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2"/>
  </bookViews>
  <sheets>
    <sheet name="汇总" sheetId="4" r:id="rId1"/>
    <sheet name="10月闪电战数据表" sheetId="1" r:id="rId2"/>
    <sheet name="奖励" sheetId="5" r:id="rId3"/>
  </sheets>
  <definedNames>
    <definedName name="_xlnm._FilterDatabase" localSheetId="1" hidden="1">'10月闪电战数据表'!$A$2:$S$383</definedName>
    <definedName name="_xlnm.Extract" localSheetId="1">'10月闪电战数据表'!#REF!</definedName>
    <definedName name="_xlnm._FilterDatabase" localSheetId="0" hidden="1">汇总!$A$3:$N$76</definedName>
  </definedNames>
  <calcPr calcId="144525"/>
</workbook>
</file>

<file path=xl/sharedStrings.xml><?xml version="1.0" encoding="utf-8"?>
<sst xmlns="http://schemas.openxmlformats.org/spreadsheetml/2006/main" count="2468" uniqueCount="571">
  <si>
    <t>2021年10月闪电战数据表</t>
  </si>
  <si>
    <t>序号</t>
  </si>
  <si>
    <t>门店ID</t>
  </si>
  <si>
    <t>门店</t>
  </si>
  <si>
    <t>场次</t>
  </si>
  <si>
    <t>活动期间</t>
  </si>
  <si>
    <t>上月日均</t>
  </si>
  <si>
    <t>增幅</t>
  </si>
  <si>
    <t>超毛奖励</t>
  </si>
  <si>
    <t>客流</t>
  </si>
  <si>
    <t>销售</t>
  </si>
  <si>
    <t>毛利额</t>
  </si>
  <si>
    <t>客流2</t>
  </si>
  <si>
    <t>销售2</t>
  </si>
  <si>
    <t>毛利额2</t>
  </si>
  <si>
    <t>毛利</t>
  </si>
  <si>
    <t>怀远店</t>
  </si>
  <si>
    <t>温江店</t>
  </si>
  <si>
    <t>邛崃中心药店</t>
  </si>
  <si>
    <t>人民中路店</t>
  </si>
  <si>
    <t>双林路药店</t>
  </si>
  <si>
    <t>清江东路药店</t>
  </si>
  <si>
    <t>枣子巷药店</t>
  </si>
  <si>
    <t>兴义镇万兴路药店</t>
  </si>
  <si>
    <t>通盈街药店</t>
  </si>
  <si>
    <t>新园大道药店</t>
  </si>
  <si>
    <t>土龙路药店</t>
  </si>
  <si>
    <t>新乐中街药店</t>
  </si>
  <si>
    <t>武侯区顺和街店</t>
  </si>
  <si>
    <t>新津邓双镇岷江店</t>
  </si>
  <si>
    <t>成华区崔家店路药店</t>
  </si>
  <si>
    <t>大邑县晋原镇子龙路店</t>
  </si>
  <si>
    <t>成华区龙潭西路药店</t>
  </si>
  <si>
    <t>郫县郫筒镇东大街药店</t>
  </si>
  <si>
    <t>成华区华油路药店</t>
  </si>
  <si>
    <t>成华区二环路北四段药店（汇融名城）</t>
  </si>
  <si>
    <t>成华区羊子山西路药店（兴元华盛）</t>
  </si>
  <si>
    <t>都江堰景中路店</t>
  </si>
  <si>
    <t>邛崃市文君街道凤凰大道药店</t>
  </si>
  <si>
    <t>锦江区水杉街药店</t>
  </si>
  <si>
    <t>新都区马超东路店</t>
  </si>
  <si>
    <t>成华区华泰路药店</t>
  </si>
  <si>
    <t>大邑县沙渠镇方圆路药店</t>
  </si>
  <si>
    <t>大邑县晋原镇通达东路五段药店</t>
  </si>
  <si>
    <t>锦江区观音桥街药店</t>
  </si>
  <si>
    <t>金牛区交大路第三药店</t>
  </si>
  <si>
    <t>高新区大源北街药店</t>
  </si>
  <si>
    <t>金牛区金沙路药店</t>
  </si>
  <si>
    <t>大邑县晋原镇内蒙古大道桃源药店</t>
  </si>
  <si>
    <t>郫县郫筒镇一环路东南段药店</t>
  </si>
  <si>
    <t>大邑县晋原镇东街药店</t>
  </si>
  <si>
    <t>武侯区佳灵路药店</t>
  </si>
  <si>
    <t>金牛区银河北街药店</t>
  </si>
  <si>
    <t>童子街</t>
  </si>
  <si>
    <t>青羊区贝森北路药店</t>
  </si>
  <si>
    <t>成华区西林一街药店</t>
  </si>
  <si>
    <t>成华区金马河路药店</t>
  </si>
  <si>
    <t xml:space="preserve">崇州市崇阳镇永康东路药店 </t>
  </si>
  <si>
    <t>金牛区蜀汉路药店</t>
  </si>
  <si>
    <t>高新区新下街药店</t>
  </si>
  <si>
    <t>大药房丝竹路店</t>
  </si>
  <si>
    <t>青羊区蜀辉路药店</t>
  </si>
  <si>
    <t>元华二巷店</t>
  </si>
  <si>
    <t>高新区中和公济桥路药店</t>
  </si>
  <si>
    <t>武侯区大悦路药店</t>
  </si>
  <si>
    <t>新都区新都街道万和北路药店</t>
  </si>
  <si>
    <t>大邑县晋原镇北街药店</t>
  </si>
  <si>
    <t>新津县五津镇五津西路二药房</t>
  </si>
  <si>
    <t>都江堰市永丰街道宝莲路药店</t>
  </si>
  <si>
    <t>邛崃市临邛街道涌泉街药店</t>
  </si>
  <si>
    <t>金牛区花照壁药店</t>
  </si>
  <si>
    <t>邛崃市文君街道杏林路药店</t>
  </si>
  <si>
    <t>高新区南华巷药店</t>
  </si>
  <si>
    <t>成华区云龙南路药店</t>
  </si>
  <si>
    <t>武侯区倪家桥路药店</t>
  </si>
  <si>
    <t>青羊区光华北五路药店</t>
  </si>
  <si>
    <t>成华区东昌路一药店</t>
  </si>
  <si>
    <t>成华区培华东路药店</t>
  </si>
  <si>
    <t>青羊区经一路药店</t>
  </si>
  <si>
    <t>锦江区静沙南路药店</t>
  </si>
  <si>
    <t>金牛区花照壁中横街药店</t>
  </si>
  <si>
    <t>大邑县观音阁街西段店</t>
  </si>
  <si>
    <t>成华区水碾河路药店</t>
  </si>
  <si>
    <t>青羊区金祥路药店</t>
  </si>
  <si>
    <t>成华区驷马桥三路药店</t>
  </si>
  <si>
    <t>青羊区蜀源路药店</t>
  </si>
  <si>
    <t>武侯区聚福路药店</t>
  </si>
  <si>
    <t>崇州市怀远镇文井北路药店</t>
  </si>
  <si>
    <t xml:space="preserve"> </t>
  </si>
  <si>
    <t>门店名称</t>
  </si>
  <si>
    <t>片区</t>
  </si>
  <si>
    <t>分类</t>
  </si>
  <si>
    <r>
      <rPr>
        <b/>
        <sz val="10"/>
        <color theme="1"/>
        <rFont val="宋体"/>
        <charset val="134"/>
        <scheme val="minor"/>
      </rPr>
      <t>活动时间（</t>
    </r>
    <r>
      <rPr>
        <b/>
        <sz val="10"/>
        <color rgb="FFFF0000"/>
        <rFont val="宋体"/>
        <charset val="134"/>
        <scheme val="minor"/>
      </rPr>
      <t>下滑门店至少保证每周一场，新开门店至少保证每周两场</t>
    </r>
    <r>
      <rPr>
        <b/>
        <sz val="10"/>
        <color theme="1"/>
        <rFont val="宋体"/>
        <charset val="134"/>
        <scheme val="minor"/>
      </rPr>
      <t>）</t>
    </r>
  </si>
  <si>
    <t xml:space="preserve"> 活动时间段          （上午？点—？点、下午？点—？点）</t>
  </si>
  <si>
    <t>活动期间（天）</t>
  </si>
  <si>
    <t>上月日均（天）</t>
  </si>
  <si>
    <t>上月日均对比增幅</t>
  </si>
  <si>
    <t>备注</t>
  </si>
  <si>
    <t>毛利率</t>
  </si>
  <si>
    <t>客流增幅</t>
  </si>
  <si>
    <t>销售增幅</t>
  </si>
  <si>
    <t>城郊二片</t>
  </si>
  <si>
    <t>B</t>
  </si>
  <si>
    <t>18:00-20:00</t>
  </si>
  <si>
    <t>24.65%</t>
  </si>
  <si>
    <t>25.64%</t>
  </si>
  <si>
    <t>10:00-12:00</t>
  </si>
  <si>
    <t>26.45%</t>
  </si>
  <si>
    <t>31.92%</t>
  </si>
  <si>
    <t>国庆活动</t>
  </si>
  <si>
    <t>22.02%</t>
  </si>
  <si>
    <t>20.85%</t>
  </si>
  <si>
    <t>26.62%</t>
  </si>
  <si>
    <t>23.88%</t>
  </si>
  <si>
    <t>27.98%</t>
  </si>
  <si>
    <t>18：00--20：00</t>
  </si>
  <si>
    <t>31.7%</t>
  </si>
  <si>
    <t>30.62%</t>
  </si>
  <si>
    <t>9:00-11:00</t>
  </si>
  <si>
    <t>35.55%</t>
  </si>
  <si>
    <t>32.5%</t>
  </si>
  <si>
    <t>上午10-12点</t>
  </si>
  <si>
    <t>25.65%</t>
  </si>
  <si>
    <t>28.02%</t>
  </si>
  <si>
    <t>C</t>
  </si>
  <si>
    <t>早9:00-11:00</t>
  </si>
  <si>
    <t>23.33%</t>
  </si>
  <si>
    <t>23.86%</t>
  </si>
  <si>
    <t>21.11%</t>
  </si>
  <si>
    <t>34.15%</t>
  </si>
  <si>
    <t>24.64%</t>
  </si>
  <si>
    <t>27.07%</t>
  </si>
  <si>
    <t>27.25%</t>
  </si>
  <si>
    <t>25.58%</t>
  </si>
  <si>
    <t>35.19%</t>
  </si>
  <si>
    <t>城郊一片</t>
  </si>
  <si>
    <t>A</t>
  </si>
  <si>
    <t>9：00-11：00</t>
  </si>
  <si>
    <t>28.71%</t>
  </si>
  <si>
    <t>30.05%</t>
  </si>
  <si>
    <t>34.46%</t>
  </si>
  <si>
    <t>29.3%</t>
  </si>
  <si>
    <t>养生节活动</t>
  </si>
  <si>
    <t>32.51%</t>
  </si>
  <si>
    <t>33.23%</t>
  </si>
  <si>
    <t>31.36%</t>
  </si>
  <si>
    <t>重阳节活动</t>
  </si>
  <si>
    <t>22.05%</t>
  </si>
  <si>
    <t>19.26%</t>
  </si>
  <si>
    <t>24.28%</t>
  </si>
  <si>
    <t>17.4%</t>
  </si>
  <si>
    <t>29.42%</t>
  </si>
  <si>
    <t>18：00—20：00</t>
  </si>
  <si>
    <t>26.05%</t>
  </si>
  <si>
    <t>29.38%</t>
  </si>
  <si>
    <t>27.84%</t>
  </si>
  <si>
    <t>28.37%</t>
  </si>
  <si>
    <t>19.57%</t>
  </si>
  <si>
    <t>19:00-21:00</t>
  </si>
  <si>
    <t>29.02%</t>
  </si>
  <si>
    <t>33.17%</t>
  </si>
  <si>
    <t>32.8%</t>
  </si>
  <si>
    <t>32.3%</t>
  </si>
  <si>
    <t>29.08%</t>
  </si>
  <si>
    <t>30.07%</t>
  </si>
  <si>
    <t>18：30-20：30</t>
  </si>
  <si>
    <t>23.27%</t>
  </si>
  <si>
    <t>27.53%</t>
  </si>
  <si>
    <t>13.84%</t>
  </si>
  <si>
    <t>负毛</t>
  </si>
  <si>
    <t>18.78%</t>
  </si>
  <si>
    <t>11.94%</t>
  </si>
  <si>
    <t>32.98%</t>
  </si>
  <si>
    <t>29.61%</t>
  </si>
  <si>
    <t>14：00一16：00</t>
  </si>
  <si>
    <t>25.11%</t>
  </si>
  <si>
    <t>27.69%</t>
  </si>
  <si>
    <t>27.76%</t>
  </si>
  <si>
    <t>26.88%</t>
  </si>
  <si>
    <t>27.73%</t>
  </si>
  <si>
    <t>29.11%</t>
  </si>
  <si>
    <t>18:30到20:30</t>
  </si>
  <si>
    <t>28.23%</t>
  </si>
  <si>
    <t>29.03%</t>
  </si>
  <si>
    <t>26.7%</t>
  </si>
  <si>
    <t>34.3%</t>
  </si>
  <si>
    <t>29.82%</t>
  </si>
  <si>
    <t>31.58%</t>
  </si>
  <si>
    <t>31.19%</t>
  </si>
  <si>
    <t>39.1%</t>
  </si>
  <si>
    <t>18.83%</t>
  </si>
  <si>
    <t>33.58%</t>
  </si>
  <si>
    <t>-29.22%</t>
  </si>
  <si>
    <t>18：00-20：00</t>
  </si>
  <si>
    <t>29.29%</t>
  </si>
  <si>
    <t>33.49%</t>
  </si>
  <si>
    <t>35.62%</t>
  </si>
  <si>
    <t>27.02%</t>
  </si>
  <si>
    <t>23.73%</t>
  </si>
  <si>
    <t>38.24%</t>
  </si>
  <si>
    <t>城中片区</t>
  </si>
  <si>
    <t>下午5点到八点</t>
  </si>
  <si>
    <t>28.58%</t>
  </si>
  <si>
    <t>32.66%</t>
  </si>
  <si>
    <t>24.89%</t>
  </si>
  <si>
    <t>26.09%</t>
  </si>
  <si>
    <t>下午6点到8点</t>
  </si>
  <si>
    <t>28.76%</t>
  </si>
  <si>
    <t>28.19%</t>
  </si>
  <si>
    <t>33.62%</t>
  </si>
  <si>
    <t>28.08%</t>
  </si>
  <si>
    <t>28.27%</t>
  </si>
  <si>
    <t>下午5点到7点</t>
  </si>
  <si>
    <t>30%</t>
  </si>
  <si>
    <t>32.45%</t>
  </si>
  <si>
    <t>31.17%</t>
  </si>
  <si>
    <t>30.89%</t>
  </si>
  <si>
    <t>33.13%</t>
  </si>
  <si>
    <t>23.42%</t>
  </si>
  <si>
    <t>38.13%</t>
  </si>
  <si>
    <t>22.04%</t>
  </si>
  <si>
    <t>28.32%</t>
  </si>
  <si>
    <t>26.85%</t>
  </si>
  <si>
    <t>30.53%</t>
  </si>
  <si>
    <t>28.97%</t>
  </si>
  <si>
    <t>25.8%</t>
  </si>
  <si>
    <t>31.8%</t>
  </si>
  <si>
    <t>28.54%</t>
  </si>
  <si>
    <t>下午3点—4点</t>
  </si>
  <si>
    <t>21.53%</t>
  </si>
  <si>
    <t>20.14%</t>
  </si>
  <si>
    <t>23.92%</t>
  </si>
  <si>
    <t>29.58%</t>
  </si>
  <si>
    <t>28.42%</t>
  </si>
  <si>
    <t>15.1%</t>
  </si>
  <si>
    <t>18.37%</t>
  </si>
  <si>
    <t>18.72%</t>
  </si>
  <si>
    <t>客流未达标</t>
  </si>
  <si>
    <t>21.46%</t>
  </si>
  <si>
    <t>22.63%</t>
  </si>
  <si>
    <t>下午六点到八点</t>
  </si>
  <si>
    <t>38.26%</t>
  </si>
  <si>
    <t>32.41%</t>
  </si>
  <si>
    <t>35.93%</t>
  </si>
  <si>
    <t>26.73%</t>
  </si>
  <si>
    <t>29.55%</t>
  </si>
  <si>
    <t>30.13%</t>
  </si>
  <si>
    <t>33.28%</t>
  </si>
  <si>
    <t>31.63%</t>
  </si>
  <si>
    <t>27.04%</t>
  </si>
  <si>
    <t>27.3%</t>
  </si>
  <si>
    <t>24.97%</t>
  </si>
  <si>
    <t>5：00-7：00</t>
  </si>
  <si>
    <t>33.81%</t>
  </si>
  <si>
    <t>34.67%</t>
  </si>
  <si>
    <t>28.61%</t>
  </si>
  <si>
    <t>26.79%</t>
  </si>
  <si>
    <t>21.47%</t>
  </si>
  <si>
    <t>34.34%</t>
  </si>
  <si>
    <t>上午10:00_11:00</t>
  </si>
  <si>
    <t>22.86%</t>
  </si>
  <si>
    <t>23.12%</t>
  </si>
  <si>
    <t>（早9:00-11:00）</t>
  </si>
  <si>
    <t>24.67%</t>
  </si>
  <si>
    <t>19.86%</t>
  </si>
  <si>
    <t>18.64%</t>
  </si>
  <si>
    <t>28.59%</t>
  </si>
  <si>
    <t>24.85%</t>
  </si>
  <si>
    <t>28.93%</t>
  </si>
  <si>
    <t>22.36%</t>
  </si>
  <si>
    <t>36.94%</t>
  </si>
  <si>
    <t>29.4%</t>
  </si>
  <si>
    <t>18.94%</t>
  </si>
  <si>
    <t>35.79%</t>
  </si>
  <si>
    <t>31.12%</t>
  </si>
  <si>
    <t>16.63%</t>
  </si>
  <si>
    <t>下午19：00-21：00</t>
  </si>
  <si>
    <t>32.14%</t>
  </si>
  <si>
    <t>26.34%</t>
  </si>
  <si>
    <t>33.34%</t>
  </si>
  <si>
    <t>39.17%</t>
  </si>
  <si>
    <t>下午5点到 7点</t>
  </si>
  <si>
    <t>39.18%</t>
  </si>
  <si>
    <t>31.65%</t>
  </si>
  <si>
    <t>31.96%</t>
  </si>
  <si>
    <t>30.82%</t>
  </si>
  <si>
    <t>45.11%</t>
  </si>
  <si>
    <t>33.63%</t>
  </si>
  <si>
    <t>33.78%</t>
  </si>
  <si>
    <t>28.25%</t>
  </si>
  <si>
    <t>31.74%</t>
  </si>
  <si>
    <t>34.56%</t>
  </si>
  <si>
    <t>25.96%</t>
  </si>
  <si>
    <t>15.48%</t>
  </si>
  <si>
    <t>24.07%</t>
  </si>
  <si>
    <t>上午九点到11点</t>
  </si>
  <si>
    <t>25.59%</t>
  </si>
  <si>
    <t>16.44%</t>
  </si>
  <si>
    <t>27.19%</t>
  </si>
  <si>
    <t>27.6%</t>
  </si>
  <si>
    <t>34.43%</t>
  </si>
  <si>
    <t>下午18－20</t>
  </si>
  <si>
    <t>20.87%</t>
  </si>
  <si>
    <t>29.69%</t>
  </si>
  <si>
    <t>42.76%</t>
  </si>
  <si>
    <t>28.92%</t>
  </si>
  <si>
    <t>30.88%</t>
  </si>
  <si>
    <t>东南片区</t>
  </si>
  <si>
    <t>下午五点-八点</t>
  </si>
  <si>
    <t>27.83%</t>
  </si>
  <si>
    <t>35.83%</t>
  </si>
  <si>
    <t>34.71%</t>
  </si>
  <si>
    <t>29.2%</t>
  </si>
  <si>
    <t>32.7%</t>
  </si>
  <si>
    <t>下午7点到8点</t>
  </si>
  <si>
    <t>20.63%</t>
  </si>
  <si>
    <t>27.14%</t>
  </si>
  <si>
    <t>30.24%</t>
  </si>
  <si>
    <t>29.12%</t>
  </si>
  <si>
    <t>36.09%</t>
  </si>
  <si>
    <t>下午5点-7点</t>
  </si>
  <si>
    <t>32.68%</t>
  </si>
  <si>
    <t>31.9%</t>
  </si>
  <si>
    <t>38.4%</t>
  </si>
  <si>
    <t>38.47%</t>
  </si>
  <si>
    <t>35.29%</t>
  </si>
  <si>
    <t>37.51%</t>
  </si>
  <si>
    <t>下午5点_8点</t>
  </si>
  <si>
    <t>24.73%</t>
  </si>
  <si>
    <t>32.43%</t>
  </si>
  <si>
    <t>29.91%</t>
  </si>
  <si>
    <t>下午5～7点</t>
  </si>
  <si>
    <t>27.77%</t>
  </si>
  <si>
    <t>26.38%</t>
  </si>
  <si>
    <t>32.26%</t>
  </si>
  <si>
    <t>31.87%</t>
  </si>
  <si>
    <t>28.43%</t>
  </si>
  <si>
    <t>25.23%</t>
  </si>
  <si>
    <t>30.78%</t>
  </si>
  <si>
    <t>32.17%</t>
  </si>
  <si>
    <t>27.71%</t>
  </si>
  <si>
    <t>32.09%</t>
  </si>
  <si>
    <t>31.41%</t>
  </si>
  <si>
    <t>35.64%</t>
  </si>
  <si>
    <t>22.08%</t>
  </si>
  <si>
    <t>29.06%</t>
  </si>
  <si>
    <t>29.84%</t>
  </si>
  <si>
    <t>25.17%</t>
  </si>
  <si>
    <t>30.58%</t>
  </si>
  <si>
    <t>13.53%</t>
  </si>
  <si>
    <t>9.67%</t>
  </si>
  <si>
    <t>18.66%</t>
  </si>
  <si>
    <t>21.71%</t>
  </si>
  <si>
    <t>18.47%</t>
  </si>
  <si>
    <t>17.03%</t>
  </si>
  <si>
    <t>27.94%</t>
  </si>
  <si>
    <t>27.92%</t>
  </si>
  <si>
    <t>35.69%</t>
  </si>
  <si>
    <t>35.14%</t>
  </si>
  <si>
    <t>31.09%</t>
  </si>
  <si>
    <t>33.6%</t>
  </si>
  <si>
    <t>35.33%</t>
  </si>
  <si>
    <t>19.76%</t>
  </si>
  <si>
    <t>25.02%</t>
  </si>
  <si>
    <t>33.53%</t>
  </si>
  <si>
    <t>27%</t>
  </si>
  <si>
    <t>31.73%</t>
  </si>
  <si>
    <t>19.62%</t>
  </si>
  <si>
    <t>31.39%</t>
  </si>
  <si>
    <t>36%</t>
  </si>
  <si>
    <t>28.78%</t>
  </si>
  <si>
    <t>下午五点-7点</t>
  </si>
  <si>
    <t>24.76%</t>
  </si>
  <si>
    <t>34.19%</t>
  </si>
  <si>
    <t>35.38%</t>
  </si>
  <si>
    <t>32.63%</t>
  </si>
  <si>
    <t>24.82%</t>
  </si>
  <si>
    <t>23.85%</t>
  </si>
  <si>
    <t>26.03%</t>
  </si>
  <si>
    <t>25.71%</t>
  </si>
  <si>
    <t>24.39%</t>
  </si>
  <si>
    <t>21.4%</t>
  </si>
  <si>
    <t>24.03%</t>
  </si>
  <si>
    <t>17.43%</t>
  </si>
  <si>
    <t>30.15%</t>
  </si>
  <si>
    <t>27.31%</t>
  </si>
  <si>
    <t>旗舰片区</t>
  </si>
  <si>
    <t>上午9：30-11:30（10月8日）</t>
  </si>
  <si>
    <t>40.09%</t>
  </si>
  <si>
    <t>35.01%</t>
  </si>
  <si>
    <t>26.78%</t>
  </si>
  <si>
    <t>23.96%</t>
  </si>
  <si>
    <t>29.07%</t>
  </si>
  <si>
    <t>下午16:30-19:30（10月13日）</t>
  </si>
  <si>
    <t>32.88%</t>
  </si>
  <si>
    <t>34.68%</t>
  </si>
  <si>
    <t>27.27%</t>
  </si>
  <si>
    <t>19.4%</t>
  </si>
  <si>
    <t>23.31%</t>
  </si>
  <si>
    <t>11.78%</t>
  </si>
  <si>
    <t>22.47%</t>
  </si>
  <si>
    <t>24.7%</t>
  </si>
  <si>
    <t>16.21%</t>
  </si>
  <si>
    <t>西北片区</t>
  </si>
  <si>
    <t>上午9.30—11.30</t>
  </si>
  <si>
    <t>15.05%</t>
  </si>
  <si>
    <t>18.9%</t>
  </si>
  <si>
    <t xml:space="preserve">下午5点-7点
</t>
  </si>
  <si>
    <t>23.87%</t>
  </si>
  <si>
    <t>19.38%</t>
  </si>
  <si>
    <t>18.31%</t>
  </si>
  <si>
    <t>23.01%</t>
  </si>
  <si>
    <t>20.93%</t>
  </si>
  <si>
    <t>32.97%</t>
  </si>
  <si>
    <t>15.71%</t>
  </si>
  <si>
    <t>下午18：00-20：00</t>
  </si>
  <si>
    <t>32.11%</t>
  </si>
  <si>
    <t>33.56%</t>
  </si>
  <si>
    <t>12.06%</t>
  </si>
  <si>
    <t>24.99%</t>
  </si>
  <si>
    <t>27.49%</t>
  </si>
  <si>
    <t>下午19：00—21：00</t>
  </si>
  <si>
    <t>30.28%</t>
  </si>
  <si>
    <t>27.65%</t>
  </si>
  <si>
    <t>26.71%</t>
  </si>
  <si>
    <t>35.1%</t>
  </si>
  <si>
    <t>25.51%</t>
  </si>
  <si>
    <t>27.59%</t>
  </si>
  <si>
    <t>24.62%</t>
  </si>
  <si>
    <t>26.87%</t>
  </si>
  <si>
    <t>33.96%</t>
  </si>
  <si>
    <t>22.22%</t>
  </si>
  <si>
    <t>26.66%</t>
  </si>
  <si>
    <t>17.87%</t>
  </si>
  <si>
    <t>24.25%</t>
  </si>
  <si>
    <t>25.1%</t>
  </si>
  <si>
    <t>20.98%</t>
  </si>
  <si>
    <t>32.03%</t>
  </si>
  <si>
    <t>下午19：00－21：00</t>
  </si>
  <si>
    <t>30.84%</t>
  </si>
  <si>
    <t>33.88%</t>
  </si>
  <si>
    <t>33.15%</t>
  </si>
  <si>
    <t>27.79%</t>
  </si>
  <si>
    <t>30.48%</t>
  </si>
  <si>
    <t>22.94%</t>
  </si>
  <si>
    <t>17.27%</t>
  </si>
  <si>
    <t>15.24%</t>
  </si>
  <si>
    <t>24.11%</t>
  </si>
  <si>
    <t>31.26%</t>
  </si>
  <si>
    <t>39.11%</t>
  </si>
  <si>
    <t>43.48%</t>
  </si>
  <si>
    <t>31.95%</t>
  </si>
  <si>
    <t>下午19:00-21:00</t>
  </si>
  <si>
    <t>28.94%</t>
  </si>
  <si>
    <t>30.71%</t>
  </si>
  <si>
    <t>25.84%</t>
  </si>
  <si>
    <t>26.28%</t>
  </si>
  <si>
    <t>下午18：30-20：30</t>
  </si>
  <si>
    <t>30.85%</t>
  </si>
  <si>
    <t>28.18%</t>
  </si>
  <si>
    <t>39.83%</t>
  </si>
  <si>
    <t>26.92%</t>
  </si>
  <si>
    <t>28.15%</t>
  </si>
  <si>
    <t>下午16：00-18：00</t>
  </si>
  <si>
    <t>31.72%</t>
  </si>
  <si>
    <t>28.84%</t>
  </si>
  <si>
    <t>26.44%</t>
  </si>
  <si>
    <t>29.92%</t>
  </si>
  <si>
    <t>29.17%</t>
  </si>
  <si>
    <t>33.01%</t>
  </si>
  <si>
    <t>25.73%</t>
  </si>
  <si>
    <t>37.28%</t>
  </si>
  <si>
    <t>29.75%</t>
  </si>
  <si>
    <t>31.03%</t>
  </si>
  <si>
    <t>20.96%</t>
  </si>
  <si>
    <t>36.14%</t>
  </si>
  <si>
    <t>37.52%</t>
  </si>
  <si>
    <t>23.89%</t>
  </si>
  <si>
    <t>26.56%</t>
  </si>
  <si>
    <t>30.72%</t>
  </si>
  <si>
    <t>38%</t>
  </si>
  <si>
    <t>33.08%</t>
  </si>
  <si>
    <t>28.45%</t>
  </si>
  <si>
    <t>36.18%</t>
  </si>
  <si>
    <t>下午18:00-20:00</t>
  </si>
  <si>
    <t>22.68%</t>
  </si>
  <si>
    <t>25.82%</t>
  </si>
  <si>
    <t>26.23%</t>
  </si>
  <si>
    <t>24.12%</t>
  </si>
  <si>
    <t>32.73%</t>
  </si>
  <si>
    <t>28.36%</t>
  </si>
  <si>
    <t>21.09%</t>
  </si>
  <si>
    <t>22.93%</t>
  </si>
  <si>
    <t>39.03%</t>
  </si>
  <si>
    <t>21.79%</t>
  </si>
  <si>
    <t>26.42%</t>
  </si>
  <si>
    <t>24.3%</t>
  </si>
  <si>
    <t>下午17：00-19：00</t>
  </si>
  <si>
    <t>37.57%</t>
  </si>
  <si>
    <t>34.61%</t>
  </si>
  <si>
    <t>28.12%</t>
  </si>
  <si>
    <t>12.74%</t>
  </si>
  <si>
    <t>37.89%</t>
  </si>
  <si>
    <t>43.98%</t>
  </si>
  <si>
    <t>28.14%</t>
  </si>
  <si>
    <t>34.86%</t>
  </si>
  <si>
    <t>42.09%</t>
  </si>
  <si>
    <t>25.38%</t>
  </si>
  <si>
    <t>32.96%</t>
  </si>
  <si>
    <t>27.42%</t>
  </si>
  <si>
    <t>19.41%</t>
  </si>
  <si>
    <t>30.12%</t>
  </si>
  <si>
    <t>21.22%</t>
  </si>
  <si>
    <t>25.24%</t>
  </si>
  <si>
    <t>29.53%</t>
  </si>
  <si>
    <t>39.08%</t>
  </si>
  <si>
    <t>19.49%</t>
  </si>
  <si>
    <t>30.42%</t>
  </si>
  <si>
    <t>37.11%</t>
  </si>
  <si>
    <t>新津片区</t>
  </si>
  <si>
    <t>9：00-12：30</t>
  </si>
  <si>
    <t>19.83%</t>
  </si>
  <si>
    <t>8.84%</t>
  </si>
  <si>
    <t>15.9%</t>
  </si>
  <si>
    <t>17.91%</t>
  </si>
  <si>
    <t>25.27%</t>
  </si>
  <si>
    <t>18.82%</t>
  </si>
  <si>
    <t>19.65%</t>
  </si>
  <si>
    <t>20.69%</t>
  </si>
  <si>
    <t>17.07%</t>
  </si>
  <si>
    <t>18：30—20：30</t>
  </si>
  <si>
    <t>34.4%</t>
  </si>
  <si>
    <t>34.63%</t>
  </si>
  <si>
    <t>18.05%</t>
  </si>
  <si>
    <t>22.56%</t>
  </si>
  <si>
    <t>25.85%</t>
  </si>
  <si>
    <t>早上9:00-12:00
晚上18:00-20:00</t>
  </si>
  <si>
    <t>18.87%</t>
  </si>
  <si>
    <t>34.31%</t>
  </si>
  <si>
    <t>26.57%</t>
  </si>
  <si>
    <t>31.5%</t>
  </si>
  <si>
    <t>30.34%</t>
  </si>
  <si>
    <t>19.24%</t>
  </si>
  <si>
    <t>31.59%</t>
  </si>
  <si>
    <t>26.86%</t>
  </si>
  <si>
    <t>38.67%</t>
  </si>
  <si>
    <t>37.27%</t>
  </si>
  <si>
    <t>28.85%</t>
  </si>
  <si>
    <t>29.9%</t>
  </si>
  <si>
    <t>25.03%</t>
  </si>
  <si>
    <t>34.9%</t>
  </si>
  <si>
    <t>21.52%</t>
  </si>
  <si>
    <t>25.4%</t>
  </si>
  <si>
    <t>26.77%</t>
  </si>
  <si>
    <t>36.91%</t>
  </si>
  <si>
    <t>30.92%</t>
  </si>
  <si>
    <t>41.68%</t>
  </si>
  <si>
    <t>34.13%</t>
  </si>
  <si>
    <t>45.09%</t>
  </si>
  <si>
    <t>22.03%</t>
  </si>
  <si>
    <t>28.88%</t>
  </si>
  <si>
    <t>28.53%</t>
  </si>
  <si>
    <t>34.09%</t>
  </si>
  <si>
    <t>30.11%</t>
  </si>
  <si>
    <t>28.41%</t>
  </si>
  <si>
    <t>20.97%</t>
  </si>
  <si>
    <t>25.53%</t>
  </si>
  <si>
    <t>30.25%</t>
  </si>
  <si>
    <t>28.29%</t>
  </si>
  <si>
    <t>签字领取</t>
  </si>
  <si>
    <t>合计奖励</t>
  </si>
</sst>
</file>

<file path=xl/styles.xml><?xml version="1.0" encoding="utf-8"?>
<styleSheet xmlns="http://schemas.openxmlformats.org/spreadsheetml/2006/main">
  <numFmts count="7">
    <numFmt numFmtId="176" formatCode="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.0_ "/>
  </numFmts>
  <fonts count="2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7F6B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7" borderId="9" applyNumberFormat="0" applyFont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16" borderId="12" applyNumberFormat="0" applyAlignment="0" applyProtection="0">
      <alignment vertical="center"/>
    </xf>
    <xf numFmtId="0" fontId="15" fillId="16" borderId="7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176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7" fontId="3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177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 wrapText="1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5" xfId="0" applyNumberFormat="1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center" vertical="center"/>
    </xf>
    <xf numFmtId="176" fontId="1" fillId="3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7" fontId="1" fillId="3" borderId="1" xfId="0" applyNumberFormat="1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10" fontId="8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8" fontId="2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6"/>
  <sheetViews>
    <sheetView workbookViewId="0">
      <selection activeCell="K34" sqref="K34:L61"/>
    </sheetView>
  </sheetViews>
  <sheetFormatPr defaultColWidth="9" defaultRowHeight="15" customHeight="1"/>
  <cols>
    <col min="1" max="1" width="4.125" style="25" customWidth="1"/>
    <col min="2" max="2" width="7.625" style="25" customWidth="1"/>
    <col min="3" max="3" width="21.375" style="26" customWidth="1"/>
    <col min="4" max="4" width="5.625" style="25" customWidth="1"/>
    <col min="5" max="5" width="7.75" style="25" customWidth="1"/>
    <col min="6" max="6" width="11" style="27" customWidth="1"/>
    <col min="7" max="7" width="10.25" style="27" customWidth="1"/>
    <col min="8" max="8" width="6.875" style="61" customWidth="1"/>
    <col min="9" max="9" width="10.75" style="27" customWidth="1"/>
    <col min="10" max="10" width="9" style="27" customWidth="1"/>
    <col min="11" max="11" width="10.625" style="28" customWidth="1"/>
    <col min="12" max="12" width="8" style="28" customWidth="1"/>
    <col min="13" max="13" width="8.25" style="28" customWidth="1"/>
    <col min="14" max="14" width="9.375" style="29" customWidth="1"/>
    <col min="15" max="16384" width="9" style="25"/>
  </cols>
  <sheetData>
    <row r="1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3" customFormat="1" customHeight="1" spans="1:14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/>
      <c r="G2" s="4"/>
      <c r="H2" s="6" t="s">
        <v>6</v>
      </c>
      <c r="I2" s="6"/>
      <c r="J2" s="6"/>
      <c r="K2" s="15" t="s">
        <v>7</v>
      </c>
      <c r="L2" s="15"/>
      <c r="M2" s="15"/>
      <c r="N2" s="16" t="s">
        <v>8</v>
      </c>
    </row>
    <row r="3" s="3" customFormat="1" customHeight="1" spans="2:14">
      <c r="B3" s="2"/>
      <c r="C3" s="7"/>
      <c r="D3" s="2"/>
      <c r="E3" s="2" t="s">
        <v>9</v>
      </c>
      <c r="F3" s="8" t="s">
        <v>10</v>
      </c>
      <c r="G3" s="8" t="s">
        <v>11</v>
      </c>
      <c r="H3" s="9" t="s">
        <v>12</v>
      </c>
      <c r="I3" s="8" t="s">
        <v>13</v>
      </c>
      <c r="J3" s="8" t="s">
        <v>14</v>
      </c>
      <c r="K3" s="18" t="s">
        <v>9</v>
      </c>
      <c r="L3" s="18" t="s">
        <v>10</v>
      </c>
      <c r="M3" s="18" t="s">
        <v>15</v>
      </c>
      <c r="N3" s="19"/>
    </row>
    <row r="4" customHeight="1" spans="1:14">
      <c r="A4" s="10">
        <v>1</v>
      </c>
      <c r="B4" s="10">
        <v>54</v>
      </c>
      <c r="C4" s="11" t="s">
        <v>16</v>
      </c>
      <c r="D4" s="10">
        <v>4</v>
      </c>
      <c r="E4" s="10">
        <v>470</v>
      </c>
      <c r="F4" s="12">
        <v>31407.02</v>
      </c>
      <c r="G4" s="12">
        <v>8870.487845</v>
      </c>
      <c r="H4" s="13">
        <v>357.176470588235</v>
      </c>
      <c r="I4" s="12">
        <v>24137.574117647</v>
      </c>
      <c r="J4" s="12">
        <v>7704.71365835292</v>
      </c>
      <c r="K4" s="20">
        <f>(E4-H4)/H4</f>
        <v>0.315876152832676</v>
      </c>
      <c r="L4" s="20">
        <f>(F4-I4)/I4</f>
        <v>0.301167211208615</v>
      </c>
      <c r="M4" s="20">
        <f>(G4-J4)/J4</f>
        <v>0.15130662064037</v>
      </c>
      <c r="N4" s="21">
        <v>0</v>
      </c>
    </row>
    <row r="5" customHeight="1" spans="1:14">
      <c r="A5" s="10">
        <v>2</v>
      </c>
      <c r="B5" s="10">
        <v>329</v>
      </c>
      <c r="C5" s="11" t="s">
        <v>17</v>
      </c>
      <c r="D5" s="10">
        <v>5</v>
      </c>
      <c r="E5" s="10">
        <v>316</v>
      </c>
      <c r="F5" s="12">
        <v>48774.54</v>
      </c>
      <c r="G5" s="12">
        <v>-1883.897985</v>
      </c>
      <c r="H5" s="13">
        <v>233.529411764706</v>
      </c>
      <c r="I5" s="12">
        <v>20828.7764705883</v>
      </c>
      <c r="J5" s="12">
        <v>6769.3523529412</v>
      </c>
      <c r="K5" s="20">
        <f t="shared" ref="K5:K36" si="0">(E5-H5)/H5</f>
        <v>0.353148614609571</v>
      </c>
      <c r="L5" s="20">
        <f t="shared" ref="L5:L36" si="1">(F5-I5)/I5</f>
        <v>1.34169011650171</v>
      </c>
      <c r="M5" s="20">
        <f t="shared" ref="M5:M36" si="2">(G5-J5)/J5</f>
        <v>-1.27829811284406</v>
      </c>
      <c r="N5" s="21">
        <v>0</v>
      </c>
    </row>
    <row r="6" customHeight="1" spans="1:14">
      <c r="A6" s="10">
        <v>3</v>
      </c>
      <c r="B6" s="10">
        <v>341</v>
      </c>
      <c r="C6" s="11" t="s">
        <v>18</v>
      </c>
      <c r="D6" s="10">
        <v>4</v>
      </c>
      <c r="E6" s="10">
        <v>719</v>
      </c>
      <c r="F6" s="12">
        <v>52401.57</v>
      </c>
      <c r="G6" s="12">
        <v>13830.364105</v>
      </c>
      <c r="H6" s="13">
        <v>628.235294117648</v>
      </c>
      <c r="I6" s="12">
        <v>46992.451764706</v>
      </c>
      <c r="J6" s="12">
        <v>14121.2317552942</v>
      </c>
      <c r="K6" s="20">
        <f t="shared" si="0"/>
        <v>0.14447565543071</v>
      </c>
      <c r="L6" s="20">
        <f t="shared" si="1"/>
        <v>0.115106108154939</v>
      </c>
      <c r="M6" s="20">
        <f t="shared" si="2"/>
        <v>-0.0205978950940417</v>
      </c>
      <c r="N6" s="21">
        <v>0</v>
      </c>
    </row>
    <row r="7" customHeight="1" spans="1:14">
      <c r="A7" s="10">
        <v>4</v>
      </c>
      <c r="B7" s="10">
        <v>349</v>
      </c>
      <c r="C7" s="11" t="s">
        <v>19</v>
      </c>
      <c r="D7" s="10">
        <v>4</v>
      </c>
      <c r="E7" s="10">
        <v>318</v>
      </c>
      <c r="F7" s="12">
        <v>13213.92</v>
      </c>
      <c r="G7" s="12">
        <v>3606.4956</v>
      </c>
      <c r="H7" s="13">
        <v>281.176470588235</v>
      </c>
      <c r="I7" s="12">
        <v>15056.5435294118</v>
      </c>
      <c r="J7" s="12">
        <v>4470.28777388236</v>
      </c>
      <c r="K7" s="20">
        <f t="shared" si="0"/>
        <v>0.130962343096235</v>
      </c>
      <c r="L7" s="20">
        <f t="shared" si="1"/>
        <v>-0.122380247884408</v>
      </c>
      <c r="M7" s="20">
        <f t="shared" si="2"/>
        <v>-0.193229657144013</v>
      </c>
      <c r="N7" s="21"/>
    </row>
    <row r="8" customHeight="1" spans="1:14">
      <c r="A8" s="10">
        <v>5</v>
      </c>
      <c r="B8" s="10">
        <v>355</v>
      </c>
      <c r="C8" s="11" t="s">
        <v>20</v>
      </c>
      <c r="D8" s="10">
        <v>5</v>
      </c>
      <c r="E8" s="10">
        <v>399</v>
      </c>
      <c r="F8" s="12">
        <v>23378.56</v>
      </c>
      <c r="G8" s="12">
        <v>6706.853853</v>
      </c>
      <c r="H8" s="13">
        <v>338.529411764706</v>
      </c>
      <c r="I8" s="12">
        <v>23350.705882353</v>
      </c>
      <c r="J8" s="12">
        <v>7140.64585882355</v>
      </c>
      <c r="K8" s="20">
        <f t="shared" si="0"/>
        <v>0.178627280625543</v>
      </c>
      <c r="L8" s="20">
        <f t="shared" si="1"/>
        <v>0.00119285976995038</v>
      </c>
      <c r="M8" s="20">
        <f t="shared" si="2"/>
        <v>-0.0607496876893177</v>
      </c>
      <c r="N8" s="21"/>
    </row>
    <row r="9" customHeight="1" spans="1:14">
      <c r="A9" s="10">
        <v>6</v>
      </c>
      <c r="B9" s="10">
        <v>357</v>
      </c>
      <c r="C9" s="11" t="s">
        <v>21</v>
      </c>
      <c r="D9" s="10">
        <v>5</v>
      </c>
      <c r="E9" s="10">
        <v>540</v>
      </c>
      <c r="F9" s="12">
        <v>34084.54</v>
      </c>
      <c r="G9" s="12">
        <v>8947.424091</v>
      </c>
      <c r="H9" s="13">
        <v>425.294117647059</v>
      </c>
      <c r="I9" s="12">
        <v>30898.6176470588</v>
      </c>
      <c r="J9" s="12">
        <v>8172.68436764705</v>
      </c>
      <c r="K9" s="20">
        <f t="shared" si="0"/>
        <v>0.269709543568464</v>
      </c>
      <c r="L9" s="20">
        <f t="shared" si="1"/>
        <v>0.103108895981451</v>
      </c>
      <c r="M9" s="20">
        <f t="shared" si="2"/>
        <v>0.094796236891258</v>
      </c>
      <c r="N9" s="21">
        <v>0</v>
      </c>
    </row>
    <row r="10" customHeight="1" spans="1:14">
      <c r="A10" s="10">
        <v>7</v>
      </c>
      <c r="B10" s="10">
        <v>359</v>
      </c>
      <c r="C10" s="11" t="s">
        <v>22</v>
      </c>
      <c r="D10" s="10">
        <v>5</v>
      </c>
      <c r="E10" s="10">
        <v>521</v>
      </c>
      <c r="F10" s="12">
        <v>33812.8</v>
      </c>
      <c r="G10" s="12">
        <v>9331.857586</v>
      </c>
      <c r="H10" s="13">
        <v>511.764705882355</v>
      </c>
      <c r="I10" s="12">
        <v>33748.1382352941</v>
      </c>
      <c r="J10" s="12">
        <v>8470.7826970588</v>
      </c>
      <c r="K10" s="20">
        <f t="shared" si="0"/>
        <v>0.0180459770114902</v>
      </c>
      <c r="L10" s="20">
        <f t="shared" si="1"/>
        <v>0.00191600983304848</v>
      </c>
      <c r="M10" s="20">
        <f t="shared" si="2"/>
        <v>0.101652340726457</v>
      </c>
      <c r="N10" s="21">
        <v>736.739279576471</v>
      </c>
    </row>
    <row r="11" customHeight="1" spans="1:14">
      <c r="A11" s="10">
        <v>8</v>
      </c>
      <c r="B11" s="10">
        <v>371</v>
      </c>
      <c r="C11" s="11" t="s">
        <v>23</v>
      </c>
      <c r="D11" s="10">
        <v>4</v>
      </c>
      <c r="E11" s="10">
        <v>203</v>
      </c>
      <c r="F11" s="12">
        <v>11634.3</v>
      </c>
      <c r="G11" s="12">
        <v>3065.345537</v>
      </c>
      <c r="H11" s="13">
        <v>164.705882352941</v>
      </c>
      <c r="I11" s="12">
        <v>8904.96235294116</v>
      </c>
      <c r="J11" s="12">
        <v>3055.29258329411</v>
      </c>
      <c r="K11" s="20">
        <f t="shared" si="0"/>
        <v>0.232500000000001</v>
      </c>
      <c r="L11" s="20">
        <f t="shared" si="1"/>
        <v>0.306496258926618</v>
      </c>
      <c r="M11" s="20">
        <f t="shared" si="2"/>
        <v>0.00329034075520563</v>
      </c>
      <c r="N11" s="21">
        <v>108.456194452942</v>
      </c>
    </row>
    <row r="12" customHeight="1" spans="1:14">
      <c r="A12" s="10">
        <v>9</v>
      </c>
      <c r="B12" s="10">
        <v>373</v>
      </c>
      <c r="C12" s="11" t="s">
        <v>24</v>
      </c>
      <c r="D12" s="10">
        <v>5</v>
      </c>
      <c r="E12" s="10">
        <v>676</v>
      </c>
      <c r="F12" s="12">
        <v>42688.83</v>
      </c>
      <c r="G12" s="12">
        <v>12399.058333</v>
      </c>
      <c r="H12" s="13">
        <v>568.823529411765</v>
      </c>
      <c r="I12" s="12">
        <v>41378.6588235294</v>
      </c>
      <c r="J12" s="12">
        <v>13514.2699717647</v>
      </c>
      <c r="K12" s="20">
        <f t="shared" si="0"/>
        <v>0.18841778697001</v>
      </c>
      <c r="L12" s="20">
        <f t="shared" si="1"/>
        <v>0.031662968634585</v>
      </c>
      <c r="M12" s="20">
        <f t="shared" si="2"/>
        <v>-0.0825210419130819</v>
      </c>
      <c r="N12" s="21"/>
    </row>
    <row r="13" customHeight="1" spans="1:14">
      <c r="A13" s="10">
        <v>10</v>
      </c>
      <c r="B13" s="10">
        <v>377</v>
      </c>
      <c r="C13" s="11" t="s">
        <v>25</v>
      </c>
      <c r="D13" s="10">
        <v>4</v>
      </c>
      <c r="E13" s="10">
        <v>566</v>
      </c>
      <c r="F13" s="12">
        <v>26570.42</v>
      </c>
      <c r="G13" s="12">
        <v>8270.113104</v>
      </c>
      <c r="H13" s="13">
        <v>459.529411764704</v>
      </c>
      <c r="I13" s="12">
        <v>24953.7082352941</v>
      </c>
      <c r="J13" s="12">
        <v>7960.23292705884</v>
      </c>
      <c r="K13" s="20">
        <f t="shared" si="0"/>
        <v>0.231694828469027</v>
      </c>
      <c r="L13" s="20">
        <f t="shared" si="1"/>
        <v>0.0647884374322871</v>
      </c>
      <c r="M13" s="20">
        <f t="shared" si="2"/>
        <v>0.0389285313357853</v>
      </c>
      <c r="N13" s="21"/>
    </row>
    <row r="14" customHeight="1" spans="1:14">
      <c r="A14" s="10">
        <v>11</v>
      </c>
      <c r="B14" s="10">
        <v>379</v>
      </c>
      <c r="C14" s="11" t="s">
        <v>26</v>
      </c>
      <c r="D14" s="10">
        <v>5</v>
      </c>
      <c r="E14" s="10">
        <v>593</v>
      </c>
      <c r="F14" s="12">
        <v>45051.19</v>
      </c>
      <c r="G14" s="12">
        <v>11450.83965</v>
      </c>
      <c r="H14" s="13">
        <v>521.176470588235</v>
      </c>
      <c r="I14" s="12">
        <v>34239.9029411765</v>
      </c>
      <c r="J14" s="12">
        <v>9467.3331632353</v>
      </c>
      <c r="K14" s="20">
        <f t="shared" si="0"/>
        <v>0.137810383747179</v>
      </c>
      <c r="L14" s="20">
        <f t="shared" si="1"/>
        <v>0.315751101204845</v>
      </c>
      <c r="M14" s="20">
        <f t="shared" si="2"/>
        <v>0.209510582607074</v>
      </c>
      <c r="N14" s="21">
        <v>77.4587206058827</v>
      </c>
    </row>
    <row r="15" customHeight="1" spans="1:14">
      <c r="A15" s="10">
        <v>12</v>
      </c>
      <c r="B15" s="10">
        <v>387</v>
      </c>
      <c r="C15" s="11" t="s">
        <v>27</v>
      </c>
      <c r="D15" s="10">
        <v>5</v>
      </c>
      <c r="E15" s="10">
        <v>651</v>
      </c>
      <c r="F15" s="12">
        <v>38618.82</v>
      </c>
      <c r="G15" s="12">
        <v>8896.1105</v>
      </c>
      <c r="H15" s="13">
        <v>582.64705882353</v>
      </c>
      <c r="I15" s="12">
        <v>37418.2147058824</v>
      </c>
      <c r="J15" s="12">
        <v>10155.3034711765</v>
      </c>
      <c r="K15" s="20">
        <f t="shared" si="0"/>
        <v>0.117314487632508</v>
      </c>
      <c r="L15" s="20">
        <f t="shared" si="1"/>
        <v>0.0320861191148401</v>
      </c>
      <c r="M15" s="20">
        <f t="shared" si="2"/>
        <v>-0.123993632957442</v>
      </c>
      <c r="N15" s="21"/>
    </row>
    <row r="16" customHeight="1" spans="1:14">
      <c r="A16" s="10">
        <v>13</v>
      </c>
      <c r="B16" s="10">
        <v>513</v>
      </c>
      <c r="C16" s="11" t="s">
        <v>28</v>
      </c>
      <c r="D16" s="10">
        <v>4</v>
      </c>
      <c r="E16" s="10">
        <v>485</v>
      </c>
      <c r="F16" s="12">
        <v>34188.83</v>
      </c>
      <c r="G16" s="12">
        <v>10691.288769</v>
      </c>
      <c r="H16" s="13">
        <v>385.882352941176</v>
      </c>
      <c r="I16" s="12">
        <v>28180.7105882353</v>
      </c>
      <c r="J16" s="12">
        <v>9457.44647341176</v>
      </c>
      <c r="K16" s="20">
        <f t="shared" si="0"/>
        <v>0.256859756097562</v>
      </c>
      <c r="L16" s="20">
        <f t="shared" si="1"/>
        <v>0.213199713078666</v>
      </c>
      <c r="M16" s="20">
        <f t="shared" si="2"/>
        <v>0.130462519566673</v>
      </c>
      <c r="N16" s="21">
        <v>0</v>
      </c>
    </row>
    <row r="17" customHeight="1" spans="1:14">
      <c r="A17" s="10">
        <v>14</v>
      </c>
      <c r="B17" s="10">
        <v>514</v>
      </c>
      <c r="C17" s="11" t="s">
        <v>29</v>
      </c>
      <c r="D17" s="10">
        <v>4</v>
      </c>
      <c r="E17" s="10">
        <v>535</v>
      </c>
      <c r="F17" s="12">
        <v>27277.88</v>
      </c>
      <c r="G17" s="12">
        <v>9396.162765</v>
      </c>
      <c r="H17" s="13">
        <v>443.529411764704</v>
      </c>
      <c r="I17" s="12">
        <v>25271.1388235294</v>
      </c>
      <c r="J17" s="12">
        <v>8751.39537458824</v>
      </c>
      <c r="K17" s="20">
        <f t="shared" si="0"/>
        <v>0.206233421750668</v>
      </c>
      <c r="L17" s="20">
        <f t="shared" si="1"/>
        <v>0.0794084188482305</v>
      </c>
      <c r="M17" s="20">
        <f t="shared" si="2"/>
        <v>0.0736759525554055</v>
      </c>
      <c r="N17" s="21">
        <v>117.639106535294</v>
      </c>
    </row>
    <row r="18" customHeight="1" spans="1:14">
      <c r="A18" s="10">
        <v>15</v>
      </c>
      <c r="B18" s="10">
        <v>515</v>
      </c>
      <c r="C18" s="11" t="s">
        <v>30</v>
      </c>
      <c r="D18" s="10">
        <v>4</v>
      </c>
      <c r="E18" s="10">
        <v>463</v>
      </c>
      <c r="F18" s="12">
        <v>23587.86</v>
      </c>
      <c r="G18" s="12">
        <v>6385.399764</v>
      </c>
      <c r="H18" s="13">
        <v>332</v>
      </c>
      <c r="I18" s="12">
        <v>18897.64</v>
      </c>
      <c r="J18" s="12">
        <v>5280.000616</v>
      </c>
      <c r="K18" s="20">
        <f t="shared" si="0"/>
        <v>0.394578313253012</v>
      </c>
      <c r="L18" s="20">
        <f t="shared" si="1"/>
        <v>0.248190779377742</v>
      </c>
      <c r="M18" s="20">
        <f t="shared" si="2"/>
        <v>0.209355874817572</v>
      </c>
      <c r="N18" s="21">
        <v>51.1634014</v>
      </c>
    </row>
    <row r="19" customHeight="1" spans="1:14">
      <c r="A19" s="10">
        <v>16</v>
      </c>
      <c r="B19" s="10">
        <v>539</v>
      </c>
      <c r="C19" s="11" t="s">
        <v>31</v>
      </c>
      <c r="D19" s="10">
        <v>5</v>
      </c>
      <c r="E19" s="10">
        <v>375</v>
      </c>
      <c r="F19" s="12">
        <v>24908.85</v>
      </c>
      <c r="G19" s="12">
        <v>6963.761229</v>
      </c>
      <c r="H19" s="13">
        <v>274.705882352941</v>
      </c>
      <c r="I19" s="12">
        <v>21948.7970588236</v>
      </c>
      <c r="J19" s="12">
        <v>6077.62190558825</v>
      </c>
      <c r="K19" s="20">
        <f t="shared" si="0"/>
        <v>0.365096359743042</v>
      </c>
      <c r="L19" s="20">
        <f t="shared" si="1"/>
        <v>0.134861739039426</v>
      </c>
      <c r="M19" s="20">
        <f t="shared" si="2"/>
        <v>0.145803627994193</v>
      </c>
      <c r="N19" s="21"/>
    </row>
    <row r="20" customHeight="1" spans="1:14">
      <c r="A20" s="10">
        <v>17</v>
      </c>
      <c r="B20" s="10">
        <v>545</v>
      </c>
      <c r="C20" s="11" t="s">
        <v>32</v>
      </c>
      <c r="D20" s="10">
        <v>9</v>
      </c>
      <c r="E20" s="10">
        <v>399</v>
      </c>
      <c r="F20" s="12">
        <v>16745.56</v>
      </c>
      <c r="G20" s="12">
        <v>4589.359344</v>
      </c>
      <c r="H20" s="13">
        <v>308.117647058824</v>
      </c>
      <c r="I20" s="12">
        <v>14228.5870588235</v>
      </c>
      <c r="J20" s="12">
        <v>4864.75391541177</v>
      </c>
      <c r="K20" s="20">
        <f t="shared" si="0"/>
        <v>0.294959908361968</v>
      </c>
      <c r="L20" s="20">
        <f t="shared" si="1"/>
        <v>0.176895494315134</v>
      </c>
      <c r="M20" s="20">
        <f t="shared" si="2"/>
        <v>-0.0566101751908369</v>
      </c>
      <c r="N20" s="21">
        <v>0</v>
      </c>
    </row>
    <row r="21" customHeight="1" spans="1:14">
      <c r="A21" s="10">
        <v>18</v>
      </c>
      <c r="B21" s="10">
        <v>572</v>
      </c>
      <c r="C21" s="11" t="s">
        <v>33</v>
      </c>
      <c r="D21" s="10">
        <v>5</v>
      </c>
      <c r="E21" s="10">
        <v>393</v>
      </c>
      <c r="F21" s="12">
        <v>24162.53</v>
      </c>
      <c r="G21" s="12">
        <v>6158.688478</v>
      </c>
      <c r="H21" s="13">
        <v>323.235294117647</v>
      </c>
      <c r="I21" s="12">
        <v>24240.2558823529</v>
      </c>
      <c r="J21" s="12">
        <v>5604.34716</v>
      </c>
      <c r="K21" s="20">
        <f t="shared" si="0"/>
        <v>0.215832575068244</v>
      </c>
      <c r="L21" s="20">
        <f t="shared" si="1"/>
        <v>-0.00320647945014005</v>
      </c>
      <c r="M21" s="20">
        <f t="shared" si="2"/>
        <v>0.0989127372330731</v>
      </c>
      <c r="N21" s="21"/>
    </row>
    <row r="22" customHeight="1" spans="1:14">
      <c r="A22" s="10">
        <v>19</v>
      </c>
      <c r="B22" s="10">
        <v>578</v>
      </c>
      <c r="C22" s="11" t="s">
        <v>34</v>
      </c>
      <c r="D22" s="10">
        <v>5</v>
      </c>
      <c r="E22" s="10">
        <v>624</v>
      </c>
      <c r="F22" s="12">
        <v>34195.34</v>
      </c>
      <c r="G22" s="12">
        <v>9689.793747</v>
      </c>
      <c r="H22" s="13">
        <v>532.35294117647</v>
      </c>
      <c r="I22" s="12">
        <v>36492.5264705883</v>
      </c>
      <c r="J22" s="12">
        <v>9809.1911152941</v>
      </c>
      <c r="K22" s="20">
        <f t="shared" si="0"/>
        <v>0.172154696132598</v>
      </c>
      <c r="L22" s="20">
        <f t="shared" si="1"/>
        <v>-0.0629495048099714</v>
      </c>
      <c r="M22" s="20">
        <f t="shared" si="2"/>
        <v>-0.0121719891977576</v>
      </c>
      <c r="N22" s="21"/>
    </row>
    <row r="23" customHeight="1" spans="1:14">
      <c r="A23" s="10">
        <v>20</v>
      </c>
      <c r="B23" s="10">
        <v>581</v>
      </c>
      <c r="C23" s="11" t="s">
        <v>35</v>
      </c>
      <c r="D23" s="10">
        <v>4</v>
      </c>
      <c r="E23" s="10">
        <v>601</v>
      </c>
      <c r="F23" s="12">
        <v>25314.77</v>
      </c>
      <c r="G23" s="12">
        <v>7227.837318</v>
      </c>
      <c r="H23" s="13">
        <v>521.882352941176</v>
      </c>
      <c r="I23" s="12">
        <v>29555.1176470588</v>
      </c>
      <c r="J23" s="12">
        <v>6921.8085529412</v>
      </c>
      <c r="K23" s="20">
        <f t="shared" si="0"/>
        <v>0.151600541027954</v>
      </c>
      <c r="L23" s="20">
        <f t="shared" si="1"/>
        <v>-0.143472534865067</v>
      </c>
      <c r="M23" s="20">
        <f t="shared" si="2"/>
        <v>0.0442122550368375</v>
      </c>
      <c r="N23" s="21"/>
    </row>
    <row r="24" customHeight="1" spans="1:14">
      <c r="A24" s="10">
        <v>21</v>
      </c>
      <c r="B24" s="10">
        <v>585</v>
      </c>
      <c r="C24" s="11" t="s">
        <v>36</v>
      </c>
      <c r="D24" s="10">
        <v>4</v>
      </c>
      <c r="E24" s="10">
        <v>588</v>
      </c>
      <c r="F24" s="12">
        <v>32089.38</v>
      </c>
      <c r="G24" s="12">
        <v>9856.200257</v>
      </c>
      <c r="H24" s="13">
        <v>498.117647058824</v>
      </c>
      <c r="I24" s="12">
        <v>31929.5929411765</v>
      </c>
      <c r="J24" s="12">
        <v>9000.95225011764</v>
      </c>
      <c r="K24" s="20">
        <f t="shared" si="0"/>
        <v>0.18044402456306</v>
      </c>
      <c r="L24" s="20">
        <f t="shared" si="1"/>
        <v>0.00500435627594362</v>
      </c>
      <c r="M24" s="20">
        <f t="shared" si="2"/>
        <v>0.0950175029393343</v>
      </c>
      <c r="N24" s="21"/>
    </row>
    <row r="25" customHeight="1" spans="1:14">
      <c r="A25" s="10">
        <v>22</v>
      </c>
      <c r="B25" s="10">
        <v>587</v>
      </c>
      <c r="C25" s="11" t="s">
        <v>37</v>
      </c>
      <c r="D25" s="10">
        <v>4</v>
      </c>
      <c r="E25" s="10">
        <v>360</v>
      </c>
      <c r="F25" s="12">
        <v>20347.05</v>
      </c>
      <c r="G25" s="12">
        <v>5307.71843</v>
      </c>
      <c r="H25" s="13">
        <v>262.117647058824</v>
      </c>
      <c r="I25" s="12">
        <v>18469.8329411765</v>
      </c>
      <c r="J25" s="12">
        <v>5175.24719011764</v>
      </c>
      <c r="K25" s="20">
        <f t="shared" si="0"/>
        <v>0.373429084380608</v>
      </c>
      <c r="L25" s="20">
        <f t="shared" si="1"/>
        <v>0.101636926809362</v>
      </c>
      <c r="M25" s="20">
        <f t="shared" si="2"/>
        <v>0.0255970845480231</v>
      </c>
      <c r="N25" s="21"/>
    </row>
    <row r="26" customHeight="1" spans="1:14">
      <c r="A26" s="10">
        <v>23</v>
      </c>
      <c r="B26" s="10">
        <v>591</v>
      </c>
      <c r="C26" s="11" t="s">
        <v>38</v>
      </c>
      <c r="D26" s="10">
        <v>4</v>
      </c>
      <c r="E26" s="10">
        <v>145</v>
      </c>
      <c r="F26" s="12">
        <v>5078.6</v>
      </c>
      <c r="G26" s="12">
        <v>1436.097133</v>
      </c>
      <c r="H26" s="13">
        <v>83.7647058823528</v>
      </c>
      <c r="I26" s="12">
        <v>4041.46352941176</v>
      </c>
      <c r="J26" s="12">
        <v>1260.53247482353</v>
      </c>
      <c r="K26" s="20">
        <f t="shared" si="0"/>
        <v>0.7310393258427</v>
      </c>
      <c r="L26" s="20">
        <f t="shared" si="1"/>
        <v>0.256623983623872</v>
      </c>
      <c r="M26" s="20">
        <f t="shared" si="2"/>
        <v>0.139278171473566</v>
      </c>
      <c r="N26" s="21">
        <v>0</v>
      </c>
    </row>
    <row r="27" customHeight="1" spans="1:14">
      <c r="A27" s="10">
        <v>24</v>
      </c>
      <c r="B27" s="10">
        <v>598</v>
      </c>
      <c r="C27" s="11" t="s">
        <v>39</v>
      </c>
      <c r="D27" s="10">
        <v>4</v>
      </c>
      <c r="E27" s="10">
        <v>476</v>
      </c>
      <c r="F27" s="12">
        <v>21634.7</v>
      </c>
      <c r="G27" s="12">
        <v>6878.422596</v>
      </c>
      <c r="H27" s="13">
        <v>476.470588235296</v>
      </c>
      <c r="I27" s="12">
        <v>24670.3388235294</v>
      </c>
      <c r="J27" s="12">
        <v>7995.65681270588</v>
      </c>
      <c r="K27" s="20">
        <f t="shared" si="0"/>
        <v>-0.000987654320991644</v>
      </c>
      <c r="L27" s="20">
        <f t="shared" si="1"/>
        <v>-0.123048120467407</v>
      </c>
      <c r="M27" s="20">
        <f t="shared" si="2"/>
        <v>-0.139730136357339</v>
      </c>
      <c r="N27" s="21"/>
    </row>
    <row r="28" customHeight="1" spans="1:14">
      <c r="A28" s="10">
        <v>25</v>
      </c>
      <c r="B28" s="10">
        <v>709</v>
      </c>
      <c r="C28" s="11" t="s">
        <v>40</v>
      </c>
      <c r="D28" s="10">
        <v>4</v>
      </c>
      <c r="E28" s="10">
        <v>419</v>
      </c>
      <c r="F28" s="12">
        <v>25287.07</v>
      </c>
      <c r="G28" s="12">
        <v>6042.93999</v>
      </c>
      <c r="H28" s="13">
        <v>385.411764705882</v>
      </c>
      <c r="I28" s="12">
        <v>26547.374117647</v>
      </c>
      <c r="J28" s="12">
        <v>7427.95527811764</v>
      </c>
      <c r="K28" s="20">
        <f t="shared" si="0"/>
        <v>0.0871489621489632</v>
      </c>
      <c r="L28" s="20">
        <f t="shared" si="1"/>
        <v>-0.0474737769566908</v>
      </c>
      <c r="M28" s="20">
        <f t="shared" si="2"/>
        <v>-0.186459831307523</v>
      </c>
      <c r="N28" s="21"/>
    </row>
    <row r="29" customHeight="1" spans="1:14">
      <c r="A29" s="10">
        <v>26</v>
      </c>
      <c r="B29" s="10">
        <v>712</v>
      </c>
      <c r="C29" s="11" t="s">
        <v>41</v>
      </c>
      <c r="D29" s="10">
        <v>5</v>
      </c>
      <c r="E29" s="10">
        <v>872</v>
      </c>
      <c r="F29" s="12">
        <v>43194.13</v>
      </c>
      <c r="G29" s="12">
        <v>15286.661788</v>
      </c>
      <c r="H29" s="13">
        <v>762.35294117647</v>
      </c>
      <c r="I29" s="12">
        <v>45430.95</v>
      </c>
      <c r="J29" s="12">
        <v>16277.909385</v>
      </c>
      <c r="K29" s="20">
        <f t="shared" si="0"/>
        <v>0.143827160493828</v>
      </c>
      <c r="L29" s="20">
        <f t="shared" si="1"/>
        <v>-0.0492355981990251</v>
      </c>
      <c r="M29" s="20">
        <f t="shared" si="2"/>
        <v>-0.0608952644688777</v>
      </c>
      <c r="N29" s="21"/>
    </row>
    <row r="30" customHeight="1" spans="1:14">
      <c r="A30" s="10">
        <v>27</v>
      </c>
      <c r="B30" s="10">
        <v>716</v>
      </c>
      <c r="C30" s="11" t="s">
        <v>42</v>
      </c>
      <c r="D30" s="10">
        <v>5</v>
      </c>
      <c r="E30" s="10">
        <v>472</v>
      </c>
      <c r="F30" s="12">
        <v>29541.7</v>
      </c>
      <c r="G30" s="12">
        <v>7916.951363</v>
      </c>
      <c r="H30" s="13">
        <v>281.764705882353</v>
      </c>
      <c r="I30" s="12">
        <v>26418.8264705883</v>
      </c>
      <c r="J30" s="12">
        <v>7273.10292735295</v>
      </c>
      <c r="K30" s="20">
        <f t="shared" si="0"/>
        <v>0.675156576200417</v>
      </c>
      <c r="L30" s="20">
        <f t="shared" si="1"/>
        <v>0.11820636820823</v>
      </c>
      <c r="M30" s="20">
        <f t="shared" si="2"/>
        <v>0.088524587384243</v>
      </c>
      <c r="N30" s="21"/>
    </row>
    <row r="31" customHeight="1" spans="1:14">
      <c r="A31" s="10">
        <v>28</v>
      </c>
      <c r="B31" s="10">
        <v>717</v>
      </c>
      <c r="C31" s="11" t="s">
        <v>43</v>
      </c>
      <c r="D31" s="10">
        <v>4</v>
      </c>
      <c r="E31" s="10">
        <v>321</v>
      </c>
      <c r="F31" s="12">
        <v>19057.63</v>
      </c>
      <c r="G31" s="12">
        <v>5429.563842</v>
      </c>
      <c r="H31" s="13">
        <v>256.470588235294</v>
      </c>
      <c r="I31" s="12">
        <v>21376.3552941176</v>
      </c>
      <c r="J31" s="12">
        <v>7090.53705105884</v>
      </c>
      <c r="K31" s="20">
        <f t="shared" si="0"/>
        <v>0.251605504587157</v>
      </c>
      <c r="L31" s="20">
        <f t="shared" si="1"/>
        <v>-0.108471498635489</v>
      </c>
      <c r="M31" s="20">
        <f t="shared" si="2"/>
        <v>-0.234252102076077</v>
      </c>
      <c r="N31" s="21"/>
    </row>
    <row r="32" customHeight="1" spans="1:14">
      <c r="A32" s="10">
        <v>29</v>
      </c>
      <c r="B32" s="10">
        <v>724</v>
      </c>
      <c r="C32" s="11" t="s">
        <v>44</v>
      </c>
      <c r="D32" s="10">
        <v>5</v>
      </c>
      <c r="E32" s="10">
        <v>578</v>
      </c>
      <c r="F32" s="12">
        <v>38369.86</v>
      </c>
      <c r="G32" s="12">
        <v>11561.13214</v>
      </c>
      <c r="H32" s="13">
        <v>452.058823529412</v>
      </c>
      <c r="I32" s="12">
        <v>33935.2588235294</v>
      </c>
      <c r="J32" s="12">
        <v>9831.04448117645</v>
      </c>
      <c r="K32" s="20">
        <f t="shared" si="0"/>
        <v>0.278594664931684</v>
      </c>
      <c r="L32" s="20">
        <f t="shared" si="1"/>
        <v>0.130678277703184</v>
      </c>
      <c r="M32" s="20">
        <f t="shared" si="2"/>
        <v>0.175982080249576</v>
      </c>
      <c r="N32" s="21"/>
    </row>
    <row r="33" customHeight="1" spans="1:14">
      <c r="A33" s="10">
        <v>30</v>
      </c>
      <c r="B33" s="10">
        <v>726</v>
      </c>
      <c r="C33" s="11" t="s">
        <v>45</v>
      </c>
      <c r="D33" s="10">
        <v>4</v>
      </c>
      <c r="E33" s="10">
        <v>455</v>
      </c>
      <c r="F33" s="12">
        <v>20414.87</v>
      </c>
      <c r="G33" s="12">
        <v>5945.608568</v>
      </c>
      <c r="H33" s="13">
        <v>388.705882352941</v>
      </c>
      <c r="I33" s="12">
        <v>22654.865882353</v>
      </c>
      <c r="J33" s="12">
        <v>6533.6633204706</v>
      </c>
      <c r="K33" s="20">
        <f t="shared" si="0"/>
        <v>0.170550847457628</v>
      </c>
      <c r="L33" s="20">
        <f t="shared" si="1"/>
        <v>-0.0988748242424089</v>
      </c>
      <c r="M33" s="20">
        <f t="shared" si="2"/>
        <v>-0.0900038345453412</v>
      </c>
      <c r="N33" s="21"/>
    </row>
    <row r="34" customHeight="1" spans="1:14">
      <c r="A34" s="62">
        <v>31</v>
      </c>
      <c r="B34" s="62">
        <v>737</v>
      </c>
      <c r="C34" s="63" t="s">
        <v>46</v>
      </c>
      <c r="D34" s="62">
        <v>10</v>
      </c>
      <c r="E34" s="10">
        <v>1151</v>
      </c>
      <c r="F34" s="12">
        <v>67717.28</v>
      </c>
      <c r="G34" s="12">
        <v>19750.682162</v>
      </c>
      <c r="H34" s="13">
        <v>939.411764705882</v>
      </c>
      <c r="I34" s="12">
        <v>56605.0529411765</v>
      </c>
      <c r="J34" s="12">
        <v>16743.77466</v>
      </c>
      <c r="K34" s="20">
        <f t="shared" si="0"/>
        <v>0.225234815278648</v>
      </c>
      <c r="L34" s="20">
        <f t="shared" si="1"/>
        <v>0.196311574346043</v>
      </c>
      <c r="M34" s="20">
        <f t="shared" si="2"/>
        <v>0.179583610210865</v>
      </c>
      <c r="N34" s="21">
        <v>239.5104892</v>
      </c>
    </row>
    <row r="35" customHeight="1" spans="1:14">
      <c r="A35" s="10">
        <v>32</v>
      </c>
      <c r="B35" s="10">
        <v>745</v>
      </c>
      <c r="C35" s="11" t="s">
        <v>47</v>
      </c>
      <c r="D35" s="10">
        <v>4</v>
      </c>
      <c r="E35" s="10">
        <v>419</v>
      </c>
      <c r="F35" s="12">
        <v>19525.37</v>
      </c>
      <c r="G35" s="12">
        <v>4978.81562</v>
      </c>
      <c r="H35" s="13">
        <v>345.411764705882</v>
      </c>
      <c r="I35" s="12">
        <v>18490.6023529412</v>
      </c>
      <c r="J35" s="12">
        <v>4617.1034075294</v>
      </c>
      <c r="K35" s="20">
        <f t="shared" si="0"/>
        <v>0.213044959128067</v>
      </c>
      <c r="L35" s="20">
        <f t="shared" si="1"/>
        <v>0.0559618138613101</v>
      </c>
      <c r="M35" s="20">
        <f t="shared" si="2"/>
        <v>0.0783418044916935</v>
      </c>
      <c r="N35" s="21"/>
    </row>
    <row r="36" customHeight="1" spans="1:14">
      <c r="A36" s="10">
        <v>33</v>
      </c>
      <c r="B36" s="10">
        <v>746</v>
      </c>
      <c r="C36" s="11" t="s">
        <v>48</v>
      </c>
      <c r="D36" s="10">
        <v>4</v>
      </c>
      <c r="E36" s="10">
        <v>481</v>
      </c>
      <c r="F36" s="12">
        <v>29104.5</v>
      </c>
      <c r="G36" s="12">
        <v>8420.198741</v>
      </c>
      <c r="H36" s="13">
        <v>388.235294117647</v>
      </c>
      <c r="I36" s="12">
        <v>25641.5552941176</v>
      </c>
      <c r="J36" s="12">
        <v>7533.48894541176</v>
      </c>
      <c r="K36" s="20">
        <f t="shared" si="0"/>
        <v>0.238939393939394</v>
      </c>
      <c r="L36" s="20">
        <f t="shared" si="1"/>
        <v>0.135052053830636</v>
      </c>
      <c r="M36" s="20">
        <f t="shared" si="2"/>
        <v>0.117702408805987</v>
      </c>
      <c r="N36" s="21"/>
    </row>
    <row r="37" customHeight="1" spans="1:14">
      <c r="A37" s="10">
        <v>34</v>
      </c>
      <c r="B37" s="10">
        <v>747</v>
      </c>
      <c r="C37" s="11" t="s">
        <v>49</v>
      </c>
      <c r="D37" s="10">
        <v>4</v>
      </c>
      <c r="E37" s="10">
        <v>271</v>
      </c>
      <c r="F37" s="12">
        <v>26024.65</v>
      </c>
      <c r="G37" s="12">
        <v>5187.738574</v>
      </c>
      <c r="H37" s="13">
        <v>194.588235294118</v>
      </c>
      <c r="I37" s="12">
        <v>22351.305882353</v>
      </c>
      <c r="J37" s="12">
        <v>4105.93489058824</v>
      </c>
      <c r="K37" s="20">
        <f t="shared" ref="K37:K76" si="3">(E37-H37)/H37</f>
        <v>0.392684401451025</v>
      </c>
      <c r="L37" s="20">
        <f t="shared" ref="L37:L76" si="4">(F37-I37)/I37</f>
        <v>0.16434583898506</v>
      </c>
      <c r="M37" s="20">
        <f t="shared" ref="M37:M76" si="5">(G37-J37)/J37</f>
        <v>0.26347317048098</v>
      </c>
      <c r="N37" s="21">
        <v>0</v>
      </c>
    </row>
    <row r="38" customHeight="1" spans="1:14">
      <c r="A38" s="10">
        <v>35</v>
      </c>
      <c r="B38" s="10">
        <v>748</v>
      </c>
      <c r="C38" s="11" t="s">
        <v>50</v>
      </c>
      <c r="D38" s="10">
        <v>4</v>
      </c>
      <c r="E38" s="10">
        <v>273</v>
      </c>
      <c r="F38" s="12">
        <v>19705.33</v>
      </c>
      <c r="G38" s="12">
        <v>5455.132295</v>
      </c>
      <c r="H38" s="13">
        <v>252.470588235294</v>
      </c>
      <c r="I38" s="12">
        <v>20573.334117647</v>
      </c>
      <c r="J38" s="12">
        <v>6091.76423223528</v>
      </c>
      <c r="K38" s="20">
        <f t="shared" si="3"/>
        <v>0.0813140726933835</v>
      </c>
      <c r="L38" s="20">
        <f t="shared" si="4"/>
        <v>-0.0421907364495897</v>
      </c>
      <c r="M38" s="20">
        <f t="shared" si="5"/>
        <v>-0.104506988938683</v>
      </c>
      <c r="N38" s="21"/>
    </row>
    <row r="39" customHeight="1" spans="1:14">
      <c r="A39" s="10">
        <v>36</v>
      </c>
      <c r="B39" s="10">
        <v>102565</v>
      </c>
      <c r="C39" s="11" t="s">
        <v>51</v>
      </c>
      <c r="D39" s="10">
        <v>8</v>
      </c>
      <c r="E39" s="10">
        <v>1005</v>
      </c>
      <c r="F39" s="12">
        <v>42554.23</v>
      </c>
      <c r="G39" s="12">
        <v>14003.049792</v>
      </c>
      <c r="H39" s="13">
        <v>824.470588235296</v>
      </c>
      <c r="I39" s="12">
        <v>40363.9388235294</v>
      </c>
      <c r="J39" s="12">
        <v>10385.6414592942</v>
      </c>
      <c r="K39" s="20">
        <f t="shared" si="3"/>
        <v>0.218964041095888</v>
      </c>
      <c r="L39" s="20">
        <f t="shared" si="4"/>
        <v>0.0542635639709624</v>
      </c>
      <c r="M39" s="20">
        <f t="shared" si="5"/>
        <v>0.348308609235547</v>
      </c>
      <c r="N39" s="21"/>
    </row>
    <row r="40" customHeight="1" spans="1:14">
      <c r="A40" s="10">
        <v>37</v>
      </c>
      <c r="B40" s="10">
        <v>102934</v>
      </c>
      <c r="C40" s="11" t="s">
        <v>52</v>
      </c>
      <c r="D40" s="10">
        <v>5</v>
      </c>
      <c r="E40" s="10">
        <v>682</v>
      </c>
      <c r="F40" s="12">
        <v>44513.59</v>
      </c>
      <c r="G40" s="12">
        <v>12041.917855</v>
      </c>
      <c r="H40" s="13">
        <v>552.64705882353</v>
      </c>
      <c r="I40" s="12">
        <v>35275.7529411765</v>
      </c>
      <c r="J40" s="12">
        <v>9478.5948152941</v>
      </c>
      <c r="K40" s="20">
        <f t="shared" si="3"/>
        <v>0.234060670569451</v>
      </c>
      <c r="L40" s="20">
        <f t="shared" si="4"/>
        <v>0.261874978947378</v>
      </c>
      <c r="M40" s="20">
        <f t="shared" si="5"/>
        <v>0.270432810944706</v>
      </c>
      <c r="N40" s="21">
        <v>0</v>
      </c>
    </row>
    <row r="41" customHeight="1" spans="1:14">
      <c r="A41" s="10">
        <v>38</v>
      </c>
      <c r="B41" s="10">
        <v>102935</v>
      </c>
      <c r="C41" s="11" t="s">
        <v>53</v>
      </c>
      <c r="D41" s="10">
        <v>4</v>
      </c>
      <c r="E41" s="10">
        <v>437</v>
      </c>
      <c r="F41" s="12">
        <v>20319.35</v>
      </c>
      <c r="G41" s="12">
        <v>6487.656159</v>
      </c>
      <c r="H41" s="13">
        <v>374.352941176471</v>
      </c>
      <c r="I41" s="12">
        <v>21457.8282352941</v>
      </c>
      <c r="J41" s="12">
        <v>7441.574832</v>
      </c>
      <c r="K41" s="20">
        <f t="shared" si="3"/>
        <v>0.167347580138276</v>
      </c>
      <c r="L41" s="20">
        <f t="shared" si="4"/>
        <v>-0.0530565452761672</v>
      </c>
      <c r="M41" s="20">
        <f t="shared" si="5"/>
        <v>-0.128187741779871</v>
      </c>
      <c r="N41" s="21"/>
    </row>
    <row r="42" customHeight="1" spans="1:14">
      <c r="A42" s="10">
        <v>39</v>
      </c>
      <c r="B42" s="10">
        <v>103198</v>
      </c>
      <c r="C42" s="11" t="s">
        <v>54</v>
      </c>
      <c r="D42" s="10">
        <v>4</v>
      </c>
      <c r="E42" s="10">
        <v>490</v>
      </c>
      <c r="F42" s="12">
        <v>23587.92</v>
      </c>
      <c r="G42" s="12">
        <v>7326.649166</v>
      </c>
      <c r="H42" s="13">
        <v>448.470588235296</v>
      </c>
      <c r="I42" s="12">
        <v>23844.1317647059</v>
      </c>
      <c r="J42" s="12">
        <v>5469.84382682352</v>
      </c>
      <c r="K42" s="20">
        <f t="shared" si="3"/>
        <v>0.0926023084994707</v>
      </c>
      <c r="L42" s="20">
        <f t="shared" si="4"/>
        <v>-0.0107452754931151</v>
      </c>
      <c r="M42" s="20">
        <f t="shared" si="5"/>
        <v>0.339462221950636</v>
      </c>
      <c r="N42" s="21"/>
    </row>
    <row r="43" customHeight="1" spans="1:14">
      <c r="A43" s="10">
        <v>40</v>
      </c>
      <c r="B43" s="10">
        <v>103199</v>
      </c>
      <c r="C43" s="11" t="s">
        <v>55</v>
      </c>
      <c r="D43" s="10">
        <v>5</v>
      </c>
      <c r="E43" s="10">
        <v>545</v>
      </c>
      <c r="F43" s="12">
        <v>23798.18</v>
      </c>
      <c r="G43" s="12">
        <v>7858.879522</v>
      </c>
      <c r="H43" s="13">
        <v>572.94117647059</v>
      </c>
      <c r="I43" s="12">
        <v>23984.5852941177</v>
      </c>
      <c r="J43" s="12">
        <v>6317.5397664706</v>
      </c>
      <c r="K43" s="20">
        <f t="shared" si="3"/>
        <v>-0.0487679671457935</v>
      </c>
      <c r="L43" s="20">
        <f t="shared" si="4"/>
        <v>-0.00777187897275907</v>
      </c>
      <c r="M43" s="20">
        <f t="shared" si="5"/>
        <v>0.243977847786544</v>
      </c>
      <c r="N43" s="21">
        <v>0</v>
      </c>
    </row>
    <row r="44" customHeight="1" spans="1:14">
      <c r="A44" s="10">
        <v>41</v>
      </c>
      <c r="B44" s="10">
        <v>103639</v>
      </c>
      <c r="C44" s="11" t="s">
        <v>56</v>
      </c>
      <c r="D44" s="10">
        <v>4</v>
      </c>
      <c r="E44" s="10">
        <v>363</v>
      </c>
      <c r="F44" s="12">
        <v>22232.79</v>
      </c>
      <c r="G44" s="12">
        <v>6345.457829</v>
      </c>
      <c r="H44" s="13">
        <v>336.705882352941</v>
      </c>
      <c r="I44" s="12">
        <v>18374.4211764706</v>
      </c>
      <c r="J44" s="12">
        <v>5655.64683811764</v>
      </c>
      <c r="K44" s="20">
        <f t="shared" si="3"/>
        <v>0.0780922431865834</v>
      </c>
      <c r="L44" s="20">
        <f t="shared" si="4"/>
        <v>0.209985870383239</v>
      </c>
      <c r="M44" s="20">
        <f t="shared" si="5"/>
        <v>0.121968540580223</v>
      </c>
      <c r="N44" s="21">
        <v>0</v>
      </c>
    </row>
    <row r="45" customHeight="1" spans="1:14">
      <c r="A45" s="10">
        <v>42</v>
      </c>
      <c r="B45" s="10">
        <v>104428</v>
      </c>
      <c r="C45" s="11" t="s">
        <v>57</v>
      </c>
      <c r="D45" s="10">
        <v>5</v>
      </c>
      <c r="E45" s="10">
        <v>603</v>
      </c>
      <c r="F45" s="12">
        <v>35372.85</v>
      </c>
      <c r="G45" s="12">
        <v>11039.174978</v>
      </c>
      <c r="H45" s="13">
        <v>412.058823529412</v>
      </c>
      <c r="I45" s="12">
        <v>23336.8794117647</v>
      </c>
      <c r="J45" s="12">
        <v>7145.75247588235</v>
      </c>
      <c r="K45" s="20">
        <f t="shared" si="3"/>
        <v>0.463383297644539</v>
      </c>
      <c r="L45" s="20">
        <f t="shared" si="4"/>
        <v>0.51574893008907</v>
      </c>
      <c r="M45" s="20">
        <f t="shared" si="5"/>
        <v>0.544858293826766</v>
      </c>
      <c r="N45" s="21">
        <v>144.130395964706</v>
      </c>
    </row>
    <row r="46" customHeight="1" spans="1:14">
      <c r="A46" s="10">
        <v>43</v>
      </c>
      <c r="B46" s="10">
        <v>105267</v>
      </c>
      <c r="C46" s="11" t="s">
        <v>58</v>
      </c>
      <c r="D46" s="10">
        <v>4</v>
      </c>
      <c r="E46" s="10">
        <v>436</v>
      </c>
      <c r="F46" s="12">
        <v>25888.2</v>
      </c>
      <c r="G46" s="12">
        <v>8038.164452</v>
      </c>
      <c r="H46" s="13">
        <v>395.058823529412</v>
      </c>
      <c r="I46" s="12">
        <v>25399.6776470588</v>
      </c>
      <c r="J46" s="12">
        <v>7939.9392324706</v>
      </c>
      <c r="K46" s="20">
        <f t="shared" si="3"/>
        <v>0.103633114949374</v>
      </c>
      <c r="L46" s="20">
        <f t="shared" si="4"/>
        <v>0.0192334075939648</v>
      </c>
      <c r="M46" s="20">
        <f t="shared" si="5"/>
        <v>0.012371029129254</v>
      </c>
      <c r="N46" s="21"/>
    </row>
    <row r="47" customHeight="1" spans="1:14">
      <c r="A47" s="10">
        <v>44</v>
      </c>
      <c r="B47" s="10">
        <v>105751</v>
      </c>
      <c r="C47" s="11" t="s">
        <v>59</v>
      </c>
      <c r="D47" s="10">
        <v>4</v>
      </c>
      <c r="E47" s="10">
        <v>449</v>
      </c>
      <c r="F47" s="12">
        <v>25140.18</v>
      </c>
      <c r="G47" s="12">
        <v>7794.780084</v>
      </c>
      <c r="H47" s="13">
        <v>351.294117647059</v>
      </c>
      <c r="I47" s="12">
        <v>23640</v>
      </c>
      <c r="J47" s="12">
        <v>6236.232</v>
      </c>
      <c r="K47" s="20">
        <f t="shared" si="3"/>
        <v>0.278131279303415</v>
      </c>
      <c r="L47" s="20">
        <f t="shared" si="4"/>
        <v>0.0634593908629442</v>
      </c>
      <c r="M47" s="20">
        <f t="shared" si="5"/>
        <v>0.249918233317811</v>
      </c>
      <c r="N47" s="21"/>
    </row>
    <row r="48" customHeight="1" spans="1:14">
      <c r="A48" s="10">
        <v>45</v>
      </c>
      <c r="B48" s="10">
        <v>106066</v>
      </c>
      <c r="C48" s="11" t="s">
        <v>60</v>
      </c>
      <c r="D48" s="10">
        <v>5</v>
      </c>
      <c r="E48" s="10">
        <v>758</v>
      </c>
      <c r="F48" s="12">
        <v>39623.65</v>
      </c>
      <c r="G48" s="12">
        <v>14841.329496</v>
      </c>
      <c r="H48" s="13">
        <v>574.117647058825</v>
      </c>
      <c r="I48" s="12">
        <v>35299.8705882353</v>
      </c>
      <c r="J48" s="12">
        <v>12358.4846929412</v>
      </c>
      <c r="K48" s="20">
        <f t="shared" si="3"/>
        <v>0.320286885245898</v>
      </c>
      <c r="L48" s="20">
        <f t="shared" si="4"/>
        <v>0.12248711793311</v>
      </c>
      <c r="M48" s="20">
        <f t="shared" si="5"/>
        <v>0.200902041370568</v>
      </c>
      <c r="N48" s="21"/>
    </row>
    <row r="49" customHeight="1" spans="1:14">
      <c r="A49" s="10">
        <v>46</v>
      </c>
      <c r="B49" s="10">
        <v>106399</v>
      </c>
      <c r="C49" s="11" t="s">
        <v>61</v>
      </c>
      <c r="D49" s="10">
        <v>5</v>
      </c>
      <c r="E49" s="10">
        <v>499</v>
      </c>
      <c r="F49" s="12">
        <v>29130.86</v>
      </c>
      <c r="G49" s="12">
        <v>9849.539702</v>
      </c>
      <c r="H49" s="13">
        <v>457.352941176471</v>
      </c>
      <c r="I49" s="12">
        <v>32978.805882353</v>
      </c>
      <c r="J49" s="12">
        <v>10263.0043905883</v>
      </c>
      <c r="K49" s="20">
        <f t="shared" si="3"/>
        <v>0.0910610932475874</v>
      </c>
      <c r="L49" s="20">
        <f t="shared" si="4"/>
        <v>-0.11667935752677</v>
      </c>
      <c r="M49" s="20">
        <f t="shared" si="5"/>
        <v>-0.0402869055544269</v>
      </c>
      <c r="N49" s="21"/>
    </row>
    <row r="50" customHeight="1" spans="1:14">
      <c r="A50" s="10">
        <v>47</v>
      </c>
      <c r="B50" s="10">
        <v>106485</v>
      </c>
      <c r="C50" s="11" t="s">
        <v>62</v>
      </c>
      <c r="D50" s="10">
        <v>9</v>
      </c>
      <c r="E50" s="10">
        <v>724</v>
      </c>
      <c r="F50" s="12">
        <v>34552.19</v>
      </c>
      <c r="G50" s="12">
        <v>6360.571647</v>
      </c>
      <c r="H50" s="13">
        <v>707.294117647059</v>
      </c>
      <c r="I50" s="12">
        <v>35956.6941176471</v>
      </c>
      <c r="J50" s="12">
        <v>5911.28051294119</v>
      </c>
      <c r="K50" s="20">
        <f t="shared" si="3"/>
        <v>0.0236194278110443</v>
      </c>
      <c r="L50" s="20">
        <f t="shared" si="4"/>
        <v>-0.039060991342855</v>
      </c>
      <c r="M50" s="20">
        <f t="shared" si="5"/>
        <v>0.0760057204315047</v>
      </c>
      <c r="N50" s="21">
        <v>0</v>
      </c>
    </row>
    <row r="51" customHeight="1" spans="1:14">
      <c r="A51" s="10">
        <v>48</v>
      </c>
      <c r="B51" s="10">
        <v>106568</v>
      </c>
      <c r="C51" s="11" t="s">
        <v>63</v>
      </c>
      <c r="D51" s="10">
        <v>9</v>
      </c>
      <c r="E51" s="10">
        <v>495</v>
      </c>
      <c r="F51" s="12">
        <v>16952.04</v>
      </c>
      <c r="G51" s="12">
        <v>4896.868151</v>
      </c>
      <c r="H51" s="13">
        <v>334.588235294118</v>
      </c>
      <c r="I51" s="12">
        <v>18880.0517647058</v>
      </c>
      <c r="J51" s="12">
        <v>6343.69739294116</v>
      </c>
      <c r="K51" s="20">
        <f t="shared" si="3"/>
        <v>0.479430379746834</v>
      </c>
      <c r="L51" s="20">
        <f t="shared" si="4"/>
        <v>-0.102118987211148</v>
      </c>
      <c r="M51" s="20">
        <f t="shared" si="5"/>
        <v>-0.228073495994795</v>
      </c>
      <c r="N51" s="21"/>
    </row>
    <row r="52" customHeight="1" spans="1:14">
      <c r="A52" s="10">
        <v>49</v>
      </c>
      <c r="B52" s="10">
        <v>106569</v>
      </c>
      <c r="C52" s="11" t="s">
        <v>64</v>
      </c>
      <c r="D52" s="10">
        <v>4</v>
      </c>
      <c r="E52" s="10">
        <v>341</v>
      </c>
      <c r="F52" s="12">
        <v>23970.54</v>
      </c>
      <c r="G52" s="12">
        <v>7227.779139</v>
      </c>
      <c r="H52" s="13">
        <v>270.117647058824</v>
      </c>
      <c r="I52" s="12">
        <v>18336.7764705882</v>
      </c>
      <c r="J52" s="12">
        <v>5633.05773176472</v>
      </c>
      <c r="K52" s="20">
        <f t="shared" si="3"/>
        <v>0.262412891986061</v>
      </c>
      <c r="L52" s="20">
        <f t="shared" si="4"/>
        <v>0.307238490824613</v>
      </c>
      <c r="M52" s="20">
        <f t="shared" si="5"/>
        <v>0.28310049056353</v>
      </c>
      <c r="N52" s="21">
        <v>0</v>
      </c>
    </row>
    <row r="53" customHeight="1" spans="1:14">
      <c r="A53" s="10">
        <v>50</v>
      </c>
      <c r="B53" s="10">
        <v>107658</v>
      </c>
      <c r="C53" s="11" t="s">
        <v>65</v>
      </c>
      <c r="D53" s="10">
        <v>4</v>
      </c>
      <c r="E53" s="10">
        <v>618</v>
      </c>
      <c r="F53" s="12">
        <v>36748.79</v>
      </c>
      <c r="G53" s="12">
        <v>8555.931074</v>
      </c>
      <c r="H53" s="13">
        <v>508</v>
      </c>
      <c r="I53" s="12">
        <v>31153.4211764706</v>
      </c>
      <c r="J53" s="12">
        <v>7987.73718964708</v>
      </c>
      <c r="K53" s="20">
        <f t="shared" si="3"/>
        <v>0.216535433070866</v>
      </c>
      <c r="L53" s="20">
        <f t="shared" si="4"/>
        <v>0.179606881434757</v>
      </c>
      <c r="M53" s="20">
        <f t="shared" si="5"/>
        <v>0.0711332722725726</v>
      </c>
      <c r="N53" s="21">
        <v>129.197336517647</v>
      </c>
    </row>
    <row r="54" customHeight="1" spans="1:14">
      <c r="A54" s="10">
        <v>51</v>
      </c>
      <c r="B54" s="10">
        <v>107728</v>
      </c>
      <c r="C54" s="11" t="s">
        <v>66</v>
      </c>
      <c r="D54" s="10">
        <v>3</v>
      </c>
      <c r="E54" s="10">
        <v>231</v>
      </c>
      <c r="F54" s="12">
        <v>15531.2</v>
      </c>
      <c r="G54" s="12">
        <v>4115.856372</v>
      </c>
      <c r="H54" s="13">
        <v>148.764705882353</v>
      </c>
      <c r="I54" s="12">
        <v>12502.605882353</v>
      </c>
      <c r="J54" s="12">
        <v>3191.91528176472</v>
      </c>
      <c r="K54" s="20">
        <f t="shared" si="3"/>
        <v>0.552787663107947</v>
      </c>
      <c r="L54" s="20">
        <f t="shared" si="4"/>
        <v>0.242237030115598</v>
      </c>
      <c r="M54" s="20">
        <f t="shared" si="5"/>
        <v>0.289462911347841</v>
      </c>
      <c r="N54" s="21">
        <v>0</v>
      </c>
    </row>
    <row r="55" customHeight="1" spans="1:14">
      <c r="A55" s="10">
        <v>52</v>
      </c>
      <c r="B55" s="10">
        <v>108656</v>
      </c>
      <c r="C55" s="11" t="s">
        <v>67</v>
      </c>
      <c r="D55" s="10">
        <v>8</v>
      </c>
      <c r="E55" s="10">
        <v>547</v>
      </c>
      <c r="F55" s="12">
        <v>61490.79</v>
      </c>
      <c r="G55" s="12">
        <v>11714.44008</v>
      </c>
      <c r="H55" s="13">
        <v>478.588235294118</v>
      </c>
      <c r="I55" s="12">
        <v>66301.92</v>
      </c>
      <c r="J55" s="12">
        <v>5861.089728</v>
      </c>
      <c r="K55" s="20">
        <f t="shared" si="3"/>
        <v>0.142944936086528</v>
      </c>
      <c r="L55" s="20">
        <f t="shared" si="4"/>
        <v>-0.0725639619486132</v>
      </c>
      <c r="M55" s="20">
        <f t="shared" si="5"/>
        <v>0.998679532926611</v>
      </c>
      <c r="N55" s="21"/>
    </row>
    <row r="56" customHeight="1" spans="1:14">
      <c r="A56" s="10">
        <v>53</v>
      </c>
      <c r="B56" s="10">
        <v>110378</v>
      </c>
      <c r="C56" s="11" t="s">
        <v>68</v>
      </c>
      <c r="D56" s="10">
        <v>9</v>
      </c>
      <c r="E56" s="10">
        <v>355</v>
      </c>
      <c r="F56" s="12">
        <v>23745.17</v>
      </c>
      <c r="G56" s="12">
        <v>6014.575756</v>
      </c>
      <c r="H56" s="13">
        <v>239.823529411765</v>
      </c>
      <c r="I56" s="12">
        <v>25322.9717647058</v>
      </c>
      <c r="J56" s="12">
        <v>6042.06106305882</v>
      </c>
      <c r="K56" s="20">
        <f t="shared" si="3"/>
        <v>0.480255089526611</v>
      </c>
      <c r="L56" s="20">
        <f t="shared" si="4"/>
        <v>-0.0623071328028285</v>
      </c>
      <c r="M56" s="20">
        <f t="shared" si="5"/>
        <v>-0.00454899524714587</v>
      </c>
      <c r="N56" s="21"/>
    </row>
    <row r="57" customHeight="1" spans="1:14">
      <c r="A57" s="10">
        <v>54</v>
      </c>
      <c r="B57" s="10">
        <v>111064</v>
      </c>
      <c r="C57" s="11" t="s">
        <v>69</v>
      </c>
      <c r="D57" s="10">
        <v>5</v>
      </c>
      <c r="E57" s="10">
        <v>236</v>
      </c>
      <c r="F57" s="12">
        <v>7910.41</v>
      </c>
      <c r="G57" s="12">
        <v>2124.610744</v>
      </c>
      <c r="H57" s="13">
        <v>127.647058823529</v>
      </c>
      <c r="I57" s="12">
        <v>4597.52647058824</v>
      </c>
      <c r="J57" s="12">
        <v>1539.711615</v>
      </c>
      <c r="K57" s="20">
        <f t="shared" si="3"/>
        <v>0.848847926267287</v>
      </c>
      <c r="L57" s="20">
        <f t="shared" si="4"/>
        <v>0.720579544371364</v>
      </c>
      <c r="M57" s="20">
        <f t="shared" si="5"/>
        <v>0.379875765891394</v>
      </c>
      <c r="N57" s="21">
        <v>81.4367055</v>
      </c>
    </row>
    <row r="58" customHeight="1" spans="1:14">
      <c r="A58" s="10">
        <v>55</v>
      </c>
      <c r="B58" s="10">
        <v>111219</v>
      </c>
      <c r="C58" s="11" t="s">
        <v>70</v>
      </c>
      <c r="D58" s="10">
        <v>5</v>
      </c>
      <c r="E58" s="10">
        <v>614</v>
      </c>
      <c r="F58" s="12">
        <v>36795.97</v>
      </c>
      <c r="G58" s="12">
        <v>11106.524511</v>
      </c>
      <c r="H58" s="13">
        <v>468.823529411765</v>
      </c>
      <c r="I58" s="12">
        <v>28403.1029411764</v>
      </c>
      <c r="J58" s="12">
        <v>8003.9944088235</v>
      </c>
      <c r="K58" s="20">
        <f t="shared" si="3"/>
        <v>0.309661229611041</v>
      </c>
      <c r="L58" s="20">
        <f t="shared" si="4"/>
        <v>0.295491203063463</v>
      </c>
      <c r="M58" s="20">
        <f t="shared" si="5"/>
        <v>0.387622722319285</v>
      </c>
      <c r="N58" s="21">
        <v>86.8581032235295</v>
      </c>
    </row>
    <row r="59" customHeight="1" spans="1:14">
      <c r="A59" s="10">
        <v>56</v>
      </c>
      <c r="B59" s="10">
        <v>111400</v>
      </c>
      <c r="C59" s="11" t="s">
        <v>71</v>
      </c>
      <c r="D59" s="10">
        <v>4</v>
      </c>
      <c r="E59" s="10">
        <v>434</v>
      </c>
      <c r="F59" s="12">
        <v>43575.32</v>
      </c>
      <c r="G59" s="12">
        <v>7132.736681</v>
      </c>
      <c r="H59" s="13">
        <v>277.176470588235</v>
      </c>
      <c r="I59" s="12">
        <v>32820.2870588235</v>
      </c>
      <c r="J59" s="12">
        <v>6321.1872875294</v>
      </c>
      <c r="K59" s="20">
        <f t="shared" si="3"/>
        <v>0.565789473684212</v>
      </c>
      <c r="L59" s="20">
        <f t="shared" si="4"/>
        <v>0.327694664032047</v>
      </c>
      <c r="M59" s="20">
        <f t="shared" si="5"/>
        <v>0.128385595388329</v>
      </c>
      <c r="N59" s="21">
        <v>31.8492638117648</v>
      </c>
    </row>
    <row r="60" customHeight="1" spans="1:14">
      <c r="A60" s="62">
        <v>57</v>
      </c>
      <c r="B60" s="62">
        <v>113008</v>
      </c>
      <c r="C60" s="63" t="s">
        <v>72</v>
      </c>
      <c r="D60" s="62">
        <v>9</v>
      </c>
      <c r="E60" s="10">
        <v>312</v>
      </c>
      <c r="F60" s="12">
        <v>9880.77</v>
      </c>
      <c r="G60" s="12">
        <v>2463.364162</v>
      </c>
      <c r="H60" s="13">
        <v>192.705882352942</v>
      </c>
      <c r="I60" s="12">
        <v>7476.75529411765</v>
      </c>
      <c r="J60" s="12">
        <v>1783.20613764706</v>
      </c>
      <c r="K60" s="20">
        <f t="shared" si="3"/>
        <v>0.619047619047612</v>
      </c>
      <c r="L60" s="20">
        <f t="shared" si="4"/>
        <v>0.321531815782939</v>
      </c>
      <c r="M60" s="20">
        <f t="shared" si="5"/>
        <v>0.381424227964137</v>
      </c>
      <c r="N60" s="21">
        <v>0</v>
      </c>
    </row>
    <row r="61" customHeight="1" spans="1:14">
      <c r="A61" s="62">
        <v>58</v>
      </c>
      <c r="B61" s="62">
        <v>113023</v>
      </c>
      <c r="C61" s="63" t="s">
        <v>73</v>
      </c>
      <c r="D61" s="62">
        <v>8</v>
      </c>
      <c r="E61" s="10">
        <v>331</v>
      </c>
      <c r="F61" s="12">
        <v>11696.35</v>
      </c>
      <c r="G61" s="12">
        <v>2581.727579</v>
      </c>
      <c r="H61" s="13">
        <v>211.764705882353</v>
      </c>
      <c r="I61" s="12">
        <v>8647.81176470592</v>
      </c>
      <c r="J61" s="12">
        <v>1677.67548235295</v>
      </c>
      <c r="K61" s="20">
        <f t="shared" si="3"/>
        <v>0.563055555555555</v>
      </c>
      <c r="L61" s="20">
        <f t="shared" si="4"/>
        <v>0.35252134508015</v>
      </c>
      <c r="M61" s="20">
        <f t="shared" si="5"/>
        <v>0.538871853440399</v>
      </c>
      <c r="N61" s="21">
        <v>44.7710705411763</v>
      </c>
    </row>
    <row r="62" customHeight="1" spans="1:14">
      <c r="A62" s="10">
        <v>59</v>
      </c>
      <c r="B62" s="10">
        <v>113299</v>
      </c>
      <c r="C62" s="11" t="s">
        <v>74</v>
      </c>
      <c r="D62" s="10">
        <v>4</v>
      </c>
      <c r="E62" s="10">
        <v>320</v>
      </c>
      <c r="F62" s="12">
        <v>12891.45</v>
      </c>
      <c r="G62" s="12">
        <v>4022.592551</v>
      </c>
      <c r="H62" s="13">
        <v>275.294117647059</v>
      </c>
      <c r="I62" s="12">
        <v>21838.7529411765</v>
      </c>
      <c r="J62" s="12">
        <v>4136.25980705884</v>
      </c>
      <c r="K62" s="20">
        <f t="shared" si="3"/>
        <v>0.162393162393162</v>
      </c>
      <c r="L62" s="20">
        <f t="shared" si="4"/>
        <v>-0.409698436777796</v>
      </c>
      <c r="M62" s="20">
        <f t="shared" si="5"/>
        <v>-0.027480685779181</v>
      </c>
      <c r="N62" s="21"/>
    </row>
    <row r="63" customHeight="1" spans="1:14">
      <c r="A63" s="10">
        <v>60</v>
      </c>
      <c r="B63" s="10">
        <v>114286</v>
      </c>
      <c r="C63" s="11" t="s">
        <v>75</v>
      </c>
      <c r="D63" s="10">
        <v>4</v>
      </c>
      <c r="E63" s="10">
        <v>370</v>
      </c>
      <c r="F63" s="12">
        <v>17673.25</v>
      </c>
      <c r="G63" s="12">
        <v>4014.57738</v>
      </c>
      <c r="H63" s="13">
        <v>341.647058823529</v>
      </c>
      <c r="I63" s="12">
        <v>16633.48</v>
      </c>
      <c r="J63" s="12">
        <v>4294.764536</v>
      </c>
      <c r="K63" s="20">
        <f t="shared" si="3"/>
        <v>0.0829889807162548</v>
      </c>
      <c r="L63" s="20">
        <f t="shared" si="4"/>
        <v>0.0625106712485902</v>
      </c>
      <c r="M63" s="20">
        <f t="shared" si="5"/>
        <v>-0.0652392357372301</v>
      </c>
      <c r="N63" s="21"/>
    </row>
    <row r="64" customHeight="1" spans="1:14">
      <c r="A64" s="10">
        <v>61</v>
      </c>
      <c r="B64" s="10">
        <v>114622</v>
      </c>
      <c r="C64" s="11" t="s">
        <v>76</v>
      </c>
      <c r="D64" s="10">
        <v>5</v>
      </c>
      <c r="E64" s="10">
        <v>641</v>
      </c>
      <c r="F64" s="12">
        <v>30224</v>
      </c>
      <c r="G64" s="12">
        <v>9509.386734</v>
      </c>
      <c r="H64" s="13">
        <v>574.117647058825</v>
      </c>
      <c r="I64" s="12">
        <v>31553.8470588236</v>
      </c>
      <c r="J64" s="12">
        <v>9980.4818247059</v>
      </c>
      <c r="K64" s="20">
        <f t="shared" si="3"/>
        <v>0.116495901639341</v>
      </c>
      <c r="L64" s="20">
        <f t="shared" si="4"/>
        <v>-0.0421453224497305</v>
      </c>
      <c r="M64" s="20">
        <f t="shared" si="5"/>
        <v>-0.0472016380551629</v>
      </c>
      <c r="N64" s="21"/>
    </row>
    <row r="65" customHeight="1" spans="1:14">
      <c r="A65" s="10">
        <v>62</v>
      </c>
      <c r="B65" s="10">
        <v>114844</v>
      </c>
      <c r="C65" s="11" t="s">
        <v>77</v>
      </c>
      <c r="D65" s="10">
        <v>4</v>
      </c>
      <c r="E65" s="10">
        <v>377</v>
      </c>
      <c r="F65" s="12">
        <v>42295.05</v>
      </c>
      <c r="G65" s="12">
        <v>8808.121809</v>
      </c>
      <c r="H65" s="13">
        <v>307.764705882353</v>
      </c>
      <c r="I65" s="12">
        <v>28075.3835294118</v>
      </c>
      <c r="J65" s="12">
        <v>5654.38224282352</v>
      </c>
      <c r="K65" s="20">
        <f t="shared" si="3"/>
        <v>0.224961773700306</v>
      </c>
      <c r="L65" s="20">
        <f t="shared" si="4"/>
        <v>0.50648164630384</v>
      </c>
      <c r="M65" s="20">
        <f t="shared" si="5"/>
        <v>0.557751391883556</v>
      </c>
      <c r="N65" s="21">
        <v>72.7026563294119</v>
      </c>
    </row>
    <row r="66" customHeight="1" spans="1:14">
      <c r="A66" s="10">
        <v>63</v>
      </c>
      <c r="B66" s="10">
        <v>116773</v>
      </c>
      <c r="C66" s="11" t="s">
        <v>78</v>
      </c>
      <c r="D66" s="10">
        <v>8</v>
      </c>
      <c r="E66" s="10">
        <v>607</v>
      </c>
      <c r="F66" s="12">
        <v>19166.87</v>
      </c>
      <c r="G66" s="12">
        <v>6087.480252</v>
      </c>
      <c r="H66" s="13">
        <v>497.411764705882</v>
      </c>
      <c r="I66" s="12">
        <v>18577.5576470588</v>
      </c>
      <c r="J66" s="12">
        <v>5961.53824894117</v>
      </c>
      <c r="K66" s="20">
        <f t="shared" si="3"/>
        <v>0.220316934720909</v>
      </c>
      <c r="L66" s="20">
        <f t="shared" si="4"/>
        <v>0.0317217345862738</v>
      </c>
      <c r="M66" s="20">
        <f t="shared" si="5"/>
        <v>0.0211257561051795</v>
      </c>
      <c r="N66" s="21"/>
    </row>
    <row r="67" customHeight="1" spans="1:14">
      <c r="A67" s="10">
        <v>64</v>
      </c>
      <c r="B67" s="10">
        <v>117184</v>
      </c>
      <c r="C67" s="11" t="s">
        <v>79</v>
      </c>
      <c r="D67" s="10">
        <v>4</v>
      </c>
      <c r="E67" s="10">
        <v>460</v>
      </c>
      <c r="F67" s="12">
        <v>22800.17</v>
      </c>
      <c r="G67" s="12">
        <v>8019.393368</v>
      </c>
      <c r="H67" s="13">
        <v>389.882352941176</v>
      </c>
      <c r="I67" s="12">
        <v>21119.254117647</v>
      </c>
      <c r="J67" s="12">
        <v>7322.04540258824</v>
      </c>
      <c r="K67" s="20">
        <f t="shared" si="3"/>
        <v>0.179843089921546</v>
      </c>
      <c r="L67" s="20">
        <f t="shared" si="4"/>
        <v>0.0795916310769917</v>
      </c>
      <c r="M67" s="20">
        <f t="shared" si="5"/>
        <v>0.0952395030444986</v>
      </c>
      <c r="N67" s="21"/>
    </row>
    <row r="68" customHeight="1" spans="1:14">
      <c r="A68" s="10">
        <v>65</v>
      </c>
      <c r="B68" s="10">
        <v>117491</v>
      </c>
      <c r="C68" s="11" t="s">
        <v>80</v>
      </c>
      <c r="D68" s="10">
        <v>4</v>
      </c>
      <c r="E68" s="10">
        <v>398</v>
      </c>
      <c r="F68" s="12">
        <v>43390.52</v>
      </c>
      <c r="G68" s="12">
        <v>6170.141779</v>
      </c>
      <c r="H68" s="13">
        <v>309.647058823529</v>
      </c>
      <c r="I68" s="12">
        <v>37033.6964705882</v>
      </c>
      <c r="J68" s="12">
        <v>6999.36863294116</v>
      </c>
      <c r="K68" s="20">
        <f t="shared" si="3"/>
        <v>0.285334346504561</v>
      </c>
      <c r="L68" s="20">
        <f t="shared" si="4"/>
        <v>0.171649717290855</v>
      </c>
      <c r="M68" s="20">
        <f t="shared" si="5"/>
        <v>-0.118471664721096</v>
      </c>
      <c r="N68" s="21">
        <v>87.7447899529412</v>
      </c>
    </row>
    <row r="69" customHeight="1" spans="1:14">
      <c r="A69" s="10">
        <v>66</v>
      </c>
      <c r="B69" s="10">
        <v>117923</v>
      </c>
      <c r="C69" s="11" t="s">
        <v>81</v>
      </c>
      <c r="D69" s="10">
        <v>5</v>
      </c>
      <c r="E69" s="10">
        <v>318</v>
      </c>
      <c r="F69" s="12">
        <v>13993.17</v>
      </c>
      <c r="G69" s="12">
        <v>4246.337141</v>
      </c>
      <c r="H69" s="13">
        <v>207.64705882353</v>
      </c>
      <c r="I69" s="12">
        <v>11954.8588235294</v>
      </c>
      <c r="J69" s="12">
        <v>3470.49551647059</v>
      </c>
      <c r="K69" s="20">
        <f t="shared" si="3"/>
        <v>0.531444759206795</v>
      </c>
      <c r="L69" s="20">
        <f t="shared" si="4"/>
        <v>0.170500648025958</v>
      </c>
      <c r="M69" s="20">
        <f t="shared" si="5"/>
        <v>0.223553559094761</v>
      </c>
      <c r="N69" s="21"/>
    </row>
    <row r="70" customHeight="1" spans="1:14">
      <c r="A70" s="10">
        <v>67</v>
      </c>
      <c r="B70" s="10">
        <v>118758</v>
      </c>
      <c r="C70" s="11" t="s">
        <v>82</v>
      </c>
      <c r="D70" s="10">
        <v>7</v>
      </c>
      <c r="E70" s="10">
        <v>324</v>
      </c>
      <c r="F70" s="12">
        <v>17260.38</v>
      </c>
      <c r="G70" s="12">
        <v>3663.417898</v>
      </c>
      <c r="H70" s="13">
        <v>246.235294117647</v>
      </c>
      <c r="I70" s="12">
        <v>13479.5376470588</v>
      </c>
      <c r="J70" s="12">
        <v>3217.56563635294</v>
      </c>
      <c r="K70" s="20">
        <f t="shared" si="3"/>
        <v>0.315814620162447</v>
      </c>
      <c r="L70" s="20">
        <f t="shared" si="4"/>
        <v>0.280487539850165</v>
      </c>
      <c r="M70" s="20">
        <f t="shared" si="5"/>
        <v>0.138568194727622</v>
      </c>
      <c r="N70" s="21">
        <v>0</v>
      </c>
    </row>
    <row r="71" customHeight="1" spans="1:14">
      <c r="A71" s="10">
        <v>68</v>
      </c>
      <c r="B71" s="10">
        <v>118951</v>
      </c>
      <c r="C71" s="11" t="s">
        <v>83</v>
      </c>
      <c r="D71" s="10">
        <v>7</v>
      </c>
      <c r="E71" s="10">
        <v>558</v>
      </c>
      <c r="F71" s="12">
        <v>22547.09</v>
      </c>
      <c r="G71" s="12">
        <v>5907.515489</v>
      </c>
      <c r="H71" s="13">
        <v>413</v>
      </c>
      <c r="I71" s="12">
        <v>17613.9517647059</v>
      </c>
      <c r="J71" s="12">
        <v>4995.31672047059</v>
      </c>
      <c r="K71" s="20">
        <f t="shared" si="3"/>
        <v>0.351089588377724</v>
      </c>
      <c r="L71" s="20">
        <f t="shared" si="4"/>
        <v>0.280069929859744</v>
      </c>
      <c r="M71" s="20">
        <f t="shared" si="5"/>
        <v>0.182610797187546</v>
      </c>
      <c r="N71" s="21">
        <v>87.2626286941177</v>
      </c>
    </row>
    <row r="72" customHeight="1" spans="1:14">
      <c r="A72" s="10">
        <v>69</v>
      </c>
      <c r="B72" s="10">
        <v>119262</v>
      </c>
      <c r="C72" s="11" t="s">
        <v>84</v>
      </c>
      <c r="D72" s="10">
        <v>9</v>
      </c>
      <c r="E72" s="10">
        <v>402</v>
      </c>
      <c r="F72" s="12">
        <v>12608.29</v>
      </c>
      <c r="G72" s="12">
        <v>4286.47419</v>
      </c>
      <c r="H72" s="13">
        <v>315.529411764706</v>
      </c>
      <c r="I72" s="12">
        <v>14149.4929411765</v>
      </c>
      <c r="J72" s="12">
        <v>4478.31451588235</v>
      </c>
      <c r="K72" s="20">
        <f t="shared" si="3"/>
        <v>0.274049217002237</v>
      </c>
      <c r="L72" s="20">
        <f t="shared" si="4"/>
        <v>-0.108922838972656</v>
      </c>
      <c r="M72" s="20">
        <f t="shared" si="5"/>
        <v>-0.0428376178586805</v>
      </c>
      <c r="N72" s="21">
        <v>0</v>
      </c>
    </row>
    <row r="73" customHeight="1" spans="1:14">
      <c r="A73" s="10">
        <v>70</v>
      </c>
      <c r="B73" s="10">
        <v>119263</v>
      </c>
      <c r="C73" s="11" t="s">
        <v>85</v>
      </c>
      <c r="D73" s="10">
        <v>9</v>
      </c>
      <c r="E73" s="10">
        <v>630</v>
      </c>
      <c r="F73" s="12">
        <v>24995.88</v>
      </c>
      <c r="G73" s="12">
        <v>6939.588452</v>
      </c>
      <c r="H73" s="13">
        <v>437.823529411765</v>
      </c>
      <c r="I73" s="12">
        <v>20477.3452941176</v>
      </c>
      <c r="J73" s="12">
        <v>5197.15023564705</v>
      </c>
      <c r="K73" s="20">
        <f t="shared" si="3"/>
        <v>0.43893591293833</v>
      </c>
      <c r="L73" s="20">
        <f t="shared" si="4"/>
        <v>0.220660180359434</v>
      </c>
      <c r="M73" s="20">
        <f t="shared" si="5"/>
        <v>0.335268009841554</v>
      </c>
      <c r="N73" s="21">
        <v>0</v>
      </c>
    </row>
    <row r="74" customHeight="1" spans="1:14">
      <c r="A74" s="10">
        <v>71</v>
      </c>
      <c r="B74" s="10">
        <v>119622</v>
      </c>
      <c r="C74" s="11" t="s">
        <v>86</v>
      </c>
      <c r="D74" s="10">
        <v>8</v>
      </c>
      <c r="E74" s="10">
        <v>245</v>
      </c>
      <c r="F74" s="12">
        <v>5247.84</v>
      </c>
      <c r="G74" s="12">
        <v>1476.830466</v>
      </c>
      <c r="H74" s="13">
        <v>190.117647058823</v>
      </c>
      <c r="I74" s="12">
        <v>7461.46823529412</v>
      </c>
      <c r="J74" s="12">
        <v>1454.24015905882</v>
      </c>
      <c r="K74" s="20">
        <f t="shared" si="3"/>
        <v>0.288675742574261</v>
      </c>
      <c r="L74" s="20">
        <f t="shared" si="4"/>
        <v>-0.296674617580391</v>
      </c>
      <c r="M74" s="20">
        <f t="shared" si="5"/>
        <v>0.0155340964836237</v>
      </c>
      <c r="N74" s="21"/>
    </row>
    <row r="75" customHeight="1" spans="1:14">
      <c r="A75" s="10">
        <v>72</v>
      </c>
      <c r="B75" s="10">
        <v>122176</v>
      </c>
      <c r="C75" s="11" t="s">
        <v>87</v>
      </c>
      <c r="D75" s="10">
        <v>9</v>
      </c>
      <c r="E75" s="10">
        <v>297</v>
      </c>
      <c r="F75" s="12">
        <v>9694.94</v>
      </c>
      <c r="G75" s="12">
        <v>2860.032201</v>
      </c>
      <c r="H75" s="13">
        <v>180</v>
      </c>
      <c r="I75" s="12">
        <v>8341.11</v>
      </c>
      <c r="J75" s="12">
        <v>2258.772588</v>
      </c>
      <c r="K75" s="20">
        <f t="shared" si="3"/>
        <v>0.65</v>
      </c>
      <c r="L75" s="20">
        <f t="shared" si="4"/>
        <v>0.162308134049305</v>
      </c>
      <c r="M75" s="20">
        <f t="shared" si="5"/>
        <v>0.266188644308092</v>
      </c>
      <c r="N75" s="21">
        <v>9.8522043</v>
      </c>
    </row>
    <row r="76" customHeight="1" spans="1:14">
      <c r="A76" s="10" t="s">
        <v>88</v>
      </c>
      <c r="B76" s="10"/>
      <c r="C76" s="11"/>
      <c r="D76" s="10">
        <f t="shared" ref="D76:J76" si="6">SUM(D4:D75)</f>
        <v>381</v>
      </c>
      <c r="E76" s="10">
        <f t="shared" si="6"/>
        <v>34580</v>
      </c>
      <c r="F76" s="12">
        <f t="shared" si="6"/>
        <v>1978910.49</v>
      </c>
      <c r="G76" s="12">
        <f t="shared" si="6"/>
        <v>529980.681773</v>
      </c>
      <c r="H76" s="13">
        <f t="shared" si="6"/>
        <v>28112.5294117647</v>
      </c>
      <c r="I76" s="12">
        <f t="shared" si="6"/>
        <v>1802525.29058824</v>
      </c>
      <c r="J76" s="12">
        <f t="shared" si="6"/>
        <v>493136.927228765</v>
      </c>
      <c r="K76" s="20">
        <f t="shared" si="3"/>
        <v>0.230056516562638</v>
      </c>
      <c r="L76" s="20">
        <f t="shared" si="4"/>
        <v>0.0978544935445554</v>
      </c>
      <c r="M76" s="20">
        <f t="shared" si="5"/>
        <v>0.0747130310262558</v>
      </c>
      <c r="N76" s="21"/>
    </row>
  </sheetData>
  <mergeCells count="9">
    <mergeCell ref="A1:N1"/>
    <mergeCell ref="E2:G2"/>
    <mergeCell ref="H2:J2"/>
    <mergeCell ref="K2:M2"/>
    <mergeCell ref="A2:A3"/>
    <mergeCell ref="B2:B3"/>
    <mergeCell ref="C2:C3"/>
    <mergeCell ref="D2:D3"/>
    <mergeCell ref="N2:N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83"/>
  <sheetViews>
    <sheetView workbookViewId="0">
      <selection activeCell="A2" sqref="$A2:$XFD2"/>
    </sheetView>
  </sheetViews>
  <sheetFormatPr defaultColWidth="9" defaultRowHeight="21" customHeight="1"/>
  <cols>
    <col min="1" max="1" width="7" style="25" customWidth="1"/>
    <col min="2" max="2" width="23.875" style="26" customWidth="1"/>
    <col min="3" max="3" width="8.125" style="26" customWidth="1"/>
    <col min="4" max="4" width="5.25" style="25" customWidth="1"/>
    <col min="5" max="5" width="12.75" style="25" customWidth="1"/>
    <col min="6" max="6" width="20.5" style="25" customWidth="1"/>
    <col min="7" max="7" width="5.75" style="25" customWidth="1"/>
    <col min="8" max="8" width="9" style="25" customWidth="1"/>
    <col min="9" max="9" width="8.5" style="27" customWidth="1"/>
    <col min="10" max="10" width="9" style="25"/>
    <col min="11" max="11" width="5.75" style="25" customWidth="1"/>
    <col min="12" max="12" width="9" style="27" customWidth="1"/>
    <col min="13" max="13" width="9.375" style="27" customWidth="1"/>
    <col min="14" max="14" width="7.875" style="28" customWidth="1"/>
    <col min="15" max="15" width="8.875" style="28" customWidth="1"/>
    <col min="16" max="17" width="8.125" style="28" customWidth="1"/>
    <col min="18" max="18" width="8.375" style="29" customWidth="1"/>
    <col min="19" max="19" width="9" style="30"/>
    <col min="20" max="16384" width="9" style="25"/>
  </cols>
  <sheetData>
    <row r="1" s="24" customFormat="1" customHeight="1" spans="1:19">
      <c r="A1" s="31" t="s">
        <v>2</v>
      </c>
      <c r="B1" s="31" t="s">
        <v>89</v>
      </c>
      <c r="C1" s="31" t="s">
        <v>90</v>
      </c>
      <c r="D1" s="32" t="s">
        <v>91</v>
      </c>
      <c r="E1" s="33" t="s">
        <v>92</v>
      </c>
      <c r="F1" s="33" t="s">
        <v>93</v>
      </c>
      <c r="G1" s="34" t="s">
        <v>94</v>
      </c>
      <c r="H1" s="35"/>
      <c r="I1" s="35"/>
      <c r="J1" s="45"/>
      <c r="K1" s="46" t="s">
        <v>95</v>
      </c>
      <c r="L1" s="46"/>
      <c r="M1" s="46"/>
      <c r="N1" s="46"/>
      <c r="O1" s="47" t="s">
        <v>96</v>
      </c>
      <c r="P1" s="47"/>
      <c r="Q1" s="47"/>
      <c r="R1" s="54" t="s">
        <v>8</v>
      </c>
      <c r="S1" s="55" t="s">
        <v>97</v>
      </c>
    </row>
    <row r="2" s="24" customFormat="1" customHeight="1" spans="1:19">
      <c r="A2" s="31" t="s">
        <v>2</v>
      </c>
      <c r="B2" s="31" t="s">
        <v>89</v>
      </c>
      <c r="C2" s="31" t="s">
        <v>90</v>
      </c>
      <c r="D2" s="32" t="s">
        <v>91</v>
      </c>
      <c r="E2" s="33" t="s">
        <v>92</v>
      </c>
      <c r="F2" s="33" t="s">
        <v>93</v>
      </c>
      <c r="G2" s="36" t="s">
        <v>9</v>
      </c>
      <c r="H2" s="37" t="s">
        <v>10</v>
      </c>
      <c r="I2" s="37" t="s">
        <v>11</v>
      </c>
      <c r="J2" s="48" t="s">
        <v>98</v>
      </c>
      <c r="K2" s="49" t="s">
        <v>9</v>
      </c>
      <c r="L2" s="50" t="s">
        <v>10</v>
      </c>
      <c r="M2" s="50" t="s">
        <v>11</v>
      </c>
      <c r="N2" s="51" t="s">
        <v>98</v>
      </c>
      <c r="O2" s="52" t="s">
        <v>99</v>
      </c>
      <c r="P2" s="47" t="s">
        <v>100</v>
      </c>
      <c r="Q2" s="47" t="s">
        <v>98</v>
      </c>
      <c r="R2" s="54" t="s">
        <v>8</v>
      </c>
      <c r="S2" s="55" t="s">
        <v>97</v>
      </c>
    </row>
    <row r="3" customHeight="1" spans="1:18">
      <c r="A3" s="38">
        <v>107658</v>
      </c>
      <c r="B3" s="39" t="s">
        <v>65</v>
      </c>
      <c r="C3" s="39" t="s">
        <v>101</v>
      </c>
      <c r="D3" s="38" t="s">
        <v>102</v>
      </c>
      <c r="E3" s="40">
        <v>10.6</v>
      </c>
      <c r="F3" s="40" t="s">
        <v>103</v>
      </c>
      <c r="G3" s="40">
        <v>157</v>
      </c>
      <c r="H3" s="10">
        <v>8666.04</v>
      </c>
      <c r="I3" s="12">
        <f>H3*J3</f>
        <v>2136.17886</v>
      </c>
      <c r="J3" s="10" t="s">
        <v>104</v>
      </c>
      <c r="K3" s="13">
        <v>127</v>
      </c>
      <c r="L3" s="12">
        <v>7788.35529411765</v>
      </c>
      <c r="M3" s="12">
        <f>L3*N3</f>
        <v>1996.93429741177</v>
      </c>
      <c r="N3" s="20" t="s">
        <v>105</v>
      </c>
      <c r="O3" s="20">
        <v>0.13878143133462</v>
      </c>
      <c r="P3" s="20">
        <f t="shared" ref="P3:P7" si="0">(H3-L3)/L3</f>
        <v>0.112691919248374</v>
      </c>
      <c r="Q3" s="20">
        <f t="shared" ref="Q3:Q7" si="1">(J3-N3)</f>
        <v>-0.00990000000000002</v>
      </c>
      <c r="R3" s="25"/>
    </row>
    <row r="4" customHeight="1" spans="1:19">
      <c r="A4" s="38">
        <v>54</v>
      </c>
      <c r="B4" s="39" t="s">
        <v>16</v>
      </c>
      <c r="C4" s="39" t="s">
        <v>101</v>
      </c>
      <c r="D4" s="38" t="s">
        <v>102</v>
      </c>
      <c r="E4" s="40">
        <v>10.7</v>
      </c>
      <c r="F4" s="40" t="s">
        <v>106</v>
      </c>
      <c r="G4" s="40">
        <v>128</v>
      </c>
      <c r="H4" s="10">
        <v>10044.85</v>
      </c>
      <c r="I4" s="12">
        <f t="shared" ref="I4:I67" si="2">H4*J4</f>
        <v>2656.862825</v>
      </c>
      <c r="J4" s="10" t="s">
        <v>107</v>
      </c>
      <c r="K4" s="13">
        <v>89.2941176470588</v>
      </c>
      <c r="L4" s="12">
        <v>6034.39352941176</v>
      </c>
      <c r="M4" s="12">
        <f t="shared" ref="M4:M67" si="3">L4*N4</f>
        <v>1926.17841458823</v>
      </c>
      <c r="N4" s="20" t="s">
        <v>108</v>
      </c>
      <c r="O4" s="53">
        <v>0.29119031607263</v>
      </c>
      <c r="P4" s="53">
        <f t="shared" si="0"/>
        <v>0.664599756552367</v>
      </c>
      <c r="Q4" s="20">
        <f t="shared" si="1"/>
        <v>-0.0547</v>
      </c>
      <c r="R4" s="29">
        <v>0</v>
      </c>
      <c r="S4" s="30" t="s">
        <v>109</v>
      </c>
    </row>
    <row r="5" customHeight="1" spans="1:18">
      <c r="A5" s="38">
        <v>107658</v>
      </c>
      <c r="B5" s="39" t="s">
        <v>65</v>
      </c>
      <c r="C5" s="39" t="s">
        <v>101</v>
      </c>
      <c r="D5" s="38" t="s">
        <v>102</v>
      </c>
      <c r="E5" s="40">
        <v>10.13</v>
      </c>
      <c r="F5" s="40" t="s">
        <v>103</v>
      </c>
      <c r="G5" s="40">
        <v>144</v>
      </c>
      <c r="H5" s="10">
        <v>7053.86</v>
      </c>
      <c r="I5" s="12">
        <f t="shared" si="2"/>
        <v>1553.259972</v>
      </c>
      <c r="J5" s="10" t="s">
        <v>110</v>
      </c>
      <c r="K5" s="13">
        <v>127</v>
      </c>
      <c r="L5" s="12">
        <v>7788.35529411765</v>
      </c>
      <c r="M5" s="12">
        <f t="shared" si="3"/>
        <v>1996.93429741177</v>
      </c>
      <c r="N5" s="20" t="s">
        <v>105</v>
      </c>
      <c r="O5" s="20">
        <v>0.0444874274661484</v>
      </c>
      <c r="P5" s="20">
        <f t="shared" si="0"/>
        <v>-0.0943068550907525</v>
      </c>
      <c r="Q5" s="20">
        <f t="shared" si="1"/>
        <v>-0.0362</v>
      </c>
      <c r="R5" s="25"/>
    </row>
    <row r="6" customHeight="1" spans="1:18">
      <c r="A6" s="38">
        <v>107658</v>
      </c>
      <c r="B6" s="39" t="s">
        <v>65</v>
      </c>
      <c r="C6" s="39" t="s">
        <v>101</v>
      </c>
      <c r="D6" s="38" t="s">
        <v>102</v>
      </c>
      <c r="E6" s="41">
        <v>10.2</v>
      </c>
      <c r="F6" s="40" t="s">
        <v>103</v>
      </c>
      <c r="G6" s="40">
        <v>178</v>
      </c>
      <c r="H6" s="10">
        <v>12675.88</v>
      </c>
      <c r="I6" s="12">
        <f t="shared" si="2"/>
        <v>2642.92098</v>
      </c>
      <c r="J6" s="10" t="s">
        <v>111</v>
      </c>
      <c r="K6" s="13">
        <v>127</v>
      </c>
      <c r="L6" s="12">
        <v>7788.35529411765</v>
      </c>
      <c r="M6" s="12">
        <f t="shared" si="3"/>
        <v>1996.93429741177</v>
      </c>
      <c r="N6" s="20" t="s">
        <v>105</v>
      </c>
      <c r="O6" s="53">
        <v>0.291102514506767</v>
      </c>
      <c r="P6" s="53">
        <f t="shared" si="0"/>
        <v>0.627542596775699</v>
      </c>
      <c r="Q6" s="20">
        <f t="shared" si="1"/>
        <v>-0.0479</v>
      </c>
      <c r="R6" s="29">
        <f>(I6-M6)*0.2</f>
        <v>129.197336517647</v>
      </c>
    </row>
    <row r="7" customHeight="1" spans="1:18">
      <c r="A7" s="38">
        <v>107658</v>
      </c>
      <c r="B7" s="39" t="s">
        <v>65</v>
      </c>
      <c r="C7" s="39" t="s">
        <v>101</v>
      </c>
      <c r="D7" s="38" t="s">
        <v>102</v>
      </c>
      <c r="E7" s="40">
        <v>10.27</v>
      </c>
      <c r="F7" s="40" t="s">
        <v>103</v>
      </c>
      <c r="G7" s="40">
        <v>139</v>
      </c>
      <c r="H7" s="10">
        <v>8353.01</v>
      </c>
      <c r="I7" s="12">
        <f t="shared" si="2"/>
        <v>2223.571262</v>
      </c>
      <c r="J7" s="10" t="s">
        <v>112</v>
      </c>
      <c r="K7" s="13">
        <v>127</v>
      </c>
      <c r="L7" s="12">
        <v>7788.35529411765</v>
      </c>
      <c r="M7" s="12">
        <f t="shared" si="3"/>
        <v>1996.93429741177</v>
      </c>
      <c r="N7" s="20" t="s">
        <v>105</v>
      </c>
      <c r="O7" s="20">
        <v>0.00822050290135162</v>
      </c>
      <c r="P7" s="20">
        <f t="shared" si="0"/>
        <v>0.0724998648057084</v>
      </c>
      <c r="Q7" s="20">
        <f t="shared" si="1"/>
        <v>0.00979999999999998</v>
      </c>
      <c r="R7" s="25"/>
    </row>
    <row r="8" customHeight="1" spans="1:18">
      <c r="A8" s="38">
        <v>709</v>
      </c>
      <c r="B8" s="39" t="s">
        <v>40</v>
      </c>
      <c r="C8" s="39" t="s">
        <v>101</v>
      </c>
      <c r="D8" s="38" t="s">
        <v>102</v>
      </c>
      <c r="E8" s="40">
        <v>10.6</v>
      </c>
      <c r="F8" s="40" t="s">
        <v>103</v>
      </c>
      <c r="G8" s="40">
        <v>98</v>
      </c>
      <c r="H8" s="10">
        <v>5272.41</v>
      </c>
      <c r="I8" s="12">
        <f t="shared" si="2"/>
        <v>1259.051508</v>
      </c>
      <c r="J8" s="10" t="s">
        <v>113</v>
      </c>
      <c r="K8" s="13">
        <v>96.3529411764706</v>
      </c>
      <c r="L8" s="12">
        <v>6636.84352941176</v>
      </c>
      <c r="M8" s="12">
        <f t="shared" si="3"/>
        <v>1856.98881952941</v>
      </c>
      <c r="N8" s="20" t="s">
        <v>114</v>
      </c>
      <c r="O8" s="20">
        <v>-0.0470016207455399</v>
      </c>
      <c r="P8" s="20">
        <f t="shared" ref="P8:P19" si="4">(H8-L8)/L8</f>
        <v>-0.205584706549907</v>
      </c>
      <c r="Q8" s="20">
        <f t="shared" ref="Q8:Q19" si="5">(J8-N8)</f>
        <v>-0.041</v>
      </c>
      <c r="R8" s="25"/>
    </row>
    <row r="9" customHeight="1" spans="1:19">
      <c r="A9" s="38">
        <v>104428</v>
      </c>
      <c r="B9" s="39" t="s">
        <v>57</v>
      </c>
      <c r="C9" s="39" t="s">
        <v>101</v>
      </c>
      <c r="D9" s="38" t="s">
        <v>102</v>
      </c>
      <c r="E9" s="40">
        <v>10.2</v>
      </c>
      <c r="F9" s="40" t="s">
        <v>115</v>
      </c>
      <c r="G9" s="40">
        <v>125</v>
      </c>
      <c r="H9" s="10">
        <v>7191.53</v>
      </c>
      <c r="I9" s="12">
        <f t="shared" si="2"/>
        <v>2279.71501</v>
      </c>
      <c r="J9" s="10" t="s">
        <v>116</v>
      </c>
      <c r="K9" s="13">
        <v>82.4117647058823</v>
      </c>
      <c r="L9" s="12">
        <v>4667.37588235294</v>
      </c>
      <c r="M9" s="12">
        <f t="shared" si="3"/>
        <v>1429.15049517647</v>
      </c>
      <c r="N9" s="20" t="s">
        <v>117</v>
      </c>
      <c r="O9" s="53">
        <v>0.389403482771396</v>
      </c>
      <c r="P9" s="53">
        <f t="shared" si="4"/>
        <v>0.54080797888825</v>
      </c>
      <c r="Q9" s="20">
        <f t="shared" si="5"/>
        <v>0.0108</v>
      </c>
      <c r="R9" s="29">
        <v>0</v>
      </c>
      <c r="S9" s="30" t="s">
        <v>109</v>
      </c>
    </row>
    <row r="10" customHeight="1" spans="1:18">
      <c r="A10" s="38">
        <v>329</v>
      </c>
      <c r="B10" s="39" t="s">
        <v>17</v>
      </c>
      <c r="C10" s="39" t="s">
        <v>101</v>
      </c>
      <c r="D10" s="38" t="s">
        <v>102</v>
      </c>
      <c r="E10" s="40">
        <v>10.1</v>
      </c>
      <c r="F10" s="42" t="s">
        <v>118</v>
      </c>
      <c r="G10" s="40">
        <v>59</v>
      </c>
      <c r="H10" s="10">
        <v>4737.55</v>
      </c>
      <c r="I10" s="12">
        <f t="shared" si="2"/>
        <v>1684.199025</v>
      </c>
      <c r="J10" s="10" t="s">
        <v>119</v>
      </c>
      <c r="K10" s="13">
        <v>46.7058823529412</v>
      </c>
      <c r="L10" s="12">
        <v>4165.75529411765</v>
      </c>
      <c r="M10" s="12">
        <f t="shared" si="3"/>
        <v>1353.87047058824</v>
      </c>
      <c r="N10" s="20" t="s">
        <v>120</v>
      </c>
      <c r="O10" s="20">
        <v>0.104179663131629</v>
      </c>
      <c r="P10" s="20">
        <f t="shared" si="4"/>
        <v>0.13726075237539</v>
      </c>
      <c r="Q10" s="20">
        <f t="shared" si="5"/>
        <v>0.0305</v>
      </c>
      <c r="R10" s="25"/>
    </row>
    <row r="11" customHeight="1" spans="1:18">
      <c r="A11" s="38">
        <v>587</v>
      </c>
      <c r="B11" s="39" t="s">
        <v>37</v>
      </c>
      <c r="C11" s="39" t="s">
        <v>101</v>
      </c>
      <c r="D11" s="38" t="s">
        <v>102</v>
      </c>
      <c r="E11" s="40">
        <v>10.4</v>
      </c>
      <c r="F11" s="40" t="s">
        <v>121</v>
      </c>
      <c r="G11" s="40">
        <v>95</v>
      </c>
      <c r="H11" s="10">
        <v>4469.61</v>
      </c>
      <c r="I11" s="12">
        <f t="shared" si="2"/>
        <v>1146.454965</v>
      </c>
      <c r="J11" s="10" t="s">
        <v>122</v>
      </c>
      <c r="K11" s="13">
        <v>65.5294117647059</v>
      </c>
      <c r="L11" s="12">
        <v>4617.45823529412</v>
      </c>
      <c r="M11" s="12">
        <f t="shared" si="3"/>
        <v>1293.81179752941</v>
      </c>
      <c r="N11" s="20" t="s">
        <v>123</v>
      </c>
      <c r="O11" s="20">
        <v>0.332398316970547</v>
      </c>
      <c r="P11" s="20">
        <f t="shared" si="4"/>
        <v>-0.0320193985002443</v>
      </c>
      <c r="Q11" s="20">
        <f t="shared" si="5"/>
        <v>-0.0237</v>
      </c>
      <c r="R11" s="25"/>
    </row>
    <row r="12" customHeight="1" spans="1:18">
      <c r="A12" s="38">
        <v>110378</v>
      </c>
      <c r="B12" s="39" t="s">
        <v>68</v>
      </c>
      <c r="C12" s="39" t="s">
        <v>101</v>
      </c>
      <c r="D12" s="38" t="s">
        <v>124</v>
      </c>
      <c r="E12" s="42">
        <v>10.5</v>
      </c>
      <c r="F12" s="42" t="s">
        <v>125</v>
      </c>
      <c r="G12" s="40">
        <v>44</v>
      </c>
      <c r="H12" s="10">
        <v>3025.77</v>
      </c>
      <c r="I12" s="12">
        <f t="shared" si="2"/>
        <v>705.912141</v>
      </c>
      <c r="J12" s="10" t="s">
        <v>126</v>
      </c>
      <c r="K12" s="13">
        <v>26.6470588235294</v>
      </c>
      <c r="L12" s="12">
        <v>2813.66352941176</v>
      </c>
      <c r="M12" s="12">
        <f t="shared" si="3"/>
        <v>671.340118117646</v>
      </c>
      <c r="N12" s="20" t="s">
        <v>127</v>
      </c>
      <c r="O12" s="20">
        <v>0.430119176598048</v>
      </c>
      <c r="P12" s="20">
        <f t="shared" si="4"/>
        <v>0.0753844474902723</v>
      </c>
      <c r="Q12" s="20">
        <f t="shared" si="5"/>
        <v>-0.00530000000000003</v>
      </c>
      <c r="R12" s="25"/>
    </row>
    <row r="13" customHeight="1" spans="1:18">
      <c r="A13" s="38">
        <v>587</v>
      </c>
      <c r="B13" s="39" t="s">
        <v>37</v>
      </c>
      <c r="C13" s="39" t="s">
        <v>101</v>
      </c>
      <c r="D13" s="38" t="s">
        <v>102</v>
      </c>
      <c r="E13" s="40">
        <v>10.11</v>
      </c>
      <c r="F13" s="40" t="s">
        <v>121</v>
      </c>
      <c r="G13" s="40">
        <v>98</v>
      </c>
      <c r="H13" s="10">
        <v>5539.37</v>
      </c>
      <c r="I13" s="12">
        <f t="shared" si="2"/>
        <v>1169.361007</v>
      </c>
      <c r="J13" s="10" t="s">
        <v>128</v>
      </c>
      <c r="K13" s="13">
        <v>65.5294117647059</v>
      </c>
      <c r="L13" s="12">
        <v>4617.45823529412</v>
      </c>
      <c r="M13" s="12">
        <f t="shared" si="3"/>
        <v>1293.81179752941</v>
      </c>
      <c r="N13" s="20" t="s">
        <v>123</v>
      </c>
      <c r="O13" s="20">
        <v>0.374474053295933</v>
      </c>
      <c r="P13" s="20">
        <f t="shared" si="4"/>
        <v>0.199657845881341</v>
      </c>
      <c r="Q13" s="20">
        <f t="shared" si="5"/>
        <v>-0.0691</v>
      </c>
      <c r="R13" s="25"/>
    </row>
    <row r="14" customHeight="1" spans="1:18">
      <c r="A14" s="38">
        <v>587</v>
      </c>
      <c r="B14" s="39" t="s">
        <v>37</v>
      </c>
      <c r="C14" s="39" t="s">
        <v>101</v>
      </c>
      <c r="D14" s="38" t="s">
        <v>102</v>
      </c>
      <c r="E14" s="40">
        <v>10.18</v>
      </c>
      <c r="F14" s="40" t="s">
        <v>121</v>
      </c>
      <c r="G14" s="40">
        <v>82</v>
      </c>
      <c r="H14" s="10">
        <v>4675.1</v>
      </c>
      <c r="I14" s="12">
        <f t="shared" si="2"/>
        <v>1596.54665</v>
      </c>
      <c r="J14" s="10" t="s">
        <v>129</v>
      </c>
      <c r="K14" s="13">
        <v>65.5294117647059</v>
      </c>
      <c r="L14" s="12">
        <v>4617.45823529412</v>
      </c>
      <c r="M14" s="12">
        <f t="shared" si="3"/>
        <v>1293.81179752941</v>
      </c>
      <c r="N14" s="20" t="s">
        <v>123</v>
      </c>
      <c r="O14" s="20">
        <v>0.150070126227209</v>
      </c>
      <c r="P14" s="20">
        <f t="shared" si="4"/>
        <v>0.0124834404056525</v>
      </c>
      <c r="Q14" s="20">
        <f t="shared" si="5"/>
        <v>0.0613</v>
      </c>
      <c r="R14" s="25"/>
    </row>
    <row r="15" customHeight="1" spans="1:18">
      <c r="A15" s="38">
        <v>587</v>
      </c>
      <c r="B15" s="39" t="s">
        <v>37</v>
      </c>
      <c r="C15" s="39" t="s">
        <v>101</v>
      </c>
      <c r="D15" s="38" t="s">
        <v>102</v>
      </c>
      <c r="E15" s="40">
        <v>10.25</v>
      </c>
      <c r="F15" s="40" t="s">
        <v>121</v>
      </c>
      <c r="G15" s="40">
        <v>85</v>
      </c>
      <c r="H15" s="10">
        <v>5662.97</v>
      </c>
      <c r="I15" s="12">
        <f t="shared" si="2"/>
        <v>1395.355808</v>
      </c>
      <c r="J15" s="10" t="s">
        <v>130</v>
      </c>
      <c r="K15" s="13">
        <v>65.5294117647059</v>
      </c>
      <c r="L15" s="12">
        <v>4617.45823529412</v>
      </c>
      <c r="M15" s="12">
        <f t="shared" si="3"/>
        <v>1293.81179752941</v>
      </c>
      <c r="N15" s="20" t="s">
        <v>123</v>
      </c>
      <c r="O15" s="20">
        <v>0.192145862552595</v>
      </c>
      <c r="P15" s="20">
        <f t="shared" si="4"/>
        <v>0.226425819450706</v>
      </c>
      <c r="Q15" s="20">
        <f t="shared" si="5"/>
        <v>-0.0338</v>
      </c>
      <c r="R15" s="25"/>
    </row>
    <row r="16" customHeight="1" spans="1:18">
      <c r="A16" s="38">
        <v>122176</v>
      </c>
      <c r="B16" s="39" t="s">
        <v>87</v>
      </c>
      <c r="C16" s="39" t="s">
        <v>101</v>
      </c>
      <c r="D16" s="38" t="s">
        <v>124</v>
      </c>
      <c r="E16" s="40">
        <v>10.4</v>
      </c>
      <c r="F16" s="42" t="s">
        <v>118</v>
      </c>
      <c r="G16" s="40">
        <v>30</v>
      </c>
      <c r="H16" s="10">
        <v>860.1</v>
      </c>
      <c r="I16" s="12">
        <f t="shared" si="2"/>
        <v>232.82907</v>
      </c>
      <c r="J16" s="10" t="s">
        <v>131</v>
      </c>
      <c r="K16" s="13">
        <v>20</v>
      </c>
      <c r="L16" s="12">
        <v>926.79</v>
      </c>
      <c r="M16" s="12">
        <f t="shared" si="3"/>
        <v>250.974732</v>
      </c>
      <c r="N16" s="20">
        <v>0.2708</v>
      </c>
      <c r="O16" s="20">
        <v>1.13776722090262</v>
      </c>
      <c r="P16" s="20">
        <f t="shared" si="4"/>
        <v>-0.0719580487489075</v>
      </c>
      <c r="Q16" s="20">
        <f t="shared" si="5"/>
        <v>-9.9999999999989e-5</v>
      </c>
      <c r="R16" s="25"/>
    </row>
    <row r="17" customHeight="1" spans="1:18">
      <c r="A17" s="38">
        <v>54</v>
      </c>
      <c r="B17" s="39" t="s">
        <v>16</v>
      </c>
      <c r="C17" s="39" t="s">
        <v>101</v>
      </c>
      <c r="D17" s="38" t="s">
        <v>102</v>
      </c>
      <c r="E17" s="40">
        <v>10.11</v>
      </c>
      <c r="F17" s="40" t="s">
        <v>106</v>
      </c>
      <c r="G17" s="40">
        <v>120</v>
      </c>
      <c r="H17" s="38">
        <v>7191.72</v>
      </c>
      <c r="I17" s="12">
        <f t="shared" si="2"/>
        <v>1959.7437</v>
      </c>
      <c r="J17" s="38" t="s">
        <v>132</v>
      </c>
      <c r="K17" s="13">
        <v>89.2941176470588</v>
      </c>
      <c r="L17" s="12">
        <v>6034.39352941176</v>
      </c>
      <c r="M17" s="12">
        <f t="shared" si="3"/>
        <v>1926.17841458823</v>
      </c>
      <c r="N17" s="20" t="s">
        <v>108</v>
      </c>
      <c r="O17" s="20">
        <v>0.210490921318091</v>
      </c>
      <c r="P17" s="20">
        <f t="shared" si="4"/>
        <v>0.191788365300904</v>
      </c>
      <c r="Q17" s="20">
        <f t="shared" si="5"/>
        <v>-0.0467</v>
      </c>
      <c r="R17" s="25"/>
    </row>
    <row r="18" customHeight="1" spans="1:18">
      <c r="A18" s="38">
        <v>54</v>
      </c>
      <c r="B18" s="39" t="s">
        <v>16</v>
      </c>
      <c r="C18" s="39" t="s">
        <v>101</v>
      </c>
      <c r="D18" s="38" t="s">
        <v>102</v>
      </c>
      <c r="E18" s="40">
        <v>10.21</v>
      </c>
      <c r="F18" s="40" t="s">
        <v>106</v>
      </c>
      <c r="G18" s="40">
        <v>101</v>
      </c>
      <c r="H18" s="10">
        <v>7624.35</v>
      </c>
      <c r="I18" s="12">
        <f t="shared" si="2"/>
        <v>1950.30873</v>
      </c>
      <c r="J18" s="10" t="s">
        <v>133</v>
      </c>
      <c r="K18" s="13">
        <v>89.2941176470588</v>
      </c>
      <c r="L18" s="12">
        <v>6034.39352941176</v>
      </c>
      <c r="M18" s="12">
        <f t="shared" si="3"/>
        <v>1926.17841458823</v>
      </c>
      <c r="N18" s="20" t="s">
        <v>108</v>
      </c>
      <c r="O18" s="20">
        <v>0.0188298587760595</v>
      </c>
      <c r="P18" s="20">
        <f t="shared" si="4"/>
        <v>0.263482396837189</v>
      </c>
      <c r="Q18" s="20">
        <f t="shared" si="5"/>
        <v>-0.0634000000000001</v>
      </c>
      <c r="R18" s="25"/>
    </row>
    <row r="19" customHeight="1" spans="1:18">
      <c r="A19" s="38">
        <v>54</v>
      </c>
      <c r="B19" s="39" t="s">
        <v>16</v>
      </c>
      <c r="C19" s="39" t="s">
        <v>101</v>
      </c>
      <c r="D19" s="38" t="s">
        <v>102</v>
      </c>
      <c r="E19" s="40">
        <v>10.29</v>
      </c>
      <c r="F19" s="40" t="s">
        <v>106</v>
      </c>
      <c r="G19" s="40">
        <v>121</v>
      </c>
      <c r="H19" s="10">
        <v>6546.1</v>
      </c>
      <c r="I19" s="12">
        <f t="shared" si="2"/>
        <v>2303.57259</v>
      </c>
      <c r="J19" s="10" t="s">
        <v>134</v>
      </c>
      <c r="K19" s="13">
        <v>89.2941176470588</v>
      </c>
      <c r="L19" s="12">
        <v>6034.39352941176</v>
      </c>
      <c r="M19" s="12">
        <f t="shared" si="3"/>
        <v>1926.17841458823</v>
      </c>
      <c r="N19" s="20" t="s">
        <v>108</v>
      </c>
      <c r="O19" s="20">
        <v>0.220578345662408</v>
      </c>
      <c r="P19" s="20">
        <f t="shared" si="4"/>
        <v>0.084798326143989</v>
      </c>
      <c r="Q19" s="20">
        <f t="shared" si="5"/>
        <v>0.0327</v>
      </c>
      <c r="R19" s="25"/>
    </row>
    <row r="20" customHeight="1" spans="1:19">
      <c r="A20" s="43">
        <v>341</v>
      </c>
      <c r="B20" s="44" t="s">
        <v>18</v>
      </c>
      <c r="C20" s="44" t="s">
        <v>135</v>
      </c>
      <c r="D20" s="38" t="s">
        <v>136</v>
      </c>
      <c r="E20" s="42">
        <v>10.7</v>
      </c>
      <c r="F20" s="42" t="s">
        <v>137</v>
      </c>
      <c r="G20" s="40">
        <v>209</v>
      </c>
      <c r="H20" s="10">
        <v>19686.76</v>
      </c>
      <c r="I20" s="12">
        <f t="shared" si="2"/>
        <v>5652.068796</v>
      </c>
      <c r="J20" s="10" t="s">
        <v>138</v>
      </c>
      <c r="K20" s="13">
        <v>157.058823529412</v>
      </c>
      <c r="L20" s="12">
        <v>11748.1129411765</v>
      </c>
      <c r="M20" s="12">
        <f t="shared" si="3"/>
        <v>3530.30793882354</v>
      </c>
      <c r="N20" s="20" t="s">
        <v>139</v>
      </c>
      <c r="O20" s="53">
        <v>0.273872409589595</v>
      </c>
      <c r="P20" s="53">
        <f t="shared" ref="P20:P28" si="6">(H20-L20)/L20</f>
        <v>0.675738060961179</v>
      </c>
      <c r="Q20" s="20">
        <f t="shared" ref="Q20:Q28" si="7">(J20-N20)</f>
        <v>-0.0134</v>
      </c>
      <c r="R20" s="29">
        <v>0</v>
      </c>
      <c r="S20" s="30" t="s">
        <v>109</v>
      </c>
    </row>
    <row r="21" customHeight="1" spans="1:18">
      <c r="A21" s="38">
        <v>122176</v>
      </c>
      <c r="B21" s="39" t="s">
        <v>87</v>
      </c>
      <c r="C21" s="39" t="s">
        <v>101</v>
      </c>
      <c r="D21" s="38" t="s">
        <v>124</v>
      </c>
      <c r="E21" s="40">
        <v>10.11</v>
      </c>
      <c r="F21" s="42" t="s">
        <v>118</v>
      </c>
      <c r="G21" s="40">
        <v>36</v>
      </c>
      <c r="H21" s="10">
        <v>1306.53</v>
      </c>
      <c r="I21" s="12">
        <f t="shared" si="2"/>
        <v>349.496775</v>
      </c>
      <c r="J21" s="20">
        <v>0.2675</v>
      </c>
      <c r="K21" s="13">
        <v>20</v>
      </c>
      <c r="L21" s="12">
        <v>926.79</v>
      </c>
      <c r="M21" s="12">
        <f t="shared" si="3"/>
        <v>250.974732</v>
      </c>
      <c r="N21" s="20">
        <v>0.2708</v>
      </c>
      <c r="O21" s="53">
        <v>1.56532066508314</v>
      </c>
      <c r="P21" s="53">
        <f t="shared" si="6"/>
        <v>0.409736833586897</v>
      </c>
      <c r="Q21" s="20">
        <f t="shared" si="7"/>
        <v>-0.00329999999999997</v>
      </c>
      <c r="R21" s="29">
        <f>(I21-M21)*0.1</f>
        <v>9.8522043</v>
      </c>
    </row>
    <row r="22" customHeight="1" spans="1:18">
      <c r="A22" s="38">
        <v>122176</v>
      </c>
      <c r="B22" s="39" t="s">
        <v>87</v>
      </c>
      <c r="C22" s="39" t="s">
        <v>101</v>
      </c>
      <c r="D22" s="38" t="s">
        <v>124</v>
      </c>
      <c r="E22" s="40">
        <v>10.18</v>
      </c>
      <c r="F22" s="42" t="s">
        <v>118</v>
      </c>
      <c r="G22" s="40">
        <v>32</v>
      </c>
      <c r="H22" s="10">
        <v>712.6</v>
      </c>
      <c r="I22" s="12">
        <f t="shared" si="2"/>
        <v>245.56196</v>
      </c>
      <c r="J22" s="10" t="s">
        <v>140</v>
      </c>
      <c r="K22" s="13">
        <v>20</v>
      </c>
      <c r="L22" s="12">
        <v>926.79</v>
      </c>
      <c r="M22" s="12">
        <f t="shared" si="3"/>
        <v>250.974732</v>
      </c>
      <c r="N22" s="20">
        <v>0.2708</v>
      </c>
      <c r="O22" s="20">
        <v>1.28028503562946</v>
      </c>
      <c r="P22" s="20">
        <f t="shared" si="6"/>
        <v>-0.231109528587922</v>
      </c>
      <c r="Q22" s="20">
        <f t="shared" si="7"/>
        <v>0.0738</v>
      </c>
      <c r="R22" s="25"/>
    </row>
    <row r="23" customHeight="1" spans="1:19">
      <c r="A23" s="38">
        <v>122176</v>
      </c>
      <c r="B23" s="39" t="s">
        <v>87</v>
      </c>
      <c r="C23" s="39" t="s">
        <v>101</v>
      </c>
      <c r="D23" s="38" t="s">
        <v>124</v>
      </c>
      <c r="E23" s="40">
        <v>10.25</v>
      </c>
      <c r="F23" s="42" t="s">
        <v>118</v>
      </c>
      <c r="G23" s="40">
        <v>41</v>
      </c>
      <c r="H23" s="10">
        <v>2032.09</v>
      </c>
      <c r="I23" s="12">
        <f t="shared" si="2"/>
        <v>595.40237</v>
      </c>
      <c r="J23" s="10" t="s">
        <v>141</v>
      </c>
      <c r="K23" s="13">
        <v>20</v>
      </c>
      <c r="L23" s="12">
        <v>926.79</v>
      </c>
      <c r="M23" s="12">
        <f t="shared" si="3"/>
        <v>250.974732</v>
      </c>
      <c r="N23" s="20">
        <v>0.2708</v>
      </c>
      <c r="O23" s="53">
        <v>1.92161520190024</v>
      </c>
      <c r="P23" s="53">
        <f t="shared" si="6"/>
        <v>1.19261105536314</v>
      </c>
      <c r="Q23" s="20">
        <f t="shared" si="7"/>
        <v>0.0222</v>
      </c>
      <c r="R23" s="29">
        <v>0</v>
      </c>
      <c r="S23" s="30" t="s">
        <v>142</v>
      </c>
    </row>
    <row r="24" customHeight="1" spans="1:18">
      <c r="A24" s="38">
        <v>122176</v>
      </c>
      <c r="B24" s="39" t="s">
        <v>87</v>
      </c>
      <c r="C24" s="39" t="s">
        <v>101</v>
      </c>
      <c r="D24" s="38" t="s">
        <v>124</v>
      </c>
      <c r="E24" s="42">
        <v>10.1</v>
      </c>
      <c r="F24" s="42" t="s">
        <v>118</v>
      </c>
      <c r="G24" s="40">
        <v>30</v>
      </c>
      <c r="H24" s="10">
        <v>530.9</v>
      </c>
      <c r="I24" s="12">
        <f t="shared" si="2"/>
        <v>172.59559</v>
      </c>
      <c r="J24" s="10" t="s">
        <v>143</v>
      </c>
      <c r="K24" s="13">
        <v>20</v>
      </c>
      <c r="L24" s="12">
        <v>926.79</v>
      </c>
      <c r="M24" s="12">
        <f t="shared" si="3"/>
        <v>250.974732</v>
      </c>
      <c r="N24" s="20">
        <v>0.2708</v>
      </c>
      <c r="O24" s="20">
        <v>1.13776722090262</v>
      </c>
      <c r="P24" s="20">
        <f t="shared" si="6"/>
        <v>-0.427162571887914</v>
      </c>
      <c r="Q24" s="20">
        <f t="shared" si="7"/>
        <v>0.0543</v>
      </c>
      <c r="R24" s="25"/>
    </row>
    <row r="25" customHeight="1" spans="1:18">
      <c r="A25" s="38">
        <v>122176</v>
      </c>
      <c r="B25" s="39" t="s">
        <v>87</v>
      </c>
      <c r="C25" s="39" t="s">
        <v>101</v>
      </c>
      <c r="D25" s="38" t="s">
        <v>124</v>
      </c>
      <c r="E25" s="42">
        <v>10.8</v>
      </c>
      <c r="F25" s="42" t="s">
        <v>118</v>
      </c>
      <c r="G25" s="40">
        <v>28</v>
      </c>
      <c r="H25" s="10">
        <v>523.8</v>
      </c>
      <c r="I25" s="12">
        <f t="shared" si="2"/>
        <v>174.05874</v>
      </c>
      <c r="J25" s="10" t="s">
        <v>144</v>
      </c>
      <c r="K25" s="13">
        <v>20</v>
      </c>
      <c r="L25" s="12">
        <v>926.79</v>
      </c>
      <c r="M25" s="12">
        <f t="shared" si="3"/>
        <v>250.974732</v>
      </c>
      <c r="N25" s="20">
        <v>0.2708</v>
      </c>
      <c r="O25" s="20">
        <v>0.995249406175777</v>
      </c>
      <c r="P25" s="20">
        <f t="shared" si="6"/>
        <v>-0.43482342278186</v>
      </c>
      <c r="Q25" s="20">
        <f t="shared" si="7"/>
        <v>0.0615</v>
      </c>
      <c r="R25" s="25"/>
    </row>
    <row r="26" customHeight="1" spans="1:19">
      <c r="A26" s="38">
        <v>122176</v>
      </c>
      <c r="B26" s="39" t="s">
        <v>87</v>
      </c>
      <c r="C26" s="39" t="s">
        <v>101</v>
      </c>
      <c r="D26" s="38" t="s">
        <v>124</v>
      </c>
      <c r="E26" s="42">
        <v>10.15</v>
      </c>
      <c r="F26" s="42" t="s">
        <v>118</v>
      </c>
      <c r="G26" s="40">
        <v>34</v>
      </c>
      <c r="H26" s="10">
        <v>1605.64</v>
      </c>
      <c r="I26" s="12">
        <f t="shared" si="2"/>
        <v>503.528704</v>
      </c>
      <c r="J26" s="10" t="s">
        <v>145</v>
      </c>
      <c r="K26" s="13">
        <v>20</v>
      </c>
      <c r="L26" s="12">
        <v>926.79</v>
      </c>
      <c r="M26" s="12">
        <f t="shared" si="3"/>
        <v>250.974732</v>
      </c>
      <c r="N26" s="20">
        <v>0.2708</v>
      </c>
      <c r="O26" s="53">
        <v>1.4228028503563</v>
      </c>
      <c r="P26" s="53">
        <f t="shared" si="6"/>
        <v>0.732474454838745</v>
      </c>
      <c r="Q26" s="20">
        <f t="shared" si="7"/>
        <v>0.0428</v>
      </c>
      <c r="R26" s="29">
        <v>0</v>
      </c>
      <c r="S26" s="30" t="s">
        <v>146</v>
      </c>
    </row>
    <row r="27" customHeight="1" spans="1:18">
      <c r="A27" s="38">
        <v>122176</v>
      </c>
      <c r="B27" s="39" t="s">
        <v>87</v>
      </c>
      <c r="C27" s="39" t="s">
        <v>101</v>
      </c>
      <c r="D27" s="38" t="s">
        <v>124</v>
      </c>
      <c r="E27" s="42">
        <v>10.22</v>
      </c>
      <c r="F27" s="42" t="s">
        <v>118</v>
      </c>
      <c r="G27" s="40">
        <v>32</v>
      </c>
      <c r="H27" s="10">
        <v>1231.77</v>
      </c>
      <c r="I27" s="12">
        <f t="shared" si="2"/>
        <v>321.245616</v>
      </c>
      <c r="J27" s="20">
        <v>0.2608</v>
      </c>
      <c r="K27" s="13">
        <v>20</v>
      </c>
      <c r="L27" s="12">
        <v>926.79</v>
      </c>
      <c r="M27" s="12">
        <f t="shared" si="3"/>
        <v>250.974732</v>
      </c>
      <c r="N27" s="20">
        <v>0.2708</v>
      </c>
      <c r="O27" s="20">
        <v>1.28028503562946</v>
      </c>
      <c r="P27" s="20">
        <f t="shared" si="6"/>
        <v>0.329071310652899</v>
      </c>
      <c r="Q27" s="20">
        <f t="shared" si="7"/>
        <v>-0.01</v>
      </c>
      <c r="R27" s="25"/>
    </row>
    <row r="28" customHeight="1" spans="1:18">
      <c r="A28" s="38">
        <v>122176</v>
      </c>
      <c r="B28" s="39" t="s">
        <v>87</v>
      </c>
      <c r="C28" s="39" t="s">
        <v>101</v>
      </c>
      <c r="D28" s="38" t="s">
        <v>124</v>
      </c>
      <c r="E28" s="42">
        <v>10.29</v>
      </c>
      <c r="F28" s="42" t="s">
        <v>118</v>
      </c>
      <c r="G28" s="40">
        <v>34</v>
      </c>
      <c r="H28" s="10">
        <v>891.51</v>
      </c>
      <c r="I28" s="12">
        <f t="shared" si="2"/>
        <v>265.313376</v>
      </c>
      <c r="J28" s="20">
        <v>0.2976</v>
      </c>
      <c r="K28" s="13">
        <v>20</v>
      </c>
      <c r="L28" s="12">
        <v>926.79</v>
      </c>
      <c r="M28" s="12">
        <f t="shared" si="3"/>
        <v>250.974732</v>
      </c>
      <c r="N28" s="20">
        <v>0.2708</v>
      </c>
      <c r="O28" s="20">
        <v>1.4228028503563</v>
      </c>
      <c r="P28" s="20">
        <f t="shared" si="6"/>
        <v>-0.0380668759913249</v>
      </c>
      <c r="Q28" s="20">
        <f t="shared" si="7"/>
        <v>0.0268</v>
      </c>
      <c r="R28" s="25"/>
    </row>
    <row r="29" customHeight="1" spans="1:19">
      <c r="A29" s="43">
        <v>111400</v>
      </c>
      <c r="B29" s="44" t="s">
        <v>71</v>
      </c>
      <c r="C29" s="44" t="s">
        <v>135</v>
      </c>
      <c r="D29" s="38" t="s">
        <v>136</v>
      </c>
      <c r="E29" s="40">
        <v>10.4</v>
      </c>
      <c r="F29" s="42" t="s">
        <v>137</v>
      </c>
      <c r="G29" s="40">
        <v>102</v>
      </c>
      <c r="H29" s="10">
        <v>10234.83</v>
      </c>
      <c r="I29" s="12">
        <f t="shared" si="2"/>
        <v>2256.780015</v>
      </c>
      <c r="J29" s="10" t="s">
        <v>147</v>
      </c>
      <c r="K29" s="13">
        <v>69.2941176470588</v>
      </c>
      <c r="L29" s="12">
        <v>8205.07176470588</v>
      </c>
      <c r="M29" s="12">
        <f t="shared" si="3"/>
        <v>1580.29682188235</v>
      </c>
      <c r="N29" s="20" t="s">
        <v>148</v>
      </c>
      <c r="O29" s="53">
        <v>0.303792074989349</v>
      </c>
      <c r="P29" s="53">
        <f t="shared" ref="P29:P41" si="8">(H29-L29)/L29</f>
        <v>0.247378486563045</v>
      </c>
      <c r="Q29" s="20">
        <f t="shared" ref="Q29:Q41" si="9">(J29-N29)</f>
        <v>0.0279</v>
      </c>
      <c r="R29" s="29">
        <v>0</v>
      </c>
      <c r="S29" s="30" t="s">
        <v>109</v>
      </c>
    </row>
    <row r="30" customHeight="1" spans="1:18">
      <c r="A30" s="38">
        <v>709</v>
      </c>
      <c r="B30" s="39" t="s">
        <v>40</v>
      </c>
      <c r="C30" s="39" t="s">
        <v>101</v>
      </c>
      <c r="D30" s="38" t="s">
        <v>102</v>
      </c>
      <c r="E30" s="40">
        <v>10.13</v>
      </c>
      <c r="F30" s="40" t="s">
        <v>103</v>
      </c>
      <c r="G30" s="40">
        <v>113</v>
      </c>
      <c r="H30" s="10">
        <v>7612.27</v>
      </c>
      <c r="I30" s="12">
        <f t="shared" si="2"/>
        <v>1848.259156</v>
      </c>
      <c r="J30" s="10" t="s">
        <v>149</v>
      </c>
      <c r="K30" s="13">
        <v>96.3529411764706</v>
      </c>
      <c r="L30" s="12">
        <v>6636.84352941176</v>
      </c>
      <c r="M30" s="12">
        <f t="shared" si="3"/>
        <v>1856.98881952941</v>
      </c>
      <c r="N30" s="20" t="s">
        <v>114</v>
      </c>
      <c r="O30" s="20">
        <v>0.0988654781199387</v>
      </c>
      <c r="P30" s="20">
        <f t="shared" si="8"/>
        <v>0.146971443015877</v>
      </c>
      <c r="Q30" s="20">
        <f t="shared" si="9"/>
        <v>-0.037</v>
      </c>
      <c r="R30" s="25"/>
    </row>
    <row r="31" customHeight="1" spans="1:18">
      <c r="A31" s="38">
        <v>709</v>
      </c>
      <c r="B31" s="39" t="s">
        <v>40</v>
      </c>
      <c r="C31" s="39" t="s">
        <v>101</v>
      </c>
      <c r="D31" s="38" t="s">
        <v>102</v>
      </c>
      <c r="E31" s="41">
        <v>10.2</v>
      </c>
      <c r="F31" s="40" t="s">
        <v>103</v>
      </c>
      <c r="G31" s="40">
        <v>107</v>
      </c>
      <c r="H31" s="10">
        <v>5933.06</v>
      </c>
      <c r="I31" s="12">
        <f t="shared" si="2"/>
        <v>1032.35244</v>
      </c>
      <c r="J31" s="10" t="s">
        <v>150</v>
      </c>
      <c r="K31" s="13">
        <v>96.3529411764706</v>
      </c>
      <c r="L31" s="12">
        <v>6636.84352941176</v>
      </c>
      <c r="M31" s="12">
        <f t="shared" si="3"/>
        <v>1856.98881952941</v>
      </c>
      <c r="N31" s="20" t="s">
        <v>114</v>
      </c>
      <c r="O31" s="20">
        <v>0.0405186385737473</v>
      </c>
      <c r="P31" s="20">
        <f t="shared" si="8"/>
        <v>-0.106041904753801</v>
      </c>
      <c r="Q31" s="20">
        <f t="shared" si="9"/>
        <v>-0.1058</v>
      </c>
      <c r="R31" s="25"/>
    </row>
    <row r="32" customHeight="1" spans="1:18">
      <c r="A32" s="38">
        <v>709</v>
      </c>
      <c r="B32" s="39" t="s">
        <v>40</v>
      </c>
      <c r="C32" s="39" t="s">
        <v>101</v>
      </c>
      <c r="D32" s="38" t="s">
        <v>102</v>
      </c>
      <c r="E32" s="40">
        <v>10.27</v>
      </c>
      <c r="F32" s="40" t="s">
        <v>103</v>
      </c>
      <c r="G32" s="40">
        <v>101</v>
      </c>
      <c r="H32" s="10">
        <v>6469.33</v>
      </c>
      <c r="I32" s="12">
        <f t="shared" si="2"/>
        <v>1903.276886</v>
      </c>
      <c r="J32" s="10" t="s">
        <v>151</v>
      </c>
      <c r="K32" s="13">
        <v>96.3529411764706</v>
      </c>
      <c r="L32" s="12">
        <v>6636.84352941176</v>
      </c>
      <c r="M32" s="12">
        <f t="shared" si="3"/>
        <v>1856.98881952941</v>
      </c>
      <c r="N32" s="20" t="s">
        <v>114</v>
      </c>
      <c r="O32" s="20">
        <v>-0.0178282009724442</v>
      </c>
      <c r="P32" s="20">
        <f t="shared" si="8"/>
        <v>-0.025239939538941</v>
      </c>
      <c r="Q32" s="20">
        <f t="shared" si="9"/>
        <v>0.0144</v>
      </c>
      <c r="R32" s="25"/>
    </row>
    <row r="33" customHeight="1" spans="1:18">
      <c r="A33" s="43">
        <v>746</v>
      </c>
      <c r="B33" s="44" t="s">
        <v>48</v>
      </c>
      <c r="C33" s="44" t="s">
        <v>135</v>
      </c>
      <c r="D33" s="38" t="s">
        <v>102</v>
      </c>
      <c r="E33" s="40">
        <v>10.6</v>
      </c>
      <c r="F33" s="42" t="s">
        <v>152</v>
      </c>
      <c r="G33" s="40">
        <v>135</v>
      </c>
      <c r="H33" s="10">
        <v>7600.07</v>
      </c>
      <c r="I33" s="12">
        <f t="shared" si="2"/>
        <v>1979.818235</v>
      </c>
      <c r="J33" s="10" t="s">
        <v>153</v>
      </c>
      <c r="K33" s="13">
        <v>97.0588235294118</v>
      </c>
      <c r="L33" s="12">
        <v>6410.38882352941</v>
      </c>
      <c r="M33" s="12">
        <f t="shared" si="3"/>
        <v>1883.37223635294</v>
      </c>
      <c r="N33" s="20" t="s">
        <v>154</v>
      </c>
      <c r="O33" s="20">
        <v>0.28775834658188</v>
      </c>
      <c r="P33" s="20">
        <f t="shared" si="8"/>
        <v>0.18558642996878</v>
      </c>
      <c r="Q33" s="20">
        <f t="shared" si="9"/>
        <v>-0.0333</v>
      </c>
      <c r="R33" s="25"/>
    </row>
    <row r="34" customHeight="1" spans="1:18">
      <c r="A34" s="43">
        <v>341</v>
      </c>
      <c r="B34" s="44" t="s">
        <v>18</v>
      </c>
      <c r="C34" s="44" t="s">
        <v>135</v>
      </c>
      <c r="D34" s="38" t="s">
        <v>136</v>
      </c>
      <c r="E34" s="42">
        <v>10.14</v>
      </c>
      <c r="F34" s="42" t="s">
        <v>137</v>
      </c>
      <c r="G34" s="40">
        <v>215</v>
      </c>
      <c r="H34" s="10">
        <v>12868.96</v>
      </c>
      <c r="I34" s="12">
        <f t="shared" si="2"/>
        <v>3582.718464</v>
      </c>
      <c r="J34" s="10" t="s">
        <v>155</v>
      </c>
      <c r="K34" s="13">
        <v>157.058823529412</v>
      </c>
      <c r="L34" s="12">
        <v>11748.1129411765</v>
      </c>
      <c r="M34" s="12">
        <f t="shared" si="3"/>
        <v>3530.30793882354</v>
      </c>
      <c r="N34" s="20" t="s">
        <v>139</v>
      </c>
      <c r="O34" s="20">
        <v>0.310442909386426</v>
      </c>
      <c r="P34" s="20">
        <f t="shared" si="8"/>
        <v>0.0954065614142185</v>
      </c>
      <c r="Q34" s="20">
        <f t="shared" si="9"/>
        <v>-0.0221</v>
      </c>
      <c r="R34" s="25"/>
    </row>
    <row r="35" customHeight="1" spans="1:18">
      <c r="A35" s="43">
        <v>341</v>
      </c>
      <c r="B35" s="44" t="s">
        <v>18</v>
      </c>
      <c r="C35" s="44" t="s">
        <v>135</v>
      </c>
      <c r="D35" s="38" t="s">
        <v>136</v>
      </c>
      <c r="E35" s="42">
        <v>10.21</v>
      </c>
      <c r="F35" s="42" t="s">
        <v>137</v>
      </c>
      <c r="G35" s="40">
        <v>131</v>
      </c>
      <c r="H35" s="10">
        <v>8088</v>
      </c>
      <c r="I35" s="12">
        <f t="shared" si="2"/>
        <v>2294.5656</v>
      </c>
      <c r="J35" s="10" t="s">
        <v>156</v>
      </c>
      <c r="K35" s="13">
        <v>157.058823529412</v>
      </c>
      <c r="L35" s="12">
        <v>11748.1129411765</v>
      </c>
      <c r="M35" s="12">
        <f t="shared" si="3"/>
        <v>3530.30793882354</v>
      </c>
      <c r="N35" s="20" t="s">
        <v>139</v>
      </c>
      <c r="O35" s="20">
        <v>-0.201544087769201</v>
      </c>
      <c r="P35" s="20">
        <f t="shared" si="8"/>
        <v>-0.311549008721901</v>
      </c>
      <c r="Q35" s="20">
        <f t="shared" si="9"/>
        <v>-0.0168</v>
      </c>
      <c r="R35" s="25"/>
    </row>
    <row r="36" customHeight="1" spans="1:18">
      <c r="A36" s="43">
        <v>341</v>
      </c>
      <c r="B36" s="44" t="s">
        <v>18</v>
      </c>
      <c r="C36" s="44" t="s">
        <v>135</v>
      </c>
      <c r="D36" s="38" t="s">
        <v>136</v>
      </c>
      <c r="E36" s="42">
        <v>10.28</v>
      </c>
      <c r="F36" s="42" t="s">
        <v>137</v>
      </c>
      <c r="G36" s="40">
        <v>164</v>
      </c>
      <c r="H36" s="10">
        <v>11757.85</v>
      </c>
      <c r="I36" s="12">
        <f t="shared" si="2"/>
        <v>2301.011245</v>
      </c>
      <c r="J36" s="10" t="s">
        <v>157</v>
      </c>
      <c r="K36" s="13">
        <v>157.058823529412</v>
      </c>
      <c r="L36" s="12">
        <v>11748.1129411765</v>
      </c>
      <c r="M36" s="12">
        <f t="shared" si="3"/>
        <v>3530.30793882354</v>
      </c>
      <c r="N36" s="20" t="s">
        <v>139</v>
      </c>
      <c r="O36" s="20">
        <v>-0.000406338886633506</v>
      </c>
      <c r="P36" s="20">
        <f t="shared" si="8"/>
        <v>0.000828818966270067</v>
      </c>
      <c r="Q36" s="20">
        <f t="shared" si="9"/>
        <v>-0.1048</v>
      </c>
      <c r="R36" s="25"/>
    </row>
    <row r="37" customHeight="1" spans="1:18">
      <c r="A37" s="43">
        <v>717</v>
      </c>
      <c r="B37" s="44" t="s">
        <v>43</v>
      </c>
      <c r="C37" s="44" t="s">
        <v>135</v>
      </c>
      <c r="D37" s="38" t="s">
        <v>102</v>
      </c>
      <c r="E37" s="42">
        <v>10.7</v>
      </c>
      <c r="F37" s="42" t="s">
        <v>158</v>
      </c>
      <c r="G37" s="40">
        <v>77</v>
      </c>
      <c r="H37" s="10">
        <v>4441.02</v>
      </c>
      <c r="I37" s="12">
        <f t="shared" si="2"/>
        <v>1288.784004</v>
      </c>
      <c r="J37" s="10" t="s">
        <v>159</v>
      </c>
      <c r="K37" s="13">
        <v>64.1176470588235</v>
      </c>
      <c r="L37" s="12">
        <v>5344.08882352941</v>
      </c>
      <c r="M37" s="12">
        <f t="shared" si="3"/>
        <v>1772.63426276471</v>
      </c>
      <c r="N37" s="20" t="s">
        <v>160</v>
      </c>
      <c r="O37" s="20">
        <v>0.0901368570080232</v>
      </c>
      <c r="P37" s="20">
        <f t="shared" si="8"/>
        <v>-0.168984620830646</v>
      </c>
      <c r="Q37" s="20">
        <f t="shared" si="9"/>
        <v>-0.0415</v>
      </c>
      <c r="R37" s="25"/>
    </row>
    <row r="38" customHeight="1" spans="1:18">
      <c r="A38" s="38">
        <v>104428</v>
      </c>
      <c r="B38" s="39" t="s">
        <v>57</v>
      </c>
      <c r="C38" s="39" t="s">
        <v>101</v>
      </c>
      <c r="D38" s="38" t="s">
        <v>102</v>
      </c>
      <c r="E38" s="41">
        <v>10.1</v>
      </c>
      <c r="F38" s="40" t="s">
        <v>115</v>
      </c>
      <c r="G38" s="40">
        <v>107</v>
      </c>
      <c r="H38" s="10">
        <v>6733.62</v>
      </c>
      <c r="I38" s="12">
        <f t="shared" si="2"/>
        <v>2208.62736</v>
      </c>
      <c r="J38" s="10" t="s">
        <v>161</v>
      </c>
      <c r="K38" s="13">
        <v>82.4117647058823</v>
      </c>
      <c r="L38" s="12">
        <v>4667.37588235294</v>
      </c>
      <c r="M38" s="12">
        <f t="shared" si="3"/>
        <v>1429.15049517647</v>
      </c>
      <c r="N38" s="20" t="s">
        <v>117</v>
      </c>
      <c r="O38" s="53">
        <v>0.189329381252315</v>
      </c>
      <c r="P38" s="53">
        <f t="shared" si="8"/>
        <v>0.442699317502882</v>
      </c>
      <c r="Q38" s="20">
        <f t="shared" si="9"/>
        <v>0.0217999999999999</v>
      </c>
      <c r="R38" s="29">
        <f>(I38-M38)*0.1</f>
        <v>77.9476864823529</v>
      </c>
    </row>
    <row r="39" customHeight="1" spans="1:19">
      <c r="A39" s="38">
        <v>104428</v>
      </c>
      <c r="B39" s="39" t="s">
        <v>57</v>
      </c>
      <c r="C39" s="39" t="s">
        <v>101</v>
      </c>
      <c r="D39" s="38" t="s">
        <v>102</v>
      </c>
      <c r="E39" s="40">
        <v>10.16</v>
      </c>
      <c r="F39" s="40" t="s">
        <v>115</v>
      </c>
      <c r="G39" s="40">
        <v>128</v>
      </c>
      <c r="H39" s="10">
        <v>7608.69</v>
      </c>
      <c r="I39" s="12">
        <f t="shared" si="2"/>
        <v>2457.60687</v>
      </c>
      <c r="J39" s="10" t="s">
        <v>162</v>
      </c>
      <c r="K39" s="13">
        <v>82.4117647058823</v>
      </c>
      <c r="L39" s="12">
        <v>4667.37588235294</v>
      </c>
      <c r="M39" s="12">
        <f t="shared" si="3"/>
        <v>1429.15049517647</v>
      </c>
      <c r="N39" s="20" t="s">
        <v>117</v>
      </c>
      <c r="O39" s="53">
        <v>0.42274916635791</v>
      </c>
      <c r="P39" s="53">
        <f t="shared" si="8"/>
        <v>0.630185824280402</v>
      </c>
      <c r="Q39" s="20">
        <f t="shared" si="9"/>
        <v>0.0167999999999999</v>
      </c>
      <c r="R39" s="29">
        <v>0</v>
      </c>
      <c r="S39" s="30" t="s">
        <v>146</v>
      </c>
    </row>
    <row r="40" customHeight="1" spans="1:19">
      <c r="A40" s="38">
        <v>104428</v>
      </c>
      <c r="B40" s="39" t="s">
        <v>57</v>
      </c>
      <c r="C40" s="39" t="s">
        <v>101</v>
      </c>
      <c r="D40" s="38" t="s">
        <v>102</v>
      </c>
      <c r="E40" s="40">
        <v>10.23</v>
      </c>
      <c r="F40" s="40" t="s">
        <v>115</v>
      </c>
      <c r="G40" s="40">
        <v>116</v>
      </c>
      <c r="H40" s="10">
        <v>6885.31</v>
      </c>
      <c r="I40" s="12">
        <f t="shared" si="2"/>
        <v>2002.248148</v>
      </c>
      <c r="J40" s="10" t="s">
        <v>163</v>
      </c>
      <c r="K40" s="13">
        <v>82.4117647058823</v>
      </c>
      <c r="L40" s="12">
        <v>4667.37588235294</v>
      </c>
      <c r="M40" s="12">
        <f t="shared" si="3"/>
        <v>1429.15049517647</v>
      </c>
      <c r="N40" s="20" t="s">
        <v>117</v>
      </c>
      <c r="O40" s="53">
        <v>0.289366432011856</v>
      </c>
      <c r="P40" s="53">
        <f t="shared" si="8"/>
        <v>0.475199378312968</v>
      </c>
      <c r="Q40" s="20">
        <f t="shared" si="9"/>
        <v>-0.0154</v>
      </c>
      <c r="R40" s="29">
        <v>0</v>
      </c>
      <c r="S40" s="30" t="s">
        <v>142</v>
      </c>
    </row>
    <row r="41" customHeight="1" spans="1:18">
      <c r="A41" s="38">
        <v>104428</v>
      </c>
      <c r="B41" s="39" t="s">
        <v>57</v>
      </c>
      <c r="C41" s="39" t="s">
        <v>101</v>
      </c>
      <c r="D41" s="38" t="s">
        <v>102</v>
      </c>
      <c r="E41" s="41">
        <v>10.3</v>
      </c>
      <c r="F41" s="40" t="s">
        <v>115</v>
      </c>
      <c r="G41" s="40">
        <v>127</v>
      </c>
      <c r="H41" s="10">
        <v>6953.7</v>
      </c>
      <c r="I41" s="12">
        <f t="shared" si="2"/>
        <v>2090.97759</v>
      </c>
      <c r="J41" s="10" t="s">
        <v>164</v>
      </c>
      <c r="K41" s="13">
        <v>82.4117647058823</v>
      </c>
      <c r="L41" s="12">
        <v>4667.37588235294</v>
      </c>
      <c r="M41" s="12">
        <f t="shared" si="3"/>
        <v>1429.15049517647</v>
      </c>
      <c r="N41" s="20" t="s">
        <v>117</v>
      </c>
      <c r="O41" s="53">
        <v>0.411633938495739</v>
      </c>
      <c r="P41" s="53">
        <f t="shared" si="8"/>
        <v>0.489852151460847</v>
      </c>
      <c r="Q41" s="20">
        <f t="shared" si="9"/>
        <v>-0.0055</v>
      </c>
      <c r="R41" s="29">
        <f>(I41-M41)*0.1</f>
        <v>66.182709482353</v>
      </c>
    </row>
    <row r="42" customHeight="1" spans="1:18">
      <c r="A42" s="43">
        <v>716</v>
      </c>
      <c r="B42" s="44" t="s">
        <v>42</v>
      </c>
      <c r="C42" s="44" t="s">
        <v>135</v>
      </c>
      <c r="D42" s="38" t="s">
        <v>124</v>
      </c>
      <c r="E42" s="40">
        <v>10.2</v>
      </c>
      <c r="F42" s="42" t="s">
        <v>165</v>
      </c>
      <c r="G42" s="40">
        <v>105</v>
      </c>
      <c r="H42" s="10">
        <v>7029.85</v>
      </c>
      <c r="I42" s="12">
        <f t="shared" si="2"/>
        <v>1635.846095</v>
      </c>
      <c r="J42" s="10" t="s">
        <v>166</v>
      </c>
      <c r="K42" s="13">
        <v>56.3529411764706</v>
      </c>
      <c r="L42" s="12">
        <v>5283.76529411765</v>
      </c>
      <c r="M42" s="12">
        <f t="shared" si="3"/>
        <v>1454.62058547059</v>
      </c>
      <c r="N42" s="20" t="s">
        <v>167</v>
      </c>
      <c r="O42" s="20">
        <v>0.619537275064268</v>
      </c>
      <c r="P42" s="20">
        <f t="shared" ref="P42:P51" si="10">(H42-L42)/L42</f>
        <v>0.330462200474016</v>
      </c>
      <c r="Q42" s="20">
        <f t="shared" ref="Q42:Q51" si="11">(J42-N42)</f>
        <v>-0.0426</v>
      </c>
      <c r="R42" s="25"/>
    </row>
    <row r="43" customHeight="1" spans="1:19">
      <c r="A43" s="43">
        <v>111400</v>
      </c>
      <c r="B43" s="44" t="s">
        <v>71</v>
      </c>
      <c r="C43" s="44" t="s">
        <v>135</v>
      </c>
      <c r="D43" s="38" t="s">
        <v>136</v>
      </c>
      <c r="E43" s="40">
        <v>10.11</v>
      </c>
      <c r="F43" s="42" t="s">
        <v>137</v>
      </c>
      <c r="G43" s="40">
        <v>116</v>
      </c>
      <c r="H43" s="10">
        <v>10712.12</v>
      </c>
      <c r="I43" s="12">
        <f t="shared" si="2"/>
        <v>1482.557408</v>
      </c>
      <c r="J43" s="10" t="s">
        <v>168</v>
      </c>
      <c r="K43" s="13">
        <v>69.2941176470588</v>
      </c>
      <c r="L43" s="12">
        <v>8205.07176470588</v>
      </c>
      <c r="M43" s="12">
        <f t="shared" si="3"/>
        <v>1580.29682188235</v>
      </c>
      <c r="N43" s="20" t="s">
        <v>148</v>
      </c>
      <c r="O43" s="53">
        <v>0.482743928419259</v>
      </c>
      <c r="P43" s="53">
        <f t="shared" si="10"/>
        <v>0.305548605446474</v>
      </c>
      <c r="Q43" s="20">
        <f t="shared" si="11"/>
        <v>-0.0542</v>
      </c>
      <c r="R43" s="29">
        <v>0</v>
      </c>
      <c r="S43" s="30" t="s">
        <v>169</v>
      </c>
    </row>
    <row r="44" customHeight="1" spans="1:18">
      <c r="A44" s="43">
        <v>111400</v>
      </c>
      <c r="B44" s="44" t="s">
        <v>71</v>
      </c>
      <c r="C44" s="44" t="s">
        <v>135</v>
      </c>
      <c r="D44" s="38" t="s">
        <v>136</v>
      </c>
      <c r="E44" s="40">
        <v>10.18</v>
      </c>
      <c r="F44" s="42" t="s">
        <v>137</v>
      </c>
      <c r="G44" s="40">
        <v>114</v>
      </c>
      <c r="H44" s="10">
        <v>10110.7</v>
      </c>
      <c r="I44" s="12">
        <f t="shared" si="2"/>
        <v>1898.78946</v>
      </c>
      <c r="J44" s="10" t="s">
        <v>170</v>
      </c>
      <c r="K44" s="13">
        <v>69.2941176470588</v>
      </c>
      <c r="L44" s="12">
        <v>8205.07176470588</v>
      </c>
      <c r="M44" s="12">
        <f t="shared" si="3"/>
        <v>1580.29682188235</v>
      </c>
      <c r="N44" s="20" t="s">
        <v>148</v>
      </c>
      <c r="O44" s="53">
        <v>0.457179377929272</v>
      </c>
      <c r="P44" s="53">
        <f t="shared" si="10"/>
        <v>0.232250038749347</v>
      </c>
      <c r="Q44" s="20">
        <f t="shared" si="11"/>
        <v>-0.0048</v>
      </c>
      <c r="R44" s="29">
        <f>(I44-M44)*0.1</f>
        <v>31.8492638117648</v>
      </c>
    </row>
    <row r="45" customHeight="1" spans="1:19">
      <c r="A45" s="43">
        <v>111400</v>
      </c>
      <c r="B45" s="44" t="s">
        <v>71</v>
      </c>
      <c r="C45" s="44" t="s">
        <v>135</v>
      </c>
      <c r="D45" s="38" t="s">
        <v>136</v>
      </c>
      <c r="E45" s="40">
        <v>10.25</v>
      </c>
      <c r="F45" s="42" t="s">
        <v>137</v>
      </c>
      <c r="G45" s="40">
        <v>102</v>
      </c>
      <c r="H45" s="10">
        <v>12517.67</v>
      </c>
      <c r="I45" s="12">
        <f t="shared" si="2"/>
        <v>1494.609798</v>
      </c>
      <c r="J45" s="10" t="s">
        <v>171</v>
      </c>
      <c r="K45" s="13">
        <v>69.2941176470588</v>
      </c>
      <c r="L45" s="12">
        <v>8205.07176470588</v>
      </c>
      <c r="M45" s="12">
        <f t="shared" si="3"/>
        <v>1580.29682188235</v>
      </c>
      <c r="N45" s="20" t="s">
        <v>148</v>
      </c>
      <c r="O45" s="53">
        <v>0.303792074989349</v>
      </c>
      <c r="P45" s="53">
        <f t="shared" si="10"/>
        <v>0.525601525369316</v>
      </c>
      <c r="Q45" s="20">
        <f t="shared" si="11"/>
        <v>-0.0732</v>
      </c>
      <c r="R45" s="29">
        <v>0</v>
      </c>
      <c r="S45" s="30" t="s">
        <v>169</v>
      </c>
    </row>
    <row r="46" customHeight="1" spans="1:18">
      <c r="A46" s="43">
        <v>748</v>
      </c>
      <c r="B46" s="44" t="s">
        <v>50</v>
      </c>
      <c r="C46" s="44" t="s">
        <v>135</v>
      </c>
      <c r="D46" s="38" t="s">
        <v>124</v>
      </c>
      <c r="E46" s="40">
        <v>10.4</v>
      </c>
      <c r="F46" s="42" t="s">
        <v>165</v>
      </c>
      <c r="G46" s="40">
        <v>63</v>
      </c>
      <c r="H46" s="10">
        <v>3648.13</v>
      </c>
      <c r="I46" s="12">
        <f t="shared" si="2"/>
        <v>1203.153274</v>
      </c>
      <c r="J46" s="10" t="s">
        <v>172</v>
      </c>
      <c r="K46" s="13">
        <v>63.1176470588235</v>
      </c>
      <c r="L46" s="12">
        <v>5143.33352941176</v>
      </c>
      <c r="M46" s="12">
        <f t="shared" si="3"/>
        <v>1522.94105805882</v>
      </c>
      <c r="N46" s="20" t="s">
        <v>173</v>
      </c>
      <c r="O46" s="20">
        <v>-0.0277777777777777</v>
      </c>
      <c r="P46" s="20">
        <f t="shared" si="10"/>
        <v>-0.29070709120098</v>
      </c>
      <c r="Q46" s="20">
        <f t="shared" si="11"/>
        <v>0.0337</v>
      </c>
      <c r="R46" s="25"/>
    </row>
    <row r="47" customHeight="1" spans="1:18">
      <c r="A47" s="43">
        <v>539</v>
      </c>
      <c r="B47" s="44" t="s">
        <v>31</v>
      </c>
      <c r="C47" s="44" t="s">
        <v>135</v>
      </c>
      <c r="D47" s="38" t="s">
        <v>124</v>
      </c>
      <c r="E47" s="42">
        <v>10.3</v>
      </c>
      <c r="F47" s="42" t="s">
        <v>174</v>
      </c>
      <c r="G47" s="40">
        <v>74</v>
      </c>
      <c r="H47" s="10">
        <v>5371.64</v>
      </c>
      <c r="I47" s="12">
        <f t="shared" si="2"/>
        <v>1348.818804</v>
      </c>
      <c r="J47" s="10" t="s">
        <v>175</v>
      </c>
      <c r="K47" s="13">
        <v>54.9411764705882</v>
      </c>
      <c r="L47" s="12">
        <v>4389.75941176471</v>
      </c>
      <c r="M47" s="12">
        <f t="shared" si="3"/>
        <v>1215.52438111765</v>
      </c>
      <c r="N47" s="20" t="s">
        <v>176</v>
      </c>
      <c r="O47" s="20">
        <v>0.282495667244367</v>
      </c>
      <c r="P47" s="20">
        <f t="shared" si="10"/>
        <v>0.22367526238541</v>
      </c>
      <c r="Q47" s="20">
        <f t="shared" si="11"/>
        <v>-0.0258</v>
      </c>
      <c r="R47" s="25"/>
    </row>
    <row r="48" customHeight="1" spans="1:18">
      <c r="A48" s="43">
        <v>716</v>
      </c>
      <c r="B48" s="44" t="s">
        <v>42</v>
      </c>
      <c r="C48" s="44" t="s">
        <v>135</v>
      </c>
      <c r="D48" s="38" t="s">
        <v>124</v>
      </c>
      <c r="E48" s="40">
        <v>10.9</v>
      </c>
      <c r="F48" s="42" t="s">
        <v>165</v>
      </c>
      <c r="G48" s="40">
        <v>68</v>
      </c>
      <c r="H48" s="10">
        <v>4081.09</v>
      </c>
      <c r="I48" s="12">
        <f t="shared" si="2"/>
        <v>1132.910584</v>
      </c>
      <c r="J48" s="10" t="s">
        <v>177</v>
      </c>
      <c r="K48" s="13">
        <v>56.3529411764706</v>
      </c>
      <c r="L48" s="12">
        <v>5283.76529411765</v>
      </c>
      <c r="M48" s="12">
        <f t="shared" si="3"/>
        <v>1454.62058547059</v>
      </c>
      <c r="N48" s="20" t="s">
        <v>167</v>
      </c>
      <c r="O48" s="20">
        <v>0.0488431876606689</v>
      </c>
      <c r="P48" s="20">
        <f t="shared" si="10"/>
        <v>-0.227617092579144</v>
      </c>
      <c r="Q48" s="20">
        <f t="shared" si="11"/>
        <v>0.00230000000000002</v>
      </c>
      <c r="R48" s="25"/>
    </row>
    <row r="49" customHeight="1" spans="1:18">
      <c r="A49" s="43">
        <v>716</v>
      </c>
      <c r="B49" s="44" t="s">
        <v>42</v>
      </c>
      <c r="C49" s="44" t="s">
        <v>135</v>
      </c>
      <c r="D49" s="38" t="s">
        <v>124</v>
      </c>
      <c r="E49" s="40">
        <v>10.16</v>
      </c>
      <c r="F49" s="42" t="s">
        <v>165</v>
      </c>
      <c r="G49" s="40">
        <v>88</v>
      </c>
      <c r="H49" s="10">
        <v>5649.42</v>
      </c>
      <c r="I49" s="12">
        <f t="shared" si="2"/>
        <v>1518.564096</v>
      </c>
      <c r="J49" s="10" t="s">
        <v>178</v>
      </c>
      <c r="K49" s="13">
        <v>56.3529411764706</v>
      </c>
      <c r="L49" s="12">
        <v>5283.76529411765</v>
      </c>
      <c r="M49" s="12">
        <f t="shared" si="3"/>
        <v>1454.62058547059</v>
      </c>
      <c r="N49" s="20" t="s">
        <v>167</v>
      </c>
      <c r="O49" s="20">
        <v>0.357326478149101</v>
      </c>
      <c r="P49" s="20">
        <f t="shared" si="10"/>
        <v>0.0692034345828026</v>
      </c>
      <c r="Q49" s="20">
        <f t="shared" si="11"/>
        <v>-0.00650000000000001</v>
      </c>
      <c r="R49" s="25"/>
    </row>
    <row r="50" customHeight="1" spans="1:18">
      <c r="A50" s="43">
        <v>716</v>
      </c>
      <c r="B50" s="44" t="s">
        <v>42</v>
      </c>
      <c r="C50" s="44" t="s">
        <v>135</v>
      </c>
      <c r="D50" s="38" t="s">
        <v>124</v>
      </c>
      <c r="E50" s="40">
        <v>10.23</v>
      </c>
      <c r="F50" s="42" t="s">
        <v>165</v>
      </c>
      <c r="G50" s="40">
        <v>110</v>
      </c>
      <c r="H50" s="10">
        <v>6595.47</v>
      </c>
      <c r="I50" s="12">
        <f t="shared" si="2"/>
        <v>1828.923831</v>
      </c>
      <c r="J50" s="10" t="s">
        <v>179</v>
      </c>
      <c r="K50" s="13">
        <v>56.3529411764706</v>
      </c>
      <c r="L50" s="12">
        <v>5283.76529411765</v>
      </c>
      <c r="M50" s="12">
        <f t="shared" si="3"/>
        <v>1454.62058547059</v>
      </c>
      <c r="N50" s="20" t="s">
        <v>167</v>
      </c>
      <c r="O50" s="20">
        <v>0.696658097686376</v>
      </c>
      <c r="P50" s="20">
        <f t="shared" si="10"/>
        <v>0.248251887218128</v>
      </c>
      <c r="Q50" s="20">
        <f t="shared" si="11"/>
        <v>0.002</v>
      </c>
      <c r="R50" s="25"/>
    </row>
    <row r="51" customHeight="1" spans="1:18">
      <c r="A51" s="43">
        <v>716</v>
      </c>
      <c r="B51" s="44" t="s">
        <v>42</v>
      </c>
      <c r="C51" s="44" t="s">
        <v>135</v>
      </c>
      <c r="D51" s="38" t="s">
        <v>124</v>
      </c>
      <c r="E51" s="41">
        <v>10.3</v>
      </c>
      <c r="F51" s="42" t="s">
        <v>165</v>
      </c>
      <c r="G51" s="40">
        <v>101</v>
      </c>
      <c r="H51" s="10">
        <v>6185.87</v>
      </c>
      <c r="I51" s="12">
        <f t="shared" si="2"/>
        <v>1800.706757</v>
      </c>
      <c r="J51" s="10" t="s">
        <v>180</v>
      </c>
      <c r="K51" s="13">
        <v>56.3529411764706</v>
      </c>
      <c r="L51" s="12">
        <v>5283.76529411765</v>
      </c>
      <c r="M51" s="12">
        <f t="shared" si="3"/>
        <v>1454.62058547059</v>
      </c>
      <c r="N51" s="20" t="s">
        <v>167</v>
      </c>
      <c r="O51" s="20">
        <v>0.557840616966582</v>
      </c>
      <c r="P51" s="20">
        <f t="shared" si="10"/>
        <v>0.170731411345363</v>
      </c>
      <c r="Q51" s="20">
        <f t="shared" si="11"/>
        <v>0.0158</v>
      </c>
      <c r="R51" s="25"/>
    </row>
    <row r="52" customHeight="1" spans="1:18">
      <c r="A52" s="43">
        <v>117923</v>
      </c>
      <c r="B52" s="44" t="s">
        <v>81</v>
      </c>
      <c r="C52" s="44" t="s">
        <v>135</v>
      </c>
      <c r="D52" s="38" t="s">
        <v>124</v>
      </c>
      <c r="E52" s="40">
        <v>10.2</v>
      </c>
      <c r="F52" s="42" t="s">
        <v>181</v>
      </c>
      <c r="G52" s="40">
        <v>63</v>
      </c>
      <c r="H52" s="10">
        <v>2654.09</v>
      </c>
      <c r="I52" s="12">
        <f t="shared" si="2"/>
        <v>749.249607</v>
      </c>
      <c r="J52" s="10" t="s">
        <v>182</v>
      </c>
      <c r="K52" s="13">
        <v>41.5294117647059</v>
      </c>
      <c r="L52" s="12">
        <v>2390.97176470588</v>
      </c>
      <c r="M52" s="12">
        <f t="shared" si="3"/>
        <v>694.099103294117</v>
      </c>
      <c r="N52" s="20" t="s">
        <v>183</v>
      </c>
      <c r="O52" s="20">
        <v>0.498810467882634</v>
      </c>
      <c r="P52" s="20">
        <f t="shared" ref="P52:P65" si="12">(H52-L52)/L52</f>
        <v>0.11004656733221</v>
      </c>
      <c r="Q52" s="20">
        <f t="shared" ref="Q52:Q65" si="13">(J52-N52)</f>
        <v>-0.00800000000000001</v>
      </c>
      <c r="R52" s="25"/>
    </row>
    <row r="53" customHeight="1" spans="1:18">
      <c r="A53" s="43">
        <v>746</v>
      </c>
      <c r="B53" s="44" t="s">
        <v>48</v>
      </c>
      <c r="C53" s="44" t="s">
        <v>135</v>
      </c>
      <c r="D53" s="38" t="s">
        <v>102</v>
      </c>
      <c r="E53" s="40">
        <v>10.13</v>
      </c>
      <c r="F53" s="42" t="s">
        <v>152</v>
      </c>
      <c r="G53" s="40">
        <v>115</v>
      </c>
      <c r="H53" s="10">
        <v>8005.27</v>
      </c>
      <c r="I53" s="12">
        <f t="shared" si="2"/>
        <v>2137.40709</v>
      </c>
      <c r="J53" s="10" t="s">
        <v>184</v>
      </c>
      <c r="K53" s="13">
        <v>97.0588235294118</v>
      </c>
      <c r="L53" s="12">
        <v>6410.38882352941</v>
      </c>
      <c r="M53" s="12">
        <f t="shared" si="3"/>
        <v>1883.37223635294</v>
      </c>
      <c r="N53" s="20" t="s">
        <v>154</v>
      </c>
      <c r="O53" s="20">
        <v>0.0969793322734534</v>
      </c>
      <c r="P53" s="20">
        <f t="shared" si="12"/>
        <v>0.248796324275457</v>
      </c>
      <c r="Q53" s="20">
        <f t="shared" si="13"/>
        <v>-0.0268</v>
      </c>
      <c r="R53" s="25"/>
    </row>
    <row r="54" customHeight="1" spans="1:18">
      <c r="A54" s="43">
        <v>746</v>
      </c>
      <c r="B54" s="44" t="s">
        <v>48</v>
      </c>
      <c r="C54" s="44" t="s">
        <v>135</v>
      </c>
      <c r="D54" s="38" t="s">
        <v>102</v>
      </c>
      <c r="E54" s="41">
        <v>10.2</v>
      </c>
      <c r="F54" s="42" t="s">
        <v>152</v>
      </c>
      <c r="G54" s="40">
        <v>108</v>
      </c>
      <c r="H54" s="10">
        <v>6194.73</v>
      </c>
      <c r="I54" s="12">
        <f t="shared" si="2"/>
        <v>2124.79239</v>
      </c>
      <c r="J54" s="10" t="s">
        <v>185</v>
      </c>
      <c r="K54" s="13">
        <v>97.0588235294118</v>
      </c>
      <c r="L54" s="12">
        <v>6410.38882352941</v>
      </c>
      <c r="M54" s="12">
        <f t="shared" si="3"/>
        <v>1883.37223635294</v>
      </c>
      <c r="N54" s="20" t="s">
        <v>154</v>
      </c>
      <c r="O54" s="20">
        <v>0.0302066772655041</v>
      </c>
      <c r="P54" s="20">
        <f t="shared" si="12"/>
        <v>-0.0336420815439203</v>
      </c>
      <c r="Q54" s="20">
        <f t="shared" si="13"/>
        <v>0.0492</v>
      </c>
      <c r="R54" s="25"/>
    </row>
    <row r="55" customHeight="1" spans="1:18">
      <c r="A55" s="43">
        <v>746</v>
      </c>
      <c r="B55" s="44" t="s">
        <v>48</v>
      </c>
      <c r="C55" s="44" t="s">
        <v>135</v>
      </c>
      <c r="D55" s="38" t="s">
        <v>102</v>
      </c>
      <c r="E55" s="40">
        <v>10.27</v>
      </c>
      <c r="F55" s="42" t="s">
        <v>152</v>
      </c>
      <c r="G55" s="40">
        <v>123</v>
      </c>
      <c r="H55" s="10">
        <v>7304.43</v>
      </c>
      <c r="I55" s="12">
        <f t="shared" si="2"/>
        <v>2178.181026</v>
      </c>
      <c r="J55" s="10" t="s">
        <v>186</v>
      </c>
      <c r="K55" s="13">
        <v>97.0588235294118</v>
      </c>
      <c r="L55" s="12">
        <v>6410.38882352941</v>
      </c>
      <c r="M55" s="12">
        <f t="shared" si="3"/>
        <v>1883.37223635294</v>
      </c>
      <c r="N55" s="20" t="s">
        <v>154</v>
      </c>
      <c r="O55" s="20">
        <v>0.173290937996824</v>
      </c>
      <c r="P55" s="20">
        <f t="shared" si="12"/>
        <v>0.13946754262222</v>
      </c>
      <c r="Q55" s="20">
        <f t="shared" si="13"/>
        <v>0.00440000000000002</v>
      </c>
      <c r="R55" s="25"/>
    </row>
    <row r="56" customHeight="1" spans="1:19">
      <c r="A56" s="43">
        <v>591</v>
      </c>
      <c r="B56" s="44" t="s">
        <v>38</v>
      </c>
      <c r="C56" s="44" t="s">
        <v>135</v>
      </c>
      <c r="D56" s="38" t="s">
        <v>124</v>
      </c>
      <c r="E56" s="40">
        <v>10.6</v>
      </c>
      <c r="F56" s="42" t="s">
        <v>152</v>
      </c>
      <c r="G56" s="40">
        <v>35</v>
      </c>
      <c r="H56" s="10">
        <v>1527.09</v>
      </c>
      <c r="I56" s="12">
        <f t="shared" si="2"/>
        <v>482.255022</v>
      </c>
      <c r="J56" s="10" t="s">
        <v>187</v>
      </c>
      <c r="K56" s="13">
        <v>20.9411764705882</v>
      </c>
      <c r="L56" s="12">
        <v>1010.36588235294</v>
      </c>
      <c r="M56" s="12">
        <f t="shared" si="3"/>
        <v>315.133118705882</v>
      </c>
      <c r="N56" s="20" t="s">
        <v>188</v>
      </c>
      <c r="O56" s="53">
        <v>0.598173515981735</v>
      </c>
      <c r="P56" s="53">
        <f t="shared" si="12"/>
        <v>0.511422769386978</v>
      </c>
      <c r="Q56" s="20">
        <f t="shared" si="13"/>
        <v>0.00389999999999996</v>
      </c>
      <c r="R56" s="29">
        <v>0</v>
      </c>
      <c r="S56" s="30" t="s">
        <v>109</v>
      </c>
    </row>
    <row r="57" customHeight="1" spans="1:18">
      <c r="A57" s="38">
        <v>329</v>
      </c>
      <c r="B57" s="39" t="s">
        <v>17</v>
      </c>
      <c r="C57" s="39" t="s">
        <v>101</v>
      </c>
      <c r="D57" s="38" t="s">
        <v>102</v>
      </c>
      <c r="E57" s="40">
        <v>10.8</v>
      </c>
      <c r="F57" s="42" t="s">
        <v>118</v>
      </c>
      <c r="G57" s="40">
        <v>60</v>
      </c>
      <c r="H57" s="10">
        <v>3719.09</v>
      </c>
      <c r="I57" s="12">
        <f t="shared" si="2"/>
        <v>1454.16419</v>
      </c>
      <c r="J57" s="10" t="s">
        <v>189</v>
      </c>
      <c r="K57" s="13">
        <v>46.7058823529412</v>
      </c>
      <c r="L57" s="12">
        <v>4165.75529411765</v>
      </c>
      <c r="M57" s="12">
        <f t="shared" si="3"/>
        <v>1353.87047058824</v>
      </c>
      <c r="N57" s="20" t="s">
        <v>120</v>
      </c>
      <c r="O57" s="20">
        <v>0.122894572676233</v>
      </c>
      <c r="P57" s="20">
        <f t="shared" si="12"/>
        <v>-0.107223123438953</v>
      </c>
      <c r="Q57" s="20">
        <f t="shared" si="13"/>
        <v>0.066</v>
      </c>
      <c r="R57" s="25"/>
    </row>
    <row r="58" customHeight="1" spans="1:19">
      <c r="A58" s="38">
        <v>329</v>
      </c>
      <c r="B58" s="39" t="s">
        <v>17</v>
      </c>
      <c r="C58" s="39" t="s">
        <v>101</v>
      </c>
      <c r="D58" s="38" t="s">
        <v>102</v>
      </c>
      <c r="E58" s="40">
        <v>10.15</v>
      </c>
      <c r="F58" s="42" t="s">
        <v>118</v>
      </c>
      <c r="G58" s="40">
        <v>63</v>
      </c>
      <c r="H58" s="10">
        <v>9663.16</v>
      </c>
      <c r="I58" s="12">
        <f t="shared" si="2"/>
        <v>1819.573028</v>
      </c>
      <c r="J58" s="10" t="s">
        <v>190</v>
      </c>
      <c r="K58" s="13">
        <v>46.7058823529412</v>
      </c>
      <c r="L58" s="12">
        <v>4165.75529411765</v>
      </c>
      <c r="M58" s="12">
        <f t="shared" si="3"/>
        <v>1353.87047058824</v>
      </c>
      <c r="N58" s="20" t="s">
        <v>120</v>
      </c>
      <c r="O58" s="53">
        <v>0.179039301310044</v>
      </c>
      <c r="P58" s="53">
        <f t="shared" si="12"/>
        <v>1.31966577913136</v>
      </c>
      <c r="Q58" s="20">
        <f t="shared" si="13"/>
        <v>-0.1367</v>
      </c>
      <c r="R58" s="29">
        <v>0</v>
      </c>
      <c r="S58" s="30" t="s">
        <v>146</v>
      </c>
    </row>
    <row r="59" customHeight="1" spans="1:18">
      <c r="A59" s="38">
        <v>329</v>
      </c>
      <c r="B59" s="39" t="s">
        <v>17</v>
      </c>
      <c r="C59" s="39" t="s">
        <v>101</v>
      </c>
      <c r="D59" s="38" t="s">
        <v>102</v>
      </c>
      <c r="E59" s="40">
        <v>10.22</v>
      </c>
      <c r="F59" s="42" t="s">
        <v>118</v>
      </c>
      <c r="G59" s="40">
        <v>51</v>
      </c>
      <c r="H59" s="10">
        <v>3368.6</v>
      </c>
      <c r="I59" s="12">
        <f t="shared" si="2"/>
        <v>1131.17588</v>
      </c>
      <c r="J59" s="10" t="s">
        <v>191</v>
      </c>
      <c r="K59" s="13">
        <v>46.7058823529412</v>
      </c>
      <c r="L59" s="12">
        <v>4165.75529411765</v>
      </c>
      <c r="M59" s="12">
        <f t="shared" si="3"/>
        <v>1353.87047058824</v>
      </c>
      <c r="N59" s="20" t="s">
        <v>120</v>
      </c>
      <c r="O59" s="20">
        <v>-0.0455396132252022</v>
      </c>
      <c r="P59" s="20">
        <f t="shared" si="12"/>
        <v>-0.191359126457401</v>
      </c>
      <c r="Q59" s="20">
        <f t="shared" si="13"/>
        <v>0.0108</v>
      </c>
      <c r="R59" s="25"/>
    </row>
    <row r="60" customHeight="1" spans="1:19">
      <c r="A60" s="38">
        <v>329</v>
      </c>
      <c r="B60" s="39" t="s">
        <v>17</v>
      </c>
      <c r="C60" s="39" t="s">
        <v>101</v>
      </c>
      <c r="D60" s="38" t="s">
        <v>102</v>
      </c>
      <c r="E60" s="40">
        <v>10.29</v>
      </c>
      <c r="F60" s="42" t="s">
        <v>118</v>
      </c>
      <c r="G60" s="40">
        <v>83</v>
      </c>
      <c r="H60" s="10">
        <v>27286.14</v>
      </c>
      <c r="I60" s="12">
        <f t="shared" si="2"/>
        <v>-7973.010108</v>
      </c>
      <c r="J60" s="10" t="s">
        <v>192</v>
      </c>
      <c r="K60" s="13">
        <v>46.7058823529412</v>
      </c>
      <c r="L60" s="12">
        <v>4165.75529411765</v>
      </c>
      <c r="M60" s="12">
        <f t="shared" si="3"/>
        <v>1353.87047058824</v>
      </c>
      <c r="N60" s="20" t="s">
        <v>120</v>
      </c>
      <c r="O60" s="53">
        <v>0.553337492202122</v>
      </c>
      <c r="P60" s="53">
        <f t="shared" si="12"/>
        <v>5.55010630089819</v>
      </c>
      <c r="Q60" s="20">
        <f t="shared" si="13"/>
        <v>-0.6172</v>
      </c>
      <c r="R60" s="29">
        <v>0</v>
      </c>
      <c r="S60" s="30" t="s">
        <v>169</v>
      </c>
    </row>
    <row r="61" customHeight="1" spans="1:19">
      <c r="A61" s="43">
        <v>111064</v>
      </c>
      <c r="B61" s="44" t="s">
        <v>69</v>
      </c>
      <c r="C61" s="44" t="s">
        <v>135</v>
      </c>
      <c r="D61" s="38" t="s">
        <v>124</v>
      </c>
      <c r="E61" s="40">
        <v>10.1</v>
      </c>
      <c r="F61" s="42" t="s">
        <v>193</v>
      </c>
      <c r="G61" s="40">
        <v>50</v>
      </c>
      <c r="H61" s="10">
        <v>1668.2</v>
      </c>
      <c r="I61" s="12">
        <f t="shared" si="2"/>
        <v>488.61578</v>
      </c>
      <c r="J61" s="10" t="s">
        <v>194</v>
      </c>
      <c r="K61" s="13">
        <v>25.5294117647059</v>
      </c>
      <c r="L61" s="12">
        <v>919.505294117647</v>
      </c>
      <c r="M61" s="12">
        <f t="shared" si="3"/>
        <v>307.942323</v>
      </c>
      <c r="N61" s="20" t="s">
        <v>195</v>
      </c>
      <c r="O61" s="53">
        <v>0.953125</v>
      </c>
      <c r="P61" s="53">
        <f t="shared" si="12"/>
        <v>0.814236427644277</v>
      </c>
      <c r="Q61" s="20">
        <f t="shared" si="13"/>
        <v>-0.042</v>
      </c>
      <c r="R61" s="29">
        <v>0</v>
      </c>
      <c r="S61" s="30" t="s">
        <v>109</v>
      </c>
    </row>
    <row r="62" customHeight="1" spans="1:18">
      <c r="A62" s="43">
        <v>117923</v>
      </c>
      <c r="B62" s="44" t="s">
        <v>81</v>
      </c>
      <c r="C62" s="44" t="s">
        <v>135</v>
      </c>
      <c r="D62" s="38" t="s">
        <v>124</v>
      </c>
      <c r="E62" s="41">
        <v>10.1</v>
      </c>
      <c r="F62" s="42" t="s">
        <v>181</v>
      </c>
      <c r="G62" s="40">
        <v>62</v>
      </c>
      <c r="H62" s="10">
        <v>2767.1</v>
      </c>
      <c r="I62" s="12">
        <f t="shared" si="2"/>
        <v>985.64102</v>
      </c>
      <c r="J62" s="10" t="s">
        <v>196</v>
      </c>
      <c r="K62" s="13">
        <v>41.5294117647059</v>
      </c>
      <c r="L62" s="12">
        <v>2390.97176470588</v>
      </c>
      <c r="M62" s="12">
        <f t="shared" si="3"/>
        <v>694.099103294117</v>
      </c>
      <c r="N62" s="20" t="s">
        <v>183</v>
      </c>
      <c r="O62" s="20">
        <v>0.475019825535291</v>
      </c>
      <c r="P62" s="20">
        <f t="shared" si="12"/>
        <v>0.157311868273102</v>
      </c>
      <c r="Q62" s="20">
        <f t="shared" si="13"/>
        <v>0.0659</v>
      </c>
      <c r="R62" s="25"/>
    </row>
    <row r="63" customHeight="1" spans="1:18">
      <c r="A63" s="43">
        <v>117923</v>
      </c>
      <c r="B63" s="44" t="s">
        <v>81</v>
      </c>
      <c r="C63" s="44" t="s">
        <v>135</v>
      </c>
      <c r="D63" s="38" t="s">
        <v>124</v>
      </c>
      <c r="E63" s="40">
        <v>10.16</v>
      </c>
      <c r="F63" s="42" t="s">
        <v>181</v>
      </c>
      <c r="G63" s="40">
        <v>67</v>
      </c>
      <c r="H63" s="10">
        <v>2978.27</v>
      </c>
      <c r="I63" s="12">
        <f t="shared" si="2"/>
        <v>804.728554</v>
      </c>
      <c r="J63" s="10" t="s">
        <v>197</v>
      </c>
      <c r="K63" s="13">
        <v>41.5294117647059</v>
      </c>
      <c r="L63" s="12">
        <v>2390.97176470588</v>
      </c>
      <c r="M63" s="12">
        <f t="shared" si="3"/>
        <v>694.099103294117</v>
      </c>
      <c r="N63" s="20" t="s">
        <v>183</v>
      </c>
      <c r="O63" s="20">
        <v>0.593973037272007</v>
      </c>
      <c r="P63" s="20">
        <f t="shared" si="12"/>
        <v>0.24563160634662</v>
      </c>
      <c r="Q63" s="20">
        <f t="shared" si="13"/>
        <v>-0.0201</v>
      </c>
      <c r="R63" s="25"/>
    </row>
    <row r="64" customHeight="1" spans="1:18">
      <c r="A64" s="43">
        <v>117923</v>
      </c>
      <c r="B64" s="44" t="s">
        <v>81</v>
      </c>
      <c r="C64" s="44" t="s">
        <v>135</v>
      </c>
      <c r="D64" s="38" t="s">
        <v>124</v>
      </c>
      <c r="E64" s="40">
        <v>10.23</v>
      </c>
      <c r="F64" s="42" t="s">
        <v>181</v>
      </c>
      <c r="G64" s="40">
        <v>59</v>
      </c>
      <c r="H64" s="10">
        <v>2979.44</v>
      </c>
      <c r="I64" s="12">
        <f t="shared" si="2"/>
        <v>707.021112</v>
      </c>
      <c r="J64" s="10" t="s">
        <v>198</v>
      </c>
      <c r="K64" s="13">
        <v>41.5294117647059</v>
      </c>
      <c r="L64" s="12">
        <v>2390.97176470588</v>
      </c>
      <c r="M64" s="12">
        <f t="shared" si="3"/>
        <v>694.099103294117</v>
      </c>
      <c r="N64" s="20" t="s">
        <v>183</v>
      </c>
      <c r="O64" s="20">
        <v>0.40364789849326</v>
      </c>
      <c r="P64" s="20">
        <f t="shared" si="12"/>
        <v>0.246120947131513</v>
      </c>
      <c r="Q64" s="20">
        <f t="shared" si="13"/>
        <v>-0.053</v>
      </c>
      <c r="R64" s="25"/>
    </row>
    <row r="65" customHeight="1" spans="1:18">
      <c r="A65" s="43">
        <v>117923</v>
      </c>
      <c r="B65" s="44" t="s">
        <v>81</v>
      </c>
      <c r="C65" s="44" t="s">
        <v>135</v>
      </c>
      <c r="D65" s="38" t="s">
        <v>124</v>
      </c>
      <c r="E65" s="41">
        <v>10.3</v>
      </c>
      <c r="F65" s="42" t="s">
        <v>181</v>
      </c>
      <c r="G65" s="40">
        <v>67</v>
      </c>
      <c r="H65" s="10">
        <v>2614.27</v>
      </c>
      <c r="I65" s="12">
        <f t="shared" si="2"/>
        <v>999.696848</v>
      </c>
      <c r="J65" s="10" t="s">
        <v>199</v>
      </c>
      <c r="K65" s="13">
        <v>41.5294117647059</v>
      </c>
      <c r="L65" s="12">
        <v>2390.97176470588</v>
      </c>
      <c r="M65" s="12">
        <f t="shared" si="3"/>
        <v>694.099103294117</v>
      </c>
      <c r="N65" s="20" t="s">
        <v>183</v>
      </c>
      <c r="O65" s="20">
        <v>0.593973037272007</v>
      </c>
      <c r="P65" s="20">
        <f t="shared" si="12"/>
        <v>0.093392251046338</v>
      </c>
      <c r="Q65" s="20">
        <f t="shared" si="13"/>
        <v>0.0921</v>
      </c>
      <c r="R65" s="25"/>
    </row>
    <row r="66" customHeight="1" spans="1:18">
      <c r="A66" s="38">
        <v>373</v>
      </c>
      <c r="B66" s="39" t="s">
        <v>24</v>
      </c>
      <c r="C66" s="39" t="s">
        <v>200</v>
      </c>
      <c r="D66" s="38" t="s">
        <v>136</v>
      </c>
      <c r="E66" s="40">
        <v>10.2</v>
      </c>
      <c r="F66" s="10" t="s">
        <v>201</v>
      </c>
      <c r="G66" s="40">
        <v>136</v>
      </c>
      <c r="H66" s="10">
        <v>8701.98</v>
      </c>
      <c r="I66" s="12">
        <f t="shared" si="2"/>
        <v>2487.025884</v>
      </c>
      <c r="J66" s="10" t="s">
        <v>202</v>
      </c>
      <c r="K66" s="13">
        <v>113.764705882353</v>
      </c>
      <c r="L66" s="12">
        <v>8275.73176470588</v>
      </c>
      <c r="M66" s="12">
        <f t="shared" si="3"/>
        <v>2702.85399435294</v>
      </c>
      <c r="N66" s="20" t="s">
        <v>203</v>
      </c>
      <c r="O66" s="20">
        <v>0.123657394657122</v>
      </c>
      <c r="P66" s="20">
        <f t="shared" ref="P66:P74" si="14">(H66-L66)/L66</f>
        <v>0.0515058060620052</v>
      </c>
      <c r="Q66" s="20">
        <f t="shared" ref="Q66:Q74" si="15">(J66-N66)</f>
        <v>-0.0407999999999999</v>
      </c>
      <c r="R66" s="25"/>
    </row>
    <row r="67" customHeight="1" spans="1:18">
      <c r="A67" s="43">
        <v>591</v>
      </c>
      <c r="B67" s="44" t="s">
        <v>38</v>
      </c>
      <c r="C67" s="44" t="s">
        <v>135</v>
      </c>
      <c r="D67" s="38" t="s">
        <v>124</v>
      </c>
      <c r="E67" s="40">
        <v>10.13</v>
      </c>
      <c r="F67" s="42" t="s">
        <v>152</v>
      </c>
      <c r="G67" s="40">
        <v>43</v>
      </c>
      <c r="H67" s="10">
        <v>1325.12</v>
      </c>
      <c r="I67" s="12">
        <f t="shared" si="2"/>
        <v>329.822368</v>
      </c>
      <c r="J67" s="10" t="s">
        <v>204</v>
      </c>
      <c r="K67" s="13">
        <v>20.9411764705882</v>
      </c>
      <c r="L67" s="12">
        <v>1010.36588235294</v>
      </c>
      <c r="M67" s="12">
        <f t="shared" si="3"/>
        <v>315.133118705882</v>
      </c>
      <c r="N67" s="20" t="s">
        <v>188</v>
      </c>
      <c r="O67" s="20">
        <v>0.963470319634703</v>
      </c>
      <c r="P67" s="20">
        <f t="shared" si="14"/>
        <v>0.311524887315137</v>
      </c>
      <c r="Q67" s="20">
        <f t="shared" si="15"/>
        <v>-0.063</v>
      </c>
      <c r="R67" s="25"/>
    </row>
    <row r="68" customHeight="1" spans="1:18">
      <c r="A68" s="43">
        <v>591</v>
      </c>
      <c r="B68" s="44" t="s">
        <v>38</v>
      </c>
      <c r="C68" s="44" t="s">
        <v>135</v>
      </c>
      <c r="D68" s="38" t="s">
        <v>124</v>
      </c>
      <c r="E68" s="41">
        <v>10.2</v>
      </c>
      <c r="F68" s="42" t="s">
        <v>152</v>
      </c>
      <c r="G68" s="40">
        <v>39</v>
      </c>
      <c r="H68" s="10">
        <v>952.64</v>
      </c>
      <c r="I68" s="12">
        <f t="shared" ref="I68:I131" si="16">H68*J68</f>
        <v>291.698368</v>
      </c>
      <c r="J68" s="10" t="s">
        <v>117</v>
      </c>
      <c r="K68" s="13">
        <v>20.9411764705882</v>
      </c>
      <c r="L68" s="12">
        <v>1010.36588235294</v>
      </c>
      <c r="M68" s="12">
        <f t="shared" ref="M68:M131" si="17">L68*N68</f>
        <v>315.133118705882</v>
      </c>
      <c r="N68" s="20" t="s">
        <v>188</v>
      </c>
      <c r="O68" s="20">
        <v>0.780821917808219</v>
      </c>
      <c r="P68" s="20">
        <f t="shared" si="14"/>
        <v>-0.0571336417442256</v>
      </c>
      <c r="Q68" s="20">
        <f t="shared" si="15"/>
        <v>-0.00569999999999998</v>
      </c>
      <c r="R68" s="25"/>
    </row>
    <row r="69" customHeight="1" spans="1:18">
      <c r="A69" s="43">
        <v>591</v>
      </c>
      <c r="B69" s="44" t="s">
        <v>38</v>
      </c>
      <c r="C69" s="44" t="s">
        <v>135</v>
      </c>
      <c r="D69" s="38" t="s">
        <v>124</v>
      </c>
      <c r="E69" s="40">
        <v>10.27</v>
      </c>
      <c r="F69" s="42" t="s">
        <v>152</v>
      </c>
      <c r="G69" s="40">
        <v>28</v>
      </c>
      <c r="H69" s="10">
        <v>1273.75</v>
      </c>
      <c r="I69" s="12">
        <f t="shared" si="16"/>
        <v>332.321375</v>
      </c>
      <c r="J69" s="10" t="s">
        <v>205</v>
      </c>
      <c r="K69" s="13">
        <v>20.9411764705882</v>
      </c>
      <c r="L69" s="12">
        <v>1010.36588235294</v>
      </c>
      <c r="M69" s="12">
        <f t="shared" si="17"/>
        <v>315.133118705882</v>
      </c>
      <c r="N69" s="20" t="s">
        <v>188</v>
      </c>
      <c r="O69" s="20">
        <v>0.278538812785388</v>
      </c>
      <c r="P69" s="20">
        <f t="shared" si="14"/>
        <v>0.260681919537593</v>
      </c>
      <c r="Q69" s="20">
        <f t="shared" si="15"/>
        <v>-0.051</v>
      </c>
      <c r="R69" s="25"/>
    </row>
    <row r="70" customHeight="1" spans="1:18">
      <c r="A70" s="38">
        <v>585</v>
      </c>
      <c r="B70" s="39" t="s">
        <v>36</v>
      </c>
      <c r="C70" s="39" t="s">
        <v>200</v>
      </c>
      <c r="D70" s="38" t="s">
        <v>136</v>
      </c>
      <c r="E70" s="40">
        <v>10.6</v>
      </c>
      <c r="F70" s="10" t="s">
        <v>206</v>
      </c>
      <c r="G70" s="40">
        <v>132</v>
      </c>
      <c r="H70" s="10">
        <v>8820.89</v>
      </c>
      <c r="I70" s="12">
        <f t="shared" si="16"/>
        <v>2536.887964</v>
      </c>
      <c r="J70" s="10" t="s">
        <v>207</v>
      </c>
      <c r="K70" s="13">
        <v>124.529411764706</v>
      </c>
      <c r="L70" s="12">
        <v>7982.39823529412</v>
      </c>
      <c r="M70" s="12">
        <f t="shared" si="17"/>
        <v>2250.23806252941</v>
      </c>
      <c r="N70" s="20" t="s">
        <v>208</v>
      </c>
      <c r="O70" s="20">
        <v>-0.00527505651846261</v>
      </c>
      <c r="P70" s="20">
        <f t="shared" si="14"/>
        <v>0.105042587451788</v>
      </c>
      <c r="Q70" s="20">
        <f t="shared" si="15"/>
        <v>0.00569999999999998</v>
      </c>
      <c r="R70" s="25"/>
    </row>
    <row r="71" customHeight="1" spans="1:18">
      <c r="A71" s="38">
        <v>373</v>
      </c>
      <c r="B71" s="39" t="s">
        <v>24</v>
      </c>
      <c r="C71" s="39" t="s">
        <v>200</v>
      </c>
      <c r="D71" s="38" t="s">
        <v>136</v>
      </c>
      <c r="E71" s="40">
        <v>10.9</v>
      </c>
      <c r="F71" s="10" t="s">
        <v>201</v>
      </c>
      <c r="G71" s="40">
        <v>108</v>
      </c>
      <c r="H71" s="10">
        <v>6141.27</v>
      </c>
      <c r="I71" s="12">
        <f t="shared" si="16"/>
        <v>2064.694974</v>
      </c>
      <c r="J71" s="10" t="s">
        <v>209</v>
      </c>
      <c r="K71" s="13">
        <v>113.764705882353</v>
      </c>
      <c r="L71" s="12">
        <v>8275.73176470588</v>
      </c>
      <c r="M71" s="12">
        <f t="shared" si="17"/>
        <v>2702.85399435294</v>
      </c>
      <c r="N71" s="20" t="s">
        <v>203</v>
      </c>
      <c r="O71" s="20">
        <v>-0.107683833654638</v>
      </c>
      <c r="P71" s="20">
        <f t="shared" si="14"/>
        <v>-0.257918190849162</v>
      </c>
      <c r="Q71" s="20">
        <f t="shared" si="15"/>
        <v>0.00960000000000005</v>
      </c>
      <c r="R71" s="25"/>
    </row>
    <row r="72" customHeight="1" spans="1:18">
      <c r="A72" s="38">
        <v>373</v>
      </c>
      <c r="B72" s="39" t="s">
        <v>24</v>
      </c>
      <c r="C72" s="39" t="s">
        <v>200</v>
      </c>
      <c r="D72" s="38" t="s">
        <v>136</v>
      </c>
      <c r="E72" s="40">
        <v>10.16</v>
      </c>
      <c r="F72" s="10" t="s">
        <v>201</v>
      </c>
      <c r="G72" s="40">
        <v>126</v>
      </c>
      <c r="H72" s="10">
        <v>9069.09</v>
      </c>
      <c r="I72" s="12">
        <f t="shared" si="16"/>
        <v>2546.600472</v>
      </c>
      <c r="J72" s="10" t="s">
        <v>210</v>
      </c>
      <c r="K72" s="13">
        <v>113.764705882353</v>
      </c>
      <c r="L72" s="12">
        <v>8275.73176470588</v>
      </c>
      <c r="M72" s="12">
        <f t="shared" si="17"/>
        <v>2702.85399435294</v>
      </c>
      <c r="N72" s="20" t="s">
        <v>203</v>
      </c>
      <c r="O72" s="20">
        <v>0.0410355274029221</v>
      </c>
      <c r="P72" s="20">
        <f t="shared" si="14"/>
        <v>0.0958656295117744</v>
      </c>
      <c r="Q72" s="20">
        <f t="shared" si="15"/>
        <v>-0.0458</v>
      </c>
      <c r="R72" s="25"/>
    </row>
    <row r="73" customHeight="1" spans="1:18">
      <c r="A73" s="38">
        <v>373</v>
      </c>
      <c r="B73" s="39" t="s">
        <v>24</v>
      </c>
      <c r="C73" s="39" t="s">
        <v>200</v>
      </c>
      <c r="D73" s="38" t="s">
        <v>136</v>
      </c>
      <c r="E73" s="40">
        <v>10.23</v>
      </c>
      <c r="F73" s="10" t="s">
        <v>201</v>
      </c>
      <c r="G73" s="40">
        <v>155</v>
      </c>
      <c r="H73" s="10">
        <v>9220.9</v>
      </c>
      <c r="I73" s="12">
        <f t="shared" si="16"/>
        <v>2599.37171</v>
      </c>
      <c r="J73" s="10" t="s">
        <v>208</v>
      </c>
      <c r="K73" s="13">
        <v>113.764705882353</v>
      </c>
      <c r="L73" s="12">
        <v>8275.73176470588</v>
      </c>
      <c r="M73" s="12">
        <f t="shared" si="17"/>
        <v>2702.85399435294</v>
      </c>
      <c r="N73" s="20" t="s">
        <v>203</v>
      </c>
      <c r="O73" s="20">
        <v>0.280638942440103</v>
      </c>
      <c r="P73" s="20">
        <f t="shared" si="14"/>
        <v>0.114209626673141</v>
      </c>
      <c r="Q73" s="20">
        <f t="shared" si="15"/>
        <v>-0.0446999999999999</v>
      </c>
      <c r="R73" s="25"/>
    </row>
    <row r="74" customHeight="1" spans="1:18">
      <c r="A74" s="38">
        <v>373</v>
      </c>
      <c r="B74" s="39" t="s">
        <v>24</v>
      </c>
      <c r="C74" s="39" t="s">
        <v>200</v>
      </c>
      <c r="D74" s="38" t="s">
        <v>136</v>
      </c>
      <c r="E74" s="41">
        <v>10.3</v>
      </c>
      <c r="F74" s="10" t="s">
        <v>201</v>
      </c>
      <c r="G74" s="40">
        <v>151</v>
      </c>
      <c r="H74" s="10">
        <v>9555.59</v>
      </c>
      <c r="I74" s="12">
        <f t="shared" si="16"/>
        <v>2701.365293</v>
      </c>
      <c r="J74" s="10" t="s">
        <v>211</v>
      </c>
      <c r="K74" s="13">
        <v>113.764705882353</v>
      </c>
      <c r="L74" s="12">
        <v>8275.73176470588</v>
      </c>
      <c r="M74" s="12">
        <f t="shared" si="17"/>
        <v>2702.85399435294</v>
      </c>
      <c r="N74" s="20" t="s">
        <v>203</v>
      </c>
      <c r="O74" s="20">
        <v>0.247590195538423</v>
      </c>
      <c r="P74" s="20">
        <f t="shared" si="14"/>
        <v>0.154651971775163</v>
      </c>
      <c r="Q74" s="20">
        <f t="shared" si="15"/>
        <v>-0.0438999999999999</v>
      </c>
      <c r="R74" s="25"/>
    </row>
    <row r="75" customHeight="1" spans="1:18">
      <c r="A75" s="38">
        <v>578</v>
      </c>
      <c r="B75" s="39" t="s">
        <v>34</v>
      </c>
      <c r="C75" s="39" t="s">
        <v>200</v>
      </c>
      <c r="D75" s="38" t="s">
        <v>102</v>
      </c>
      <c r="E75" s="40">
        <v>10.2</v>
      </c>
      <c r="F75" s="10" t="s">
        <v>212</v>
      </c>
      <c r="G75" s="40">
        <v>112</v>
      </c>
      <c r="H75" s="10">
        <v>6353.55</v>
      </c>
      <c r="I75" s="12">
        <f t="shared" si="16"/>
        <v>1906.065</v>
      </c>
      <c r="J75" s="10" t="s">
        <v>213</v>
      </c>
      <c r="K75" s="13">
        <v>106.470588235294</v>
      </c>
      <c r="L75" s="12">
        <v>7298.50529411765</v>
      </c>
      <c r="M75" s="12">
        <f t="shared" si="17"/>
        <v>1961.83822305882</v>
      </c>
      <c r="N75" s="20" t="s">
        <v>178</v>
      </c>
      <c r="O75" s="20">
        <v>-0.0181180596142636</v>
      </c>
      <c r="P75" s="20">
        <f t="shared" ref="P75:P87" si="18">(H75-L75)/L75</f>
        <v>-0.129472440731015</v>
      </c>
      <c r="Q75" s="20">
        <f t="shared" ref="Q75:Q87" si="19">(J75-N75)</f>
        <v>0.0312</v>
      </c>
      <c r="R75" s="25"/>
    </row>
    <row r="76" customHeight="1" spans="1:18">
      <c r="A76" s="38">
        <v>585</v>
      </c>
      <c r="B76" s="39" t="s">
        <v>36</v>
      </c>
      <c r="C76" s="39" t="s">
        <v>200</v>
      </c>
      <c r="D76" s="38" t="s">
        <v>136</v>
      </c>
      <c r="E76" s="40">
        <v>10.13</v>
      </c>
      <c r="F76" s="10" t="s">
        <v>206</v>
      </c>
      <c r="G76" s="40">
        <v>160</v>
      </c>
      <c r="H76" s="10">
        <v>6897.06</v>
      </c>
      <c r="I76" s="12">
        <f t="shared" si="16"/>
        <v>2238.09597</v>
      </c>
      <c r="J76" s="10" t="s">
        <v>214</v>
      </c>
      <c r="K76" s="13">
        <v>124.529411764706</v>
      </c>
      <c r="L76" s="12">
        <v>7982.39823529412</v>
      </c>
      <c r="M76" s="12">
        <f t="shared" si="17"/>
        <v>2250.23806252941</v>
      </c>
      <c r="N76" s="20" t="s">
        <v>208</v>
      </c>
      <c r="O76" s="20">
        <v>0.205727204220045</v>
      </c>
      <c r="P76" s="20">
        <f t="shared" si="18"/>
        <v>-0.135966435562598</v>
      </c>
      <c r="Q76" s="20">
        <f t="shared" si="19"/>
        <v>0.0426</v>
      </c>
      <c r="R76" s="25"/>
    </row>
    <row r="77" customHeight="1" spans="1:18">
      <c r="A77" s="38">
        <v>585</v>
      </c>
      <c r="B77" s="39" t="s">
        <v>36</v>
      </c>
      <c r="C77" s="39" t="s">
        <v>200</v>
      </c>
      <c r="D77" s="38" t="s">
        <v>136</v>
      </c>
      <c r="E77" s="41">
        <v>10.2</v>
      </c>
      <c r="F77" s="10" t="s">
        <v>206</v>
      </c>
      <c r="G77" s="40">
        <v>156</v>
      </c>
      <c r="H77" s="10">
        <v>8600.57</v>
      </c>
      <c r="I77" s="12">
        <f t="shared" si="16"/>
        <v>2680.797669</v>
      </c>
      <c r="J77" s="10" t="s">
        <v>215</v>
      </c>
      <c r="K77" s="13">
        <v>124.529411764706</v>
      </c>
      <c r="L77" s="12">
        <v>7982.39823529412</v>
      </c>
      <c r="M77" s="12">
        <f t="shared" si="17"/>
        <v>2250.23806252941</v>
      </c>
      <c r="N77" s="20" t="s">
        <v>208</v>
      </c>
      <c r="O77" s="20">
        <v>0.175584024114544</v>
      </c>
      <c r="P77" s="20">
        <f t="shared" si="18"/>
        <v>0.077441859762476</v>
      </c>
      <c r="Q77" s="20">
        <f t="shared" si="19"/>
        <v>0.0298</v>
      </c>
      <c r="R77" s="25"/>
    </row>
    <row r="78" customHeight="1" spans="1:18">
      <c r="A78" s="38">
        <v>585</v>
      </c>
      <c r="B78" s="39" t="s">
        <v>36</v>
      </c>
      <c r="C78" s="39" t="s">
        <v>200</v>
      </c>
      <c r="D78" s="38" t="s">
        <v>136</v>
      </c>
      <c r="E78" s="40">
        <v>10.27</v>
      </c>
      <c r="F78" s="10" t="s">
        <v>206</v>
      </c>
      <c r="G78" s="40">
        <v>140</v>
      </c>
      <c r="H78" s="10">
        <v>7770.86</v>
      </c>
      <c r="I78" s="12">
        <f t="shared" si="16"/>
        <v>2400.418654</v>
      </c>
      <c r="J78" s="10" t="s">
        <v>216</v>
      </c>
      <c r="K78" s="13">
        <v>124.529411764706</v>
      </c>
      <c r="L78" s="12">
        <v>7982.39823529412</v>
      </c>
      <c r="M78" s="12">
        <f t="shared" si="17"/>
        <v>2250.23806252941</v>
      </c>
      <c r="N78" s="20" t="s">
        <v>208</v>
      </c>
      <c r="O78" s="20">
        <v>0.0550113036925397</v>
      </c>
      <c r="P78" s="20">
        <f t="shared" si="18"/>
        <v>-0.0265005865478876</v>
      </c>
      <c r="Q78" s="20">
        <f t="shared" si="19"/>
        <v>0.027</v>
      </c>
      <c r="R78" s="25"/>
    </row>
    <row r="79" customHeight="1" spans="1:18">
      <c r="A79" s="38">
        <v>581</v>
      </c>
      <c r="B79" s="39" t="s">
        <v>35</v>
      </c>
      <c r="C79" s="39" t="s">
        <v>200</v>
      </c>
      <c r="D79" s="38" t="s">
        <v>102</v>
      </c>
      <c r="E79" s="40">
        <v>10.6</v>
      </c>
      <c r="F79" s="10" t="s">
        <v>212</v>
      </c>
      <c r="G79" s="40">
        <v>148</v>
      </c>
      <c r="H79" s="10">
        <v>6221.1</v>
      </c>
      <c r="I79" s="12">
        <f t="shared" si="16"/>
        <v>2061.05043</v>
      </c>
      <c r="J79" s="10" t="s">
        <v>217</v>
      </c>
      <c r="K79" s="13">
        <v>130.470588235294</v>
      </c>
      <c r="L79" s="12">
        <v>7388.77941176471</v>
      </c>
      <c r="M79" s="12">
        <f t="shared" si="17"/>
        <v>1730.4521382353</v>
      </c>
      <c r="N79" s="20" t="s">
        <v>218</v>
      </c>
      <c r="O79" s="20">
        <v>0.0591603053435139</v>
      </c>
      <c r="P79" s="20">
        <f t="shared" si="18"/>
        <v>-0.158034141593871</v>
      </c>
      <c r="Q79" s="20">
        <f t="shared" si="19"/>
        <v>0.0971</v>
      </c>
      <c r="R79" s="25"/>
    </row>
    <row r="80" customHeight="1" spans="1:18">
      <c r="A80" s="38">
        <v>578</v>
      </c>
      <c r="B80" s="39" t="s">
        <v>34</v>
      </c>
      <c r="C80" s="39" t="s">
        <v>200</v>
      </c>
      <c r="D80" s="38" t="s">
        <v>102</v>
      </c>
      <c r="E80" s="40">
        <v>10.9</v>
      </c>
      <c r="F80" s="10" t="s">
        <v>212</v>
      </c>
      <c r="G80" s="40">
        <v>94</v>
      </c>
      <c r="H80" s="10">
        <v>5072.83</v>
      </c>
      <c r="I80" s="12">
        <f t="shared" si="16"/>
        <v>1934.270079</v>
      </c>
      <c r="J80" s="10" t="s">
        <v>219</v>
      </c>
      <c r="K80" s="13">
        <v>106.470588235294</v>
      </c>
      <c r="L80" s="12">
        <v>7298.50529411765</v>
      </c>
      <c r="M80" s="12">
        <f t="shared" si="17"/>
        <v>1961.83822305882</v>
      </c>
      <c r="N80" s="20" t="s">
        <v>178</v>
      </c>
      <c r="O80" s="20">
        <v>-0.175920514319114</v>
      </c>
      <c r="P80" s="20">
        <f t="shared" si="18"/>
        <v>-0.304949466284757</v>
      </c>
      <c r="Q80" s="20">
        <f t="shared" si="19"/>
        <v>0.1125</v>
      </c>
      <c r="R80" s="25"/>
    </row>
    <row r="81" customHeight="1" spans="1:18">
      <c r="A81" s="38">
        <v>578</v>
      </c>
      <c r="B81" s="39" t="s">
        <v>34</v>
      </c>
      <c r="C81" s="39" t="s">
        <v>200</v>
      </c>
      <c r="D81" s="38" t="s">
        <v>102</v>
      </c>
      <c r="E81" s="40">
        <v>10.16</v>
      </c>
      <c r="F81" s="10" t="s">
        <v>212</v>
      </c>
      <c r="G81" s="40">
        <v>137</v>
      </c>
      <c r="H81" s="10">
        <v>7628.22</v>
      </c>
      <c r="I81" s="12">
        <f t="shared" si="16"/>
        <v>1681.259688</v>
      </c>
      <c r="J81" s="10" t="s">
        <v>220</v>
      </c>
      <c r="K81" s="13">
        <v>106.470588235294</v>
      </c>
      <c r="L81" s="12">
        <v>7298.50529411765</v>
      </c>
      <c r="M81" s="12">
        <f t="shared" si="17"/>
        <v>1961.83822305882</v>
      </c>
      <c r="N81" s="20" t="s">
        <v>178</v>
      </c>
      <c r="O81" s="20">
        <v>0.201052016364695</v>
      </c>
      <c r="P81" s="20">
        <f t="shared" si="18"/>
        <v>0.0451756479711116</v>
      </c>
      <c r="Q81" s="20">
        <f t="shared" si="19"/>
        <v>-0.0484</v>
      </c>
      <c r="R81" s="25"/>
    </row>
    <row r="82" customHeight="1" spans="1:18">
      <c r="A82" s="38">
        <v>578</v>
      </c>
      <c r="B82" s="39" t="s">
        <v>34</v>
      </c>
      <c r="C82" s="39" t="s">
        <v>200</v>
      </c>
      <c r="D82" s="38" t="s">
        <v>102</v>
      </c>
      <c r="E82" s="40">
        <v>10.23</v>
      </c>
      <c r="F82" s="10" t="s">
        <v>212</v>
      </c>
      <c r="G82" s="40">
        <v>135</v>
      </c>
      <c r="H82" s="10">
        <v>7000.7</v>
      </c>
      <c r="I82" s="12">
        <f t="shared" si="16"/>
        <v>1982.59824</v>
      </c>
      <c r="J82" s="10" t="s">
        <v>221</v>
      </c>
      <c r="K82" s="13">
        <v>106.470588235294</v>
      </c>
      <c r="L82" s="12">
        <v>7298.50529411765</v>
      </c>
      <c r="M82" s="12">
        <f t="shared" si="17"/>
        <v>1961.83822305882</v>
      </c>
      <c r="N82" s="20" t="s">
        <v>178</v>
      </c>
      <c r="O82" s="20">
        <v>0.183518410286379</v>
      </c>
      <c r="P82" s="20">
        <f t="shared" si="18"/>
        <v>-0.0408036004793569</v>
      </c>
      <c r="Q82" s="20">
        <f t="shared" si="19"/>
        <v>0.0144</v>
      </c>
      <c r="R82" s="25"/>
    </row>
    <row r="83" customHeight="1" spans="1:18">
      <c r="A83" s="38">
        <v>578</v>
      </c>
      <c r="B83" s="39" t="s">
        <v>34</v>
      </c>
      <c r="C83" s="39" t="s">
        <v>200</v>
      </c>
      <c r="D83" s="38" t="s">
        <v>102</v>
      </c>
      <c r="E83" s="41">
        <v>10.3</v>
      </c>
      <c r="F83" s="10" t="s">
        <v>212</v>
      </c>
      <c r="G83" s="40">
        <v>146</v>
      </c>
      <c r="H83" s="10">
        <v>8140.04</v>
      </c>
      <c r="I83" s="12">
        <f t="shared" si="16"/>
        <v>2185.60074</v>
      </c>
      <c r="J83" s="10" t="s">
        <v>222</v>
      </c>
      <c r="K83" s="13">
        <v>106.470588235294</v>
      </c>
      <c r="L83" s="12">
        <v>7298.50529411765</v>
      </c>
      <c r="M83" s="12">
        <f t="shared" si="17"/>
        <v>1961.83822305882</v>
      </c>
      <c r="N83" s="20" t="s">
        <v>178</v>
      </c>
      <c r="O83" s="20">
        <v>0.279953243717121</v>
      </c>
      <c r="P83" s="20">
        <f t="shared" si="18"/>
        <v>0.115302335474169</v>
      </c>
      <c r="Q83" s="20">
        <f t="shared" si="19"/>
        <v>-0.000299999999999967</v>
      </c>
      <c r="R83" s="25"/>
    </row>
    <row r="84" customHeight="1" spans="1:18">
      <c r="A84" s="38">
        <v>724</v>
      </c>
      <c r="B84" s="39" t="s">
        <v>44</v>
      </c>
      <c r="C84" s="39" t="s">
        <v>200</v>
      </c>
      <c r="D84" s="38" t="s">
        <v>102</v>
      </c>
      <c r="E84" s="40">
        <v>10.2</v>
      </c>
      <c r="F84" s="10" t="s">
        <v>206</v>
      </c>
      <c r="G84" s="40">
        <v>125</v>
      </c>
      <c r="H84" s="10">
        <v>7538.38</v>
      </c>
      <c r="I84" s="12">
        <f t="shared" si="16"/>
        <v>2301.467414</v>
      </c>
      <c r="J84" s="10" t="s">
        <v>223</v>
      </c>
      <c r="K84" s="13">
        <v>90.4117647058823</v>
      </c>
      <c r="L84" s="12">
        <v>6787.05176470588</v>
      </c>
      <c r="M84" s="12">
        <f t="shared" si="17"/>
        <v>1966.20889623529</v>
      </c>
      <c r="N84" s="20" t="s">
        <v>224</v>
      </c>
      <c r="O84" s="20">
        <v>0.245847176079738</v>
      </c>
      <c r="P84" s="20">
        <f t="shared" si="18"/>
        <v>0.110700236471038</v>
      </c>
      <c r="Q84" s="20">
        <f t="shared" si="19"/>
        <v>0.0156</v>
      </c>
      <c r="R84" s="25"/>
    </row>
    <row r="85" customHeight="1" spans="1:18">
      <c r="A85" s="43">
        <v>717</v>
      </c>
      <c r="B85" s="44" t="s">
        <v>43</v>
      </c>
      <c r="C85" s="44" t="s">
        <v>135</v>
      </c>
      <c r="D85" s="38" t="s">
        <v>102</v>
      </c>
      <c r="E85" s="42">
        <v>10.14</v>
      </c>
      <c r="F85" s="42" t="s">
        <v>158</v>
      </c>
      <c r="G85" s="40">
        <v>85</v>
      </c>
      <c r="H85" s="10">
        <v>5913.23</v>
      </c>
      <c r="I85" s="12">
        <f t="shared" si="16"/>
        <v>1525.61334</v>
      </c>
      <c r="J85" s="10" t="s">
        <v>225</v>
      </c>
      <c r="K85" s="13">
        <v>64.1176470588235</v>
      </c>
      <c r="L85" s="12">
        <v>5344.08882352941</v>
      </c>
      <c r="M85" s="12">
        <f t="shared" si="17"/>
        <v>1772.63426276471</v>
      </c>
      <c r="N85" s="20" t="s">
        <v>160</v>
      </c>
      <c r="O85" s="20">
        <v>0.203397829164701</v>
      </c>
      <c r="P85" s="20">
        <f t="shared" si="18"/>
        <v>0.106499198509711</v>
      </c>
      <c r="Q85" s="20">
        <f t="shared" si="19"/>
        <v>-0.0737</v>
      </c>
      <c r="R85" s="25"/>
    </row>
    <row r="86" customHeight="1" spans="1:18">
      <c r="A86" s="43">
        <v>717</v>
      </c>
      <c r="B86" s="44" t="s">
        <v>43</v>
      </c>
      <c r="C86" s="44" t="s">
        <v>135</v>
      </c>
      <c r="D86" s="38" t="s">
        <v>102</v>
      </c>
      <c r="E86" s="42">
        <v>10.21</v>
      </c>
      <c r="F86" s="42" t="s">
        <v>158</v>
      </c>
      <c r="G86" s="40">
        <v>79</v>
      </c>
      <c r="H86" s="10">
        <v>4025.21</v>
      </c>
      <c r="I86" s="12">
        <f t="shared" si="16"/>
        <v>1280.01678</v>
      </c>
      <c r="J86" s="10" t="s">
        <v>226</v>
      </c>
      <c r="K86" s="13">
        <v>64.1176470588235</v>
      </c>
      <c r="L86" s="12">
        <v>5344.08882352941</v>
      </c>
      <c r="M86" s="12">
        <f t="shared" si="17"/>
        <v>1772.63426276471</v>
      </c>
      <c r="N86" s="20" t="s">
        <v>160</v>
      </c>
      <c r="O86" s="20">
        <v>0.118452100047193</v>
      </c>
      <c r="P86" s="20">
        <f t="shared" si="18"/>
        <v>-0.24679208506463</v>
      </c>
      <c r="Q86" s="20">
        <f t="shared" si="19"/>
        <v>-0.0137</v>
      </c>
      <c r="R86" s="25"/>
    </row>
    <row r="87" customHeight="1" spans="1:18">
      <c r="A87" s="43">
        <v>717</v>
      </c>
      <c r="B87" s="44" t="s">
        <v>43</v>
      </c>
      <c r="C87" s="44" t="s">
        <v>135</v>
      </c>
      <c r="D87" s="38" t="s">
        <v>102</v>
      </c>
      <c r="E87" s="42">
        <v>10.28</v>
      </c>
      <c r="F87" s="42" t="s">
        <v>158</v>
      </c>
      <c r="G87" s="40">
        <v>80</v>
      </c>
      <c r="H87" s="10">
        <v>4678.17</v>
      </c>
      <c r="I87" s="12">
        <f t="shared" si="16"/>
        <v>1335.149718</v>
      </c>
      <c r="J87" s="10" t="s">
        <v>227</v>
      </c>
      <c r="K87" s="13">
        <v>64.1176470588235</v>
      </c>
      <c r="L87" s="12">
        <v>5344.08882352941</v>
      </c>
      <c r="M87" s="12">
        <f t="shared" si="17"/>
        <v>1772.63426276471</v>
      </c>
      <c r="N87" s="20" t="s">
        <v>160</v>
      </c>
      <c r="O87" s="20">
        <v>0.132609721566777</v>
      </c>
      <c r="P87" s="20">
        <f t="shared" si="18"/>
        <v>-0.124608487156397</v>
      </c>
      <c r="Q87" s="20">
        <f t="shared" si="19"/>
        <v>-0.0463</v>
      </c>
      <c r="R87" s="25"/>
    </row>
    <row r="88" customHeight="1" spans="1:18">
      <c r="A88" s="38">
        <v>114844</v>
      </c>
      <c r="B88" s="39" t="s">
        <v>77</v>
      </c>
      <c r="C88" s="39" t="s">
        <v>200</v>
      </c>
      <c r="D88" s="38" t="s">
        <v>102</v>
      </c>
      <c r="E88" s="10">
        <v>10.7</v>
      </c>
      <c r="F88" s="10" t="s">
        <v>228</v>
      </c>
      <c r="G88" s="40">
        <v>99</v>
      </c>
      <c r="H88" s="10">
        <v>9331.04</v>
      </c>
      <c r="I88" s="12">
        <f t="shared" si="16"/>
        <v>2008.972912</v>
      </c>
      <c r="J88" s="10" t="s">
        <v>229</v>
      </c>
      <c r="K88" s="13">
        <v>76.9411764705882</v>
      </c>
      <c r="L88" s="12">
        <v>7018.84588235294</v>
      </c>
      <c r="M88" s="12">
        <f t="shared" si="17"/>
        <v>1413.59556070588</v>
      </c>
      <c r="N88" s="20" t="s">
        <v>230</v>
      </c>
      <c r="O88" s="20">
        <v>0.208791208791209</v>
      </c>
      <c r="P88" s="20">
        <f t="shared" ref="P88:P100" si="20">(H88-L88)/L88</f>
        <v>0.329426540545714</v>
      </c>
      <c r="Q88" s="20">
        <f t="shared" ref="Q88:Q100" si="21">(J88-N88)</f>
        <v>0.0139</v>
      </c>
      <c r="R88" s="25"/>
    </row>
    <row r="89" customHeight="1" spans="1:18">
      <c r="A89" s="38">
        <v>581</v>
      </c>
      <c r="B89" s="39" t="s">
        <v>35</v>
      </c>
      <c r="C89" s="39" t="s">
        <v>200</v>
      </c>
      <c r="D89" s="38" t="s">
        <v>102</v>
      </c>
      <c r="E89" s="40">
        <v>10.13</v>
      </c>
      <c r="F89" s="10" t="s">
        <v>212</v>
      </c>
      <c r="G89" s="40">
        <v>152</v>
      </c>
      <c r="H89" s="10">
        <v>7317.51</v>
      </c>
      <c r="I89" s="12">
        <f t="shared" si="16"/>
        <v>1750.348392</v>
      </c>
      <c r="J89" s="10" t="s">
        <v>231</v>
      </c>
      <c r="K89" s="13">
        <v>130.470588235294</v>
      </c>
      <c r="L89" s="12">
        <v>7388.77941176471</v>
      </c>
      <c r="M89" s="12">
        <f t="shared" si="17"/>
        <v>1730.4521382353</v>
      </c>
      <c r="N89" s="20" t="s">
        <v>218</v>
      </c>
      <c r="O89" s="20">
        <v>0.0877862595419873</v>
      </c>
      <c r="P89" s="20">
        <f t="shared" si="20"/>
        <v>-0.00964562721296404</v>
      </c>
      <c r="Q89" s="20">
        <f t="shared" si="21"/>
        <v>0.005</v>
      </c>
      <c r="R89" s="25"/>
    </row>
    <row r="90" customHeight="1" spans="1:18">
      <c r="A90" s="38">
        <v>581</v>
      </c>
      <c r="B90" s="39" t="s">
        <v>35</v>
      </c>
      <c r="C90" s="39" t="s">
        <v>200</v>
      </c>
      <c r="D90" s="38" t="s">
        <v>102</v>
      </c>
      <c r="E90" s="41">
        <v>10.2</v>
      </c>
      <c r="F90" s="10" t="s">
        <v>212</v>
      </c>
      <c r="G90" s="40">
        <v>144</v>
      </c>
      <c r="H90" s="10">
        <v>6004.64</v>
      </c>
      <c r="I90" s="12">
        <f t="shared" si="16"/>
        <v>1776.172512</v>
      </c>
      <c r="J90" s="10" t="s">
        <v>232</v>
      </c>
      <c r="K90" s="13">
        <v>130.470588235294</v>
      </c>
      <c r="L90" s="12">
        <v>7388.77941176471</v>
      </c>
      <c r="M90" s="12">
        <f t="shared" si="17"/>
        <v>1730.4521382353</v>
      </c>
      <c r="N90" s="20" t="s">
        <v>218</v>
      </c>
      <c r="O90" s="20">
        <v>0.0305343511450406</v>
      </c>
      <c r="P90" s="20">
        <f t="shared" si="20"/>
        <v>-0.187329913999168</v>
      </c>
      <c r="Q90" s="20">
        <f t="shared" si="21"/>
        <v>0.0616</v>
      </c>
      <c r="R90" s="25"/>
    </row>
    <row r="91" customHeight="1" spans="1:18">
      <c r="A91" s="38">
        <v>581</v>
      </c>
      <c r="B91" s="39" t="s">
        <v>35</v>
      </c>
      <c r="C91" s="39" t="s">
        <v>200</v>
      </c>
      <c r="D91" s="38" t="s">
        <v>102</v>
      </c>
      <c r="E91" s="40">
        <v>10.27</v>
      </c>
      <c r="F91" s="10" t="s">
        <v>212</v>
      </c>
      <c r="G91" s="40">
        <v>157</v>
      </c>
      <c r="H91" s="10">
        <v>5771.52</v>
      </c>
      <c r="I91" s="12">
        <f t="shared" si="16"/>
        <v>1640.265984</v>
      </c>
      <c r="J91" s="10" t="s">
        <v>233</v>
      </c>
      <c r="K91" s="13">
        <v>130.470588235294</v>
      </c>
      <c r="L91" s="12">
        <v>7388.77941176471</v>
      </c>
      <c r="M91" s="12">
        <f t="shared" si="17"/>
        <v>1730.4521382353</v>
      </c>
      <c r="N91" s="20" t="s">
        <v>218</v>
      </c>
      <c r="O91" s="20">
        <v>0.123568702290079</v>
      </c>
      <c r="P91" s="20">
        <f t="shared" si="20"/>
        <v>-0.218880456654267</v>
      </c>
      <c r="Q91" s="20">
        <f t="shared" si="21"/>
        <v>0.05</v>
      </c>
      <c r="R91" s="25"/>
    </row>
    <row r="92" customHeight="1" spans="1:19">
      <c r="A92" s="38">
        <v>747</v>
      </c>
      <c r="B92" s="39" t="s">
        <v>49</v>
      </c>
      <c r="C92" s="39" t="s">
        <v>200</v>
      </c>
      <c r="D92" s="38" t="s">
        <v>102</v>
      </c>
      <c r="E92" s="40">
        <v>10.6</v>
      </c>
      <c r="F92" s="10" t="s">
        <v>212</v>
      </c>
      <c r="G92" s="40">
        <v>78</v>
      </c>
      <c r="H92" s="10">
        <v>8026.8</v>
      </c>
      <c r="I92" s="12">
        <f t="shared" si="16"/>
        <v>1212.0468</v>
      </c>
      <c r="J92" s="10" t="s">
        <v>234</v>
      </c>
      <c r="K92" s="13">
        <v>48.6470588235294</v>
      </c>
      <c r="L92" s="12">
        <v>5587.82647058824</v>
      </c>
      <c r="M92" s="12">
        <f t="shared" si="17"/>
        <v>1026.48372264706</v>
      </c>
      <c r="N92" s="20" t="s">
        <v>235</v>
      </c>
      <c r="O92" s="53">
        <v>0.430317848410759</v>
      </c>
      <c r="P92" s="53">
        <f t="shared" si="20"/>
        <v>0.436479826682057</v>
      </c>
      <c r="Q92" s="20">
        <f t="shared" si="21"/>
        <v>-0.0327</v>
      </c>
      <c r="R92" s="29">
        <v>0</v>
      </c>
      <c r="S92" s="30" t="s">
        <v>109</v>
      </c>
    </row>
    <row r="93" customHeight="1" spans="1:19">
      <c r="A93" s="38">
        <v>114844</v>
      </c>
      <c r="B93" s="39" t="s">
        <v>77</v>
      </c>
      <c r="C93" s="39" t="s">
        <v>200</v>
      </c>
      <c r="D93" s="38" t="s">
        <v>102</v>
      </c>
      <c r="E93" s="10">
        <v>10.14</v>
      </c>
      <c r="F93" s="10" t="s">
        <v>228</v>
      </c>
      <c r="G93" s="40">
        <v>78</v>
      </c>
      <c r="H93" s="10">
        <v>13910.48</v>
      </c>
      <c r="I93" s="12">
        <f t="shared" si="16"/>
        <v>2604.041856</v>
      </c>
      <c r="J93" s="10" t="s">
        <v>236</v>
      </c>
      <c r="K93" s="13">
        <v>76.9411764705882</v>
      </c>
      <c r="L93" s="12">
        <v>7018.84588235294</v>
      </c>
      <c r="M93" s="12">
        <f t="shared" si="17"/>
        <v>1413.59556070588</v>
      </c>
      <c r="N93" s="20" t="s">
        <v>230</v>
      </c>
      <c r="O93" s="56">
        <v>-0.0476190476190477</v>
      </c>
      <c r="P93" s="53">
        <f t="shared" si="20"/>
        <v>0.981875686282595</v>
      </c>
      <c r="Q93" s="20">
        <f t="shared" si="21"/>
        <v>-0.0142</v>
      </c>
      <c r="R93" s="29">
        <v>0</v>
      </c>
      <c r="S93" s="30" t="s">
        <v>237</v>
      </c>
    </row>
    <row r="94" customHeight="1" spans="1:18">
      <c r="A94" s="38">
        <v>114844</v>
      </c>
      <c r="B94" s="39" t="s">
        <v>77</v>
      </c>
      <c r="C94" s="39" t="s">
        <v>200</v>
      </c>
      <c r="D94" s="38" t="s">
        <v>102</v>
      </c>
      <c r="E94" s="10">
        <v>10.21</v>
      </c>
      <c r="F94" s="10" t="s">
        <v>228</v>
      </c>
      <c r="G94" s="40">
        <v>91</v>
      </c>
      <c r="H94" s="10">
        <v>9974.94</v>
      </c>
      <c r="I94" s="12">
        <f t="shared" si="16"/>
        <v>2140.622124</v>
      </c>
      <c r="J94" s="10" t="s">
        <v>238</v>
      </c>
      <c r="K94" s="13">
        <v>76.9411764705882</v>
      </c>
      <c r="L94" s="12">
        <v>7018.84588235294</v>
      </c>
      <c r="M94" s="12">
        <f t="shared" si="17"/>
        <v>1413.59556070588</v>
      </c>
      <c r="N94" s="20" t="s">
        <v>230</v>
      </c>
      <c r="O94" s="53">
        <v>0.111111111111111</v>
      </c>
      <c r="P94" s="53">
        <f t="shared" si="20"/>
        <v>0.421165269503835</v>
      </c>
      <c r="Q94" s="20">
        <f t="shared" si="21"/>
        <v>0.0132</v>
      </c>
      <c r="R94" s="29">
        <f>(I94-M94)*0.1</f>
        <v>72.7026563294119</v>
      </c>
    </row>
    <row r="95" customHeight="1" spans="1:18">
      <c r="A95" s="38">
        <v>114844</v>
      </c>
      <c r="B95" s="39" t="s">
        <v>77</v>
      </c>
      <c r="C95" s="39" t="s">
        <v>200</v>
      </c>
      <c r="D95" s="38" t="s">
        <v>102</v>
      </c>
      <c r="E95" s="10">
        <v>10.28</v>
      </c>
      <c r="F95" s="10" t="s">
        <v>228</v>
      </c>
      <c r="G95" s="40">
        <v>109</v>
      </c>
      <c r="H95" s="10">
        <v>9078.59</v>
      </c>
      <c r="I95" s="12">
        <f t="shared" si="16"/>
        <v>2054.484917</v>
      </c>
      <c r="J95" s="10" t="s">
        <v>239</v>
      </c>
      <c r="K95" s="13">
        <v>76.9411764705882</v>
      </c>
      <c r="L95" s="12">
        <v>7018.84588235294</v>
      </c>
      <c r="M95" s="12">
        <f t="shared" si="17"/>
        <v>1413.59556070588</v>
      </c>
      <c r="N95" s="20" t="s">
        <v>230</v>
      </c>
      <c r="O95" s="20">
        <v>0.330891330891331</v>
      </c>
      <c r="P95" s="20">
        <f t="shared" si="20"/>
        <v>0.293459088883223</v>
      </c>
      <c r="Q95" s="20">
        <f t="shared" si="21"/>
        <v>0.0249</v>
      </c>
      <c r="R95" s="25"/>
    </row>
    <row r="96" customHeight="1" spans="1:18">
      <c r="A96" s="38">
        <v>598</v>
      </c>
      <c r="B96" s="39" t="s">
        <v>39</v>
      </c>
      <c r="C96" s="39" t="s">
        <v>200</v>
      </c>
      <c r="D96" s="38" t="s">
        <v>102</v>
      </c>
      <c r="E96" s="10">
        <v>10.7</v>
      </c>
      <c r="F96" s="10" t="s">
        <v>240</v>
      </c>
      <c r="G96" s="40">
        <v>124</v>
      </c>
      <c r="H96" s="10">
        <v>5311.71</v>
      </c>
      <c r="I96" s="12">
        <f t="shared" si="16"/>
        <v>2032.260246</v>
      </c>
      <c r="J96" s="10" t="s">
        <v>241</v>
      </c>
      <c r="K96" s="13">
        <v>119.117647058824</v>
      </c>
      <c r="L96" s="12">
        <v>6167.58470588235</v>
      </c>
      <c r="M96" s="12">
        <f t="shared" si="17"/>
        <v>1998.91420317647</v>
      </c>
      <c r="N96" s="20" t="s">
        <v>242</v>
      </c>
      <c r="O96" s="20">
        <v>-0.0297339593114241</v>
      </c>
      <c r="P96" s="20">
        <f t="shared" si="20"/>
        <v>-0.138769834010721</v>
      </c>
      <c r="Q96" s="20">
        <f t="shared" si="21"/>
        <v>0.0585000000000001</v>
      </c>
      <c r="R96" s="25"/>
    </row>
    <row r="97" customHeight="1" spans="1:18">
      <c r="A97" s="38">
        <v>724</v>
      </c>
      <c r="B97" s="39" t="s">
        <v>44</v>
      </c>
      <c r="C97" s="39" t="s">
        <v>200</v>
      </c>
      <c r="D97" s="38" t="s">
        <v>102</v>
      </c>
      <c r="E97" s="40">
        <v>10.9</v>
      </c>
      <c r="F97" s="10" t="s">
        <v>206</v>
      </c>
      <c r="G97" s="40">
        <v>80</v>
      </c>
      <c r="H97" s="10">
        <v>5412.14</v>
      </c>
      <c r="I97" s="12">
        <f t="shared" si="16"/>
        <v>1944.581902</v>
      </c>
      <c r="J97" s="10" t="s">
        <v>243</v>
      </c>
      <c r="K97" s="13">
        <v>90.4117647058823</v>
      </c>
      <c r="L97" s="12">
        <v>6787.05176470588</v>
      </c>
      <c r="M97" s="12">
        <f t="shared" si="17"/>
        <v>1966.20889623529</v>
      </c>
      <c r="N97" s="20" t="s">
        <v>224</v>
      </c>
      <c r="O97" s="20">
        <v>-0.202657807308967</v>
      </c>
      <c r="P97" s="20">
        <f t="shared" si="20"/>
        <v>-0.202578647161013</v>
      </c>
      <c r="Q97" s="20">
        <f t="shared" si="21"/>
        <v>0.0696</v>
      </c>
      <c r="R97" s="25"/>
    </row>
    <row r="98" customHeight="1" spans="1:18">
      <c r="A98" s="38">
        <v>724</v>
      </c>
      <c r="B98" s="39" t="s">
        <v>44</v>
      </c>
      <c r="C98" s="39" t="s">
        <v>200</v>
      </c>
      <c r="D98" s="38" t="s">
        <v>102</v>
      </c>
      <c r="E98" s="40">
        <v>10.16</v>
      </c>
      <c r="F98" s="10" t="s">
        <v>206</v>
      </c>
      <c r="G98" s="40">
        <v>124</v>
      </c>
      <c r="H98" s="10">
        <v>8743.5</v>
      </c>
      <c r="I98" s="12">
        <f t="shared" si="16"/>
        <v>2337.13755</v>
      </c>
      <c r="J98" s="10" t="s">
        <v>244</v>
      </c>
      <c r="K98" s="13">
        <v>90.4117647058823</v>
      </c>
      <c r="L98" s="12">
        <v>6787.05176470588</v>
      </c>
      <c r="M98" s="12">
        <f t="shared" si="17"/>
        <v>1966.20889623529</v>
      </c>
      <c r="N98" s="20" t="s">
        <v>224</v>
      </c>
      <c r="O98" s="20">
        <v>0.2358803986711</v>
      </c>
      <c r="P98" s="20">
        <f t="shared" si="20"/>
        <v>0.288261870267156</v>
      </c>
      <c r="Q98" s="20">
        <f t="shared" si="21"/>
        <v>-0.0224</v>
      </c>
      <c r="R98" s="25"/>
    </row>
    <row r="99" customHeight="1" spans="1:18">
      <c r="A99" s="38">
        <v>724</v>
      </c>
      <c r="B99" s="39" t="s">
        <v>44</v>
      </c>
      <c r="C99" s="39" t="s">
        <v>200</v>
      </c>
      <c r="D99" s="38" t="s">
        <v>102</v>
      </c>
      <c r="E99" s="40">
        <v>10.23</v>
      </c>
      <c r="F99" s="10" t="s">
        <v>206</v>
      </c>
      <c r="G99" s="40">
        <v>114</v>
      </c>
      <c r="H99" s="10">
        <v>8014.71</v>
      </c>
      <c r="I99" s="12">
        <f t="shared" si="16"/>
        <v>2368.346805</v>
      </c>
      <c r="J99" s="10" t="s">
        <v>245</v>
      </c>
      <c r="K99" s="13">
        <v>90.4117647058823</v>
      </c>
      <c r="L99" s="12">
        <v>6787.05176470588</v>
      </c>
      <c r="M99" s="12">
        <f t="shared" si="17"/>
        <v>1966.20889623529</v>
      </c>
      <c r="N99" s="20" t="s">
        <v>224</v>
      </c>
      <c r="O99" s="20">
        <v>0.136212624584721</v>
      </c>
      <c r="P99" s="20">
        <f t="shared" si="20"/>
        <v>0.180882403413836</v>
      </c>
      <c r="Q99" s="20">
        <f t="shared" si="21"/>
        <v>0.00579999999999997</v>
      </c>
      <c r="R99" s="25"/>
    </row>
    <row r="100" customHeight="1" spans="1:18">
      <c r="A100" s="38">
        <v>724</v>
      </c>
      <c r="B100" s="39" t="s">
        <v>44</v>
      </c>
      <c r="C100" s="39" t="s">
        <v>200</v>
      </c>
      <c r="D100" s="38" t="s">
        <v>102</v>
      </c>
      <c r="E100" s="41">
        <v>10.3</v>
      </c>
      <c r="F100" s="10" t="s">
        <v>206</v>
      </c>
      <c r="G100" s="40">
        <v>135</v>
      </c>
      <c r="H100" s="10">
        <v>8661.13</v>
      </c>
      <c r="I100" s="12">
        <f t="shared" si="16"/>
        <v>2609.598469</v>
      </c>
      <c r="J100" s="10" t="s">
        <v>246</v>
      </c>
      <c r="K100" s="13">
        <v>90.4117647058823</v>
      </c>
      <c r="L100" s="12">
        <v>6787.05176470588</v>
      </c>
      <c r="M100" s="12">
        <f t="shared" si="17"/>
        <v>1966.20889623529</v>
      </c>
      <c r="N100" s="20" t="s">
        <v>224</v>
      </c>
      <c r="O100" s="20">
        <v>0.345514950166117</v>
      </c>
      <c r="P100" s="20">
        <f t="shared" si="20"/>
        <v>0.276125525524901</v>
      </c>
      <c r="Q100" s="20">
        <f t="shared" si="21"/>
        <v>0.0116</v>
      </c>
      <c r="R100" s="25"/>
    </row>
    <row r="101" customHeight="1" spans="1:18">
      <c r="A101" s="38">
        <v>114622</v>
      </c>
      <c r="B101" s="39" t="s">
        <v>76</v>
      </c>
      <c r="C101" s="39" t="s">
        <v>200</v>
      </c>
      <c r="D101" s="38" t="s">
        <v>102</v>
      </c>
      <c r="E101" s="40">
        <v>10.2</v>
      </c>
      <c r="F101" s="10" t="s">
        <v>206</v>
      </c>
      <c r="G101" s="40">
        <v>133</v>
      </c>
      <c r="H101" s="10">
        <v>5812.96</v>
      </c>
      <c r="I101" s="12">
        <f t="shared" si="16"/>
        <v>1934.553088</v>
      </c>
      <c r="J101" s="10" t="s">
        <v>247</v>
      </c>
      <c r="K101" s="13">
        <v>114.823529411765</v>
      </c>
      <c r="L101" s="12">
        <v>6310.76941176471</v>
      </c>
      <c r="M101" s="12">
        <f t="shared" si="17"/>
        <v>1996.09636494118</v>
      </c>
      <c r="N101" s="20" t="s">
        <v>248</v>
      </c>
      <c r="O101" s="20">
        <v>0.088379705400982</v>
      </c>
      <c r="P101" s="20">
        <f t="shared" ref="P101:P124" si="22">(H101-L101)/L101</f>
        <v>-0.0788825227612779</v>
      </c>
      <c r="Q101" s="20">
        <f t="shared" ref="Q101:Q124" si="23">(J101-N101)</f>
        <v>0.0165</v>
      </c>
      <c r="R101" s="25"/>
    </row>
    <row r="102" customHeight="1" spans="1:18">
      <c r="A102" s="43">
        <v>748</v>
      </c>
      <c r="B102" s="44" t="s">
        <v>50</v>
      </c>
      <c r="C102" s="44" t="s">
        <v>135</v>
      </c>
      <c r="D102" s="38" t="s">
        <v>124</v>
      </c>
      <c r="E102" s="40">
        <v>10.11</v>
      </c>
      <c r="F102" s="42" t="s">
        <v>165</v>
      </c>
      <c r="G102" s="40">
        <v>77</v>
      </c>
      <c r="H102" s="10">
        <v>6777.33</v>
      </c>
      <c r="I102" s="12">
        <f t="shared" si="16"/>
        <v>1832.590032</v>
      </c>
      <c r="J102" s="10" t="s">
        <v>249</v>
      </c>
      <c r="K102" s="13">
        <v>63.1176470588235</v>
      </c>
      <c r="L102" s="12">
        <v>5143.33352941176</v>
      </c>
      <c r="M102" s="12">
        <f t="shared" si="17"/>
        <v>1522.94105805882</v>
      </c>
      <c r="N102" s="20" t="s">
        <v>173</v>
      </c>
      <c r="O102" s="20">
        <v>0.188271604938272</v>
      </c>
      <c r="P102" s="20">
        <f t="shared" si="22"/>
        <v>0.317692107899352</v>
      </c>
      <c r="Q102" s="20">
        <f t="shared" si="23"/>
        <v>-0.0257</v>
      </c>
      <c r="R102" s="25"/>
    </row>
    <row r="103" customHeight="1" spans="1:18">
      <c r="A103" s="43">
        <v>748</v>
      </c>
      <c r="B103" s="44" t="s">
        <v>50</v>
      </c>
      <c r="C103" s="44" t="s">
        <v>135</v>
      </c>
      <c r="D103" s="38" t="s">
        <v>124</v>
      </c>
      <c r="E103" s="40">
        <v>10.18</v>
      </c>
      <c r="F103" s="42" t="s">
        <v>165</v>
      </c>
      <c r="G103" s="40">
        <v>64</v>
      </c>
      <c r="H103" s="10">
        <v>4386.5</v>
      </c>
      <c r="I103" s="12">
        <f t="shared" si="16"/>
        <v>1197.5145</v>
      </c>
      <c r="J103" s="10" t="s">
        <v>250</v>
      </c>
      <c r="K103" s="13">
        <v>63.1176470588235</v>
      </c>
      <c r="L103" s="12">
        <v>5143.33352941176</v>
      </c>
      <c r="M103" s="12">
        <f t="shared" si="17"/>
        <v>1522.94105805882</v>
      </c>
      <c r="N103" s="20" t="s">
        <v>173</v>
      </c>
      <c r="O103" s="20">
        <v>-0.0123456790123456</v>
      </c>
      <c r="P103" s="20">
        <f t="shared" si="22"/>
        <v>-0.147148444697173</v>
      </c>
      <c r="Q103" s="20">
        <f t="shared" si="23"/>
        <v>-0.0231</v>
      </c>
      <c r="R103" s="25"/>
    </row>
    <row r="104" customHeight="1" spans="1:18">
      <c r="A104" s="43">
        <v>748</v>
      </c>
      <c r="B104" s="44" t="s">
        <v>50</v>
      </c>
      <c r="C104" s="44" t="s">
        <v>135</v>
      </c>
      <c r="D104" s="38" t="s">
        <v>124</v>
      </c>
      <c r="E104" s="40">
        <v>10.25</v>
      </c>
      <c r="F104" s="42" t="s">
        <v>165</v>
      </c>
      <c r="G104" s="40">
        <v>69</v>
      </c>
      <c r="H104" s="10">
        <v>4893.37</v>
      </c>
      <c r="I104" s="12">
        <f t="shared" si="16"/>
        <v>1221.874489</v>
      </c>
      <c r="J104" s="10" t="s">
        <v>251</v>
      </c>
      <c r="K104" s="13">
        <v>63.1176470588235</v>
      </c>
      <c r="L104" s="12">
        <v>5143.33352941176</v>
      </c>
      <c r="M104" s="12">
        <f t="shared" si="17"/>
        <v>1522.94105805882</v>
      </c>
      <c r="N104" s="20" t="s">
        <v>173</v>
      </c>
      <c r="O104" s="20">
        <v>0.0648148148148149</v>
      </c>
      <c r="P104" s="20">
        <f t="shared" si="22"/>
        <v>-0.0485995177995685</v>
      </c>
      <c r="Q104" s="20">
        <f t="shared" si="23"/>
        <v>-0.0464</v>
      </c>
      <c r="R104" s="25"/>
    </row>
    <row r="105" customHeight="1" spans="1:18">
      <c r="A105" s="38">
        <v>117184</v>
      </c>
      <c r="B105" s="39" t="s">
        <v>79</v>
      </c>
      <c r="C105" s="39" t="s">
        <v>200</v>
      </c>
      <c r="D105" s="38" t="s">
        <v>102</v>
      </c>
      <c r="E105" s="40">
        <v>10.4</v>
      </c>
      <c r="F105" s="10" t="s">
        <v>252</v>
      </c>
      <c r="G105" s="40">
        <v>89</v>
      </c>
      <c r="H105" s="10">
        <v>4269.89</v>
      </c>
      <c r="I105" s="12">
        <f t="shared" si="16"/>
        <v>1443.649809</v>
      </c>
      <c r="J105" s="10" t="s">
        <v>253</v>
      </c>
      <c r="K105" s="13">
        <v>97.4705882352941</v>
      </c>
      <c r="L105" s="12">
        <v>5279.81352941176</v>
      </c>
      <c r="M105" s="12">
        <f t="shared" si="17"/>
        <v>1830.51135064706</v>
      </c>
      <c r="N105" s="20" t="s">
        <v>254</v>
      </c>
      <c r="O105" s="20">
        <v>-0.128020901371655</v>
      </c>
      <c r="P105" s="20">
        <f t="shared" si="22"/>
        <v>-0.191280151048115</v>
      </c>
      <c r="Q105" s="20">
        <f t="shared" si="23"/>
        <v>-0.0086</v>
      </c>
      <c r="R105" s="25"/>
    </row>
    <row r="106" customHeight="1" spans="1:18">
      <c r="A106" s="43">
        <v>111064</v>
      </c>
      <c r="B106" s="44" t="s">
        <v>69</v>
      </c>
      <c r="C106" s="44" t="s">
        <v>135</v>
      </c>
      <c r="D106" s="38" t="s">
        <v>124</v>
      </c>
      <c r="E106" s="40">
        <v>10.8</v>
      </c>
      <c r="F106" s="42" t="s">
        <v>193</v>
      </c>
      <c r="G106" s="40">
        <v>47</v>
      </c>
      <c r="H106" s="10">
        <v>1154.59</v>
      </c>
      <c r="I106" s="12">
        <f t="shared" si="16"/>
        <v>330.328199</v>
      </c>
      <c r="J106" s="10" t="s">
        <v>255</v>
      </c>
      <c r="K106" s="13">
        <v>25.5294117647059</v>
      </c>
      <c r="L106" s="12">
        <v>919.505294117647</v>
      </c>
      <c r="M106" s="12">
        <f t="shared" si="17"/>
        <v>307.942323</v>
      </c>
      <c r="N106" s="20" t="s">
        <v>195</v>
      </c>
      <c r="O106" s="20">
        <v>0.8359375</v>
      </c>
      <c r="P106" s="20">
        <f t="shared" si="22"/>
        <v>0.255664331011752</v>
      </c>
      <c r="Q106" s="20">
        <f t="shared" si="23"/>
        <v>-0.0488</v>
      </c>
      <c r="R106" s="25"/>
    </row>
    <row r="107" customHeight="1" spans="1:18">
      <c r="A107" s="43">
        <v>111064</v>
      </c>
      <c r="B107" s="44" t="s">
        <v>69</v>
      </c>
      <c r="C107" s="44" t="s">
        <v>135</v>
      </c>
      <c r="D107" s="38" t="s">
        <v>124</v>
      </c>
      <c r="E107" s="40">
        <v>10.15</v>
      </c>
      <c r="F107" s="42" t="s">
        <v>193</v>
      </c>
      <c r="G107" s="40">
        <v>45</v>
      </c>
      <c r="H107" s="10">
        <v>1246.45</v>
      </c>
      <c r="I107" s="12">
        <f t="shared" si="16"/>
        <v>333.923955</v>
      </c>
      <c r="J107" s="10" t="s">
        <v>256</v>
      </c>
      <c r="K107" s="13">
        <v>25.5294117647059</v>
      </c>
      <c r="L107" s="12">
        <v>919.505294117647</v>
      </c>
      <c r="M107" s="12">
        <f t="shared" si="17"/>
        <v>307.942323</v>
      </c>
      <c r="N107" s="20" t="s">
        <v>195</v>
      </c>
      <c r="O107" s="20">
        <v>0.7578125</v>
      </c>
      <c r="P107" s="20">
        <f t="shared" si="22"/>
        <v>0.355565876535912</v>
      </c>
      <c r="Q107" s="20">
        <f t="shared" si="23"/>
        <v>-0.0670000000000001</v>
      </c>
      <c r="R107" s="25"/>
    </row>
    <row r="108" customHeight="1" spans="1:18">
      <c r="A108" s="43">
        <v>111064</v>
      </c>
      <c r="B108" s="44" t="s">
        <v>69</v>
      </c>
      <c r="C108" s="44" t="s">
        <v>135</v>
      </c>
      <c r="D108" s="38" t="s">
        <v>124</v>
      </c>
      <c r="E108" s="40">
        <v>10.22</v>
      </c>
      <c r="F108" s="42" t="s">
        <v>193</v>
      </c>
      <c r="G108" s="40">
        <v>59</v>
      </c>
      <c r="H108" s="10">
        <v>2698.64</v>
      </c>
      <c r="I108" s="12">
        <f t="shared" si="16"/>
        <v>579.398008</v>
      </c>
      <c r="J108" s="10" t="s">
        <v>257</v>
      </c>
      <c r="K108" s="13">
        <v>25.5294117647059</v>
      </c>
      <c r="L108" s="12">
        <v>919.505294117647</v>
      </c>
      <c r="M108" s="12">
        <f t="shared" si="17"/>
        <v>307.942323</v>
      </c>
      <c r="N108" s="20" t="s">
        <v>195</v>
      </c>
      <c r="O108" s="53">
        <v>1.3046875</v>
      </c>
      <c r="P108" s="53">
        <f t="shared" si="22"/>
        <v>1.93488250395513</v>
      </c>
      <c r="Q108" s="20">
        <f t="shared" si="23"/>
        <v>-0.1202</v>
      </c>
      <c r="R108" s="29">
        <f>(I108-M108)*0.3</f>
        <v>81.4367055</v>
      </c>
    </row>
    <row r="109" customHeight="1" spans="1:18">
      <c r="A109" s="43">
        <v>111064</v>
      </c>
      <c r="B109" s="44" t="s">
        <v>69</v>
      </c>
      <c r="C109" s="44" t="s">
        <v>135</v>
      </c>
      <c r="D109" s="38" t="s">
        <v>124</v>
      </c>
      <c r="E109" s="40">
        <v>10.29</v>
      </c>
      <c r="F109" s="42" t="s">
        <v>193</v>
      </c>
      <c r="G109" s="40">
        <v>35</v>
      </c>
      <c r="H109" s="10">
        <v>1142.53</v>
      </c>
      <c r="I109" s="12">
        <f t="shared" si="16"/>
        <v>392.344802</v>
      </c>
      <c r="J109" s="10" t="s">
        <v>258</v>
      </c>
      <c r="K109" s="13">
        <v>25.5294117647059</v>
      </c>
      <c r="L109" s="12">
        <v>919.505294117647</v>
      </c>
      <c r="M109" s="12">
        <f t="shared" si="17"/>
        <v>307.942323</v>
      </c>
      <c r="N109" s="20" t="s">
        <v>195</v>
      </c>
      <c r="O109" s="20">
        <v>0.3671875</v>
      </c>
      <c r="P109" s="20">
        <f t="shared" si="22"/>
        <v>0.242548582709756</v>
      </c>
      <c r="Q109" s="20">
        <f t="shared" si="23"/>
        <v>0.00850000000000001</v>
      </c>
      <c r="R109" s="25"/>
    </row>
    <row r="110" customHeight="1" spans="1:18">
      <c r="A110" s="38">
        <v>572</v>
      </c>
      <c r="B110" s="39" t="s">
        <v>33</v>
      </c>
      <c r="C110" s="39" t="s">
        <v>200</v>
      </c>
      <c r="D110" s="38" t="s">
        <v>102</v>
      </c>
      <c r="E110" s="40">
        <v>10.1</v>
      </c>
      <c r="F110" s="10" t="s">
        <v>259</v>
      </c>
      <c r="G110" s="40">
        <v>94</v>
      </c>
      <c r="H110" s="10">
        <v>6331.3</v>
      </c>
      <c r="I110" s="12">
        <f t="shared" si="16"/>
        <v>1447.33518</v>
      </c>
      <c r="J110" s="10" t="s">
        <v>260</v>
      </c>
      <c r="K110" s="13">
        <v>64.6470588235294</v>
      </c>
      <c r="L110" s="12">
        <v>4848.05117647059</v>
      </c>
      <c r="M110" s="12">
        <f t="shared" si="17"/>
        <v>1120.869432</v>
      </c>
      <c r="N110" s="20" t="s">
        <v>261</v>
      </c>
      <c r="O110" s="20">
        <v>0.38847858197932</v>
      </c>
      <c r="P110" s="20">
        <f t="shared" si="22"/>
        <v>0.305947435276297</v>
      </c>
      <c r="Q110" s="20">
        <f t="shared" si="23"/>
        <v>-0.00260000000000002</v>
      </c>
      <c r="R110" s="25"/>
    </row>
    <row r="111" customHeight="1" spans="1:18">
      <c r="A111" s="38">
        <v>110378</v>
      </c>
      <c r="B111" s="39" t="s">
        <v>68</v>
      </c>
      <c r="C111" s="39" t="s">
        <v>101</v>
      </c>
      <c r="D111" s="38" t="s">
        <v>124</v>
      </c>
      <c r="E111" s="42">
        <v>10.12</v>
      </c>
      <c r="F111" s="42" t="s">
        <v>262</v>
      </c>
      <c r="G111" s="40">
        <v>38</v>
      </c>
      <c r="H111" s="10">
        <v>2433.71</v>
      </c>
      <c r="I111" s="12">
        <f t="shared" si="16"/>
        <v>600.396257</v>
      </c>
      <c r="J111" s="10" t="s">
        <v>263</v>
      </c>
      <c r="K111" s="13">
        <v>26.6470588235294</v>
      </c>
      <c r="L111" s="12">
        <v>2813.66352941176</v>
      </c>
      <c r="M111" s="12">
        <f t="shared" si="17"/>
        <v>671.340118117646</v>
      </c>
      <c r="N111" s="20" t="s">
        <v>127</v>
      </c>
      <c r="O111" s="20">
        <v>0.235102925243769</v>
      </c>
      <c r="P111" s="20">
        <f t="shared" si="22"/>
        <v>-0.135038722803931</v>
      </c>
      <c r="Q111" s="20">
        <f t="shared" si="23"/>
        <v>0.00810000000000002</v>
      </c>
      <c r="R111" s="25"/>
    </row>
    <row r="112" customHeight="1" spans="1:18">
      <c r="A112" s="38">
        <v>110378</v>
      </c>
      <c r="B112" s="39" t="s">
        <v>68</v>
      </c>
      <c r="C112" s="39" t="s">
        <v>101</v>
      </c>
      <c r="D112" s="38" t="s">
        <v>124</v>
      </c>
      <c r="E112" s="42">
        <v>10.19</v>
      </c>
      <c r="F112" s="42" t="s">
        <v>262</v>
      </c>
      <c r="G112" s="40">
        <v>32</v>
      </c>
      <c r="H112" s="10">
        <v>2095.26</v>
      </c>
      <c r="I112" s="12">
        <f t="shared" si="16"/>
        <v>416.118636</v>
      </c>
      <c r="J112" s="10" t="s">
        <v>264</v>
      </c>
      <c r="K112" s="13">
        <v>26.6470588235294</v>
      </c>
      <c r="L112" s="12">
        <v>2813.66352941176</v>
      </c>
      <c r="M112" s="12">
        <f t="shared" si="17"/>
        <v>671.340118117646</v>
      </c>
      <c r="N112" s="20" t="s">
        <v>127</v>
      </c>
      <c r="O112" s="20">
        <v>0.0400866738894896</v>
      </c>
      <c r="P112" s="20">
        <f t="shared" si="22"/>
        <v>-0.255326737508645</v>
      </c>
      <c r="Q112" s="20">
        <f t="shared" si="23"/>
        <v>-0.04</v>
      </c>
      <c r="R112" s="25"/>
    </row>
    <row r="113" customHeight="1" spans="1:18">
      <c r="A113" s="38">
        <v>110378</v>
      </c>
      <c r="B113" s="39" t="s">
        <v>68</v>
      </c>
      <c r="C113" s="39" t="s">
        <v>101</v>
      </c>
      <c r="D113" s="38" t="s">
        <v>124</v>
      </c>
      <c r="E113" s="42">
        <v>10.26</v>
      </c>
      <c r="F113" s="42" t="s">
        <v>262</v>
      </c>
      <c r="G113" s="40">
        <v>39</v>
      </c>
      <c r="H113" s="10">
        <v>2910.4</v>
      </c>
      <c r="I113" s="12">
        <f t="shared" si="16"/>
        <v>542.49856</v>
      </c>
      <c r="J113" s="10" t="s">
        <v>265</v>
      </c>
      <c r="K113" s="13">
        <v>26.6470588235294</v>
      </c>
      <c r="L113" s="12">
        <v>2813.66352941176</v>
      </c>
      <c r="M113" s="12">
        <f t="shared" si="17"/>
        <v>671.340118117646</v>
      </c>
      <c r="N113" s="20" t="s">
        <v>127</v>
      </c>
      <c r="O113" s="20">
        <v>0.267605633802815</v>
      </c>
      <c r="P113" s="20">
        <f t="shared" si="22"/>
        <v>0.0343809661592549</v>
      </c>
      <c r="Q113" s="20">
        <f t="shared" si="23"/>
        <v>-0.0522</v>
      </c>
      <c r="R113" s="25"/>
    </row>
    <row r="114" customHeight="1" spans="1:18">
      <c r="A114" s="38">
        <v>110378</v>
      </c>
      <c r="B114" s="39" t="s">
        <v>68</v>
      </c>
      <c r="C114" s="39" t="s">
        <v>101</v>
      </c>
      <c r="D114" s="38" t="s">
        <v>124</v>
      </c>
      <c r="E114" s="42">
        <v>10.1</v>
      </c>
      <c r="F114" s="42" t="s">
        <v>262</v>
      </c>
      <c r="G114" s="40">
        <v>43</v>
      </c>
      <c r="H114" s="10">
        <v>2967.16</v>
      </c>
      <c r="I114" s="12">
        <f t="shared" si="16"/>
        <v>848.311044</v>
      </c>
      <c r="J114" s="10" t="s">
        <v>266</v>
      </c>
      <c r="K114" s="13">
        <v>26.6470588235294</v>
      </c>
      <c r="L114" s="12">
        <v>2813.66352941176</v>
      </c>
      <c r="M114" s="12">
        <f t="shared" si="17"/>
        <v>671.340118117646</v>
      </c>
      <c r="N114" s="20" t="s">
        <v>127</v>
      </c>
      <c r="O114" s="20">
        <v>0.397616468039002</v>
      </c>
      <c r="P114" s="20">
        <f t="shared" si="22"/>
        <v>0.0545539539407279</v>
      </c>
      <c r="Q114" s="20">
        <f t="shared" si="23"/>
        <v>0.0473</v>
      </c>
      <c r="R114" s="25"/>
    </row>
    <row r="115" customHeight="1" spans="1:18">
      <c r="A115" s="38">
        <v>110378</v>
      </c>
      <c r="B115" s="39" t="s">
        <v>68</v>
      </c>
      <c r="C115" s="39" t="s">
        <v>101</v>
      </c>
      <c r="D115" s="38" t="s">
        <v>124</v>
      </c>
      <c r="E115" s="42">
        <v>10.8</v>
      </c>
      <c r="F115" s="42" t="s">
        <v>262</v>
      </c>
      <c r="G115" s="40">
        <v>33</v>
      </c>
      <c r="H115" s="10">
        <v>2783.9</v>
      </c>
      <c r="I115" s="12">
        <f t="shared" si="16"/>
        <v>691.79915</v>
      </c>
      <c r="J115" s="10" t="s">
        <v>267</v>
      </c>
      <c r="K115" s="13">
        <v>26.6470588235294</v>
      </c>
      <c r="L115" s="12">
        <v>2813.66352941176</v>
      </c>
      <c r="M115" s="12">
        <f t="shared" si="17"/>
        <v>671.340118117646</v>
      </c>
      <c r="N115" s="20" t="s">
        <v>127</v>
      </c>
      <c r="O115" s="20">
        <v>0.0725893824485362</v>
      </c>
      <c r="P115" s="20">
        <f t="shared" si="22"/>
        <v>-0.0105782120358886</v>
      </c>
      <c r="Q115" s="20">
        <f t="shared" si="23"/>
        <v>0.00990000000000002</v>
      </c>
      <c r="R115" s="25"/>
    </row>
    <row r="116" customHeight="1" spans="1:18">
      <c r="A116" s="38">
        <v>110378</v>
      </c>
      <c r="B116" s="39" t="s">
        <v>68</v>
      </c>
      <c r="C116" s="39" t="s">
        <v>101</v>
      </c>
      <c r="D116" s="38" t="s">
        <v>124</v>
      </c>
      <c r="E116" s="42">
        <v>10.15</v>
      </c>
      <c r="F116" s="42" t="s">
        <v>262</v>
      </c>
      <c r="G116" s="40">
        <v>42</v>
      </c>
      <c r="H116" s="10">
        <v>2530.26</v>
      </c>
      <c r="I116" s="12">
        <f t="shared" si="16"/>
        <v>732.004218</v>
      </c>
      <c r="J116" s="10" t="s">
        <v>268</v>
      </c>
      <c r="K116" s="13">
        <v>26.6470588235294</v>
      </c>
      <c r="L116" s="12">
        <v>2813.66352941176</v>
      </c>
      <c r="M116" s="12">
        <f t="shared" si="17"/>
        <v>671.340118117646</v>
      </c>
      <c r="N116" s="20" t="s">
        <v>127</v>
      </c>
      <c r="O116" s="20">
        <v>0.365113759479955</v>
      </c>
      <c r="P116" s="20">
        <f t="shared" si="22"/>
        <v>-0.100724029881076</v>
      </c>
      <c r="Q116" s="20">
        <f t="shared" si="23"/>
        <v>0.0507</v>
      </c>
      <c r="R116" s="25"/>
    </row>
    <row r="117" customHeight="1" spans="1:18">
      <c r="A117" s="38">
        <v>110378</v>
      </c>
      <c r="B117" s="39" t="s">
        <v>68</v>
      </c>
      <c r="C117" s="39" t="s">
        <v>101</v>
      </c>
      <c r="D117" s="38" t="s">
        <v>124</v>
      </c>
      <c r="E117" s="42">
        <v>10.22</v>
      </c>
      <c r="F117" s="42" t="s">
        <v>262</v>
      </c>
      <c r="G117" s="40">
        <v>39</v>
      </c>
      <c r="H117" s="10">
        <v>2530.78</v>
      </c>
      <c r="I117" s="12">
        <f t="shared" si="16"/>
        <v>565.882408</v>
      </c>
      <c r="J117" s="10" t="s">
        <v>269</v>
      </c>
      <c r="K117" s="13">
        <v>26.6470588235294</v>
      </c>
      <c r="L117" s="12">
        <v>2813.66352941176</v>
      </c>
      <c r="M117" s="12">
        <f t="shared" si="17"/>
        <v>671.340118117646</v>
      </c>
      <c r="N117" s="20" t="s">
        <v>127</v>
      </c>
      <c r="O117" s="20">
        <v>0.267605633802815</v>
      </c>
      <c r="P117" s="20">
        <f t="shared" si="22"/>
        <v>-0.100539217448969</v>
      </c>
      <c r="Q117" s="20">
        <f t="shared" si="23"/>
        <v>-0.015</v>
      </c>
      <c r="R117" s="25"/>
    </row>
    <row r="118" customHeight="1" spans="1:18">
      <c r="A118" s="38">
        <v>110378</v>
      </c>
      <c r="B118" s="39" t="s">
        <v>68</v>
      </c>
      <c r="C118" s="39" t="s">
        <v>101</v>
      </c>
      <c r="D118" s="38" t="s">
        <v>124</v>
      </c>
      <c r="E118" s="42">
        <v>10.27</v>
      </c>
      <c r="F118" s="42" t="s">
        <v>262</v>
      </c>
      <c r="G118" s="40">
        <v>45</v>
      </c>
      <c r="H118" s="10">
        <v>2467.93</v>
      </c>
      <c r="I118" s="12">
        <f t="shared" si="16"/>
        <v>911.653342</v>
      </c>
      <c r="J118" s="10" t="s">
        <v>270</v>
      </c>
      <c r="K118" s="13">
        <v>26.6470588235294</v>
      </c>
      <c r="L118" s="12">
        <v>2813.66352941176</v>
      </c>
      <c r="M118" s="12">
        <f t="shared" si="17"/>
        <v>671.340118117646</v>
      </c>
      <c r="N118" s="20" t="s">
        <v>127</v>
      </c>
      <c r="O118" s="20">
        <v>0.462621885157095</v>
      </c>
      <c r="P118" s="20">
        <f t="shared" si="22"/>
        <v>-0.122876643137229</v>
      </c>
      <c r="Q118" s="20">
        <f t="shared" si="23"/>
        <v>0.1308</v>
      </c>
      <c r="R118" s="25"/>
    </row>
    <row r="119" customHeight="1" spans="1:18">
      <c r="A119" s="38">
        <v>113299</v>
      </c>
      <c r="B119" s="39" t="s">
        <v>74</v>
      </c>
      <c r="C119" s="39" t="s">
        <v>200</v>
      </c>
      <c r="D119" s="38" t="s">
        <v>124</v>
      </c>
      <c r="E119" s="10">
        <v>10.5</v>
      </c>
      <c r="F119" s="10" t="s">
        <v>206</v>
      </c>
      <c r="G119" s="40">
        <v>79</v>
      </c>
      <c r="H119" s="10">
        <v>2877.68</v>
      </c>
      <c r="I119" s="12">
        <f t="shared" si="16"/>
        <v>846.03792</v>
      </c>
      <c r="J119" s="10" t="s">
        <v>271</v>
      </c>
      <c r="K119" s="13">
        <v>68.8235294117647</v>
      </c>
      <c r="L119" s="12">
        <v>5459.68823529412</v>
      </c>
      <c r="M119" s="12">
        <f t="shared" si="17"/>
        <v>1034.06495176471</v>
      </c>
      <c r="N119" s="20" t="s">
        <v>272</v>
      </c>
      <c r="O119" s="20">
        <v>0.0604026845637584</v>
      </c>
      <c r="P119" s="20">
        <f t="shared" si="22"/>
        <v>-0.472922284939778</v>
      </c>
      <c r="Q119" s="20">
        <f t="shared" si="23"/>
        <v>0.1046</v>
      </c>
      <c r="R119" s="25"/>
    </row>
    <row r="120" customHeight="1" spans="1:18">
      <c r="A120" s="38">
        <v>572</v>
      </c>
      <c r="B120" s="39" t="s">
        <v>33</v>
      </c>
      <c r="C120" s="39" t="s">
        <v>200</v>
      </c>
      <c r="D120" s="38" t="s">
        <v>102</v>
      </c>
      <c r="E120" s="40">
        <v>10.8</v>
      </c>
      <c r="F120" s="10" t="s">
        <v>259</v>
      </c>
      <c r="G120" s="40">
        <v>73</v>
      </c>
      <c r="H120" s="10">
        <v>4273.9</v>
      </c>
      <c r="I120" s="12">
        <f t="shared" si="16"/>
        <v>1529.62881</v>
      </c>
      <c r="J120" s="10" t="s">
        <v>273</v>
      </c>
      <c r="K120" s="13">
        <v>64.6470588235294</v>
      </c>
      <c r="L120" s="12">
        <v>4848.05117647059</v>
      </c>
      <c r="M120" s="12">
        <f t="shared" si="17"/>
        <v>1120.869432</v>
      </c>
      <c r="N120" s="20" t="s">
        <v>261</v>
      </c>
      <c r="O120" s="20">
        <v>0.0782865583456425</v>
      </c>
      <c r="P120" s="20">
        <f t="shared" si="22"/>
        <v>-0.118429273035969</v>
      </c>
      <c r="Q120" s="20">
        <f t="shared" si="23"/>
        <v>0.1267</v>
      </c>
      <c r="R120" s="25"/>
    </row>
    <row r="121" customHeight="1" spans="1:18">
      <c r="A121" s="38">
        <v>572</v>
      </c>
      <c r="B121" s="39" t="s">
        <v>33</v>
      </c>
      <c r="C121" s="39" t="s">
        <v>200</v>
      </c>
      <c r="D121" s="38" t="s">
        <v>102</v>
      </c>
      <c r="E121" s="40">
        <v>10.15</v>
      </c>
      <c r="F121" s="10" t="s">
        <v>259</v>
      </c>
      <c r="G121" s="40">
        <v>69</v>
      </c>
      <c r="H121" s="10">
        <v>3558.07</v>
      </c>
      <c r="I121" s="12">
        <f t="shared" si="16"/>
        <v>941.109515</v>
      </c>
      <c r="J121" s="10" t="s">
        <v>107</v>
      </c>
      <c r="K121" s="13">
        <v>64.6470588235294</v>
      </c>
      <c r="L121" s="12">
        <v>4848.05117647059</v>
      </c>
      <c r="M121" s="12">
        <f t="shared" si="17"/>
        <v>1120.869432</v>
      </c>
      <c r="N121" s="20" t="s">
        <v>261</v>
      </c>
      <c r="O121" s="20">
        <v>0.0192023633677991</v>
      </c>
      <c r="P121" s="20">
        <f t="shared" si="22"/>
        <v>-0.266082417349749</v>
      </c>
      <c r="Q121" s="20">
        <f t="shared" si="23"/>
        <v>0.0333</v>
      </c>
      <c r="R121" s="25"/>
    </row>
    <row r="122" customHeight="1" spans="1:18">
      <c r="A122" s="38">
        <v>572</v>
      </c>
      <c r="B122" s="39" t="s">
        <v>33</v>
      </c>
      <c r="C122" s="39" t="s">
        <v>200</v>
      </c>
      <c r="D122" s="38" t="s">
        <v>102</v>
      </c>
      <c r="E122" s="40">
        <v>10.22</v>
      </c>
      <c r="F122" s="10" t="s">
        <v>259</v>
      </c>
      <c r="G122" s="40">
        <v>73</v>
      </c>
      <c r="H122" s="10">
        <v>3987.15</v>
      </c>
      <c r="I122" s="12">
        <f t="shared" si="16"/>
        <v>1240.80108</v>
      </c>
      <c r="J122" s="10" t="s">
        <v>274</v>
      </c>
      <c r="K122" s="13">
        <v>64.6470588235294</v>
      </c>
      <c r="L122" s="12">
        <v>4848.05117647059</v>
      </c>
      <c r="M122" s="12">
        <f t="shared" si="17"/>
        <v>1120.869432</v>
      </c>
      <c r="N122" s="20" t="s">
        <v>261</v>
      </c>
      <c r="O122" s="20">
        <v>0.0782865583456425</v>
      </c>
      <c r="P122" s="20">
        <f t="shared" si="22"/>
        <v>-0.177576750973435</v>
      </c>
      <c r="Q122" s="20">
        <f t="shared" si="23"/>
        <v>0.08</v>
      </c>
      <c r="R122" s="25"/>
    </row>
    <row r="123" customHeight="1" spans="1:18">
      <c r="A123" s="38">
        <v>572</v>
      </c>
      <c r="B123" s="39" t="s">
        <v>33</v>
      </c>
      <c r="C123" s="39" t="s">
        <v>200</v>
      </c>
      <c r="D123" s="38" t="s">
        <v>102</v>
      </c>
      <c r="E123" s="40">
        <v>10.29</v>
      </c>
      <c r="F123" s="10" t="s">
        <v>259</v>
      </c>
      <c r="G123" s="40">
        <v>84</v>
      </c>
      <c r="H123" s="10">
        <v>6012.11</v>
      </c>
      <c r="I123" s="12">
        <f t="shared" si="16"/>
        <v>999.813893</v>
      </c>
      <c r="J123" s="10" t="s">
        <v>275</v>
      </c>
      <c r="K123" s="13">
        <v>64.6470588235294</v>
      </c>
      <c r="L123" s="12">
        <v>4848.05117647059</v>
      </c>
      <c r="M123" s="12">
        <f t="shared" si="17"/>
        <v>1120.869432</v>
      </c>
      <c r="N123" s="20" t="s">
        <v>261</v>
      </c>
      <c r="O123" s="20">
        <v>0.240768094534712</v>
      </c>
      <c r="P123" s="20">
        <f t="shared" si="22"/>
        <v>0.240108608832148</v>
      </c>
      <c r="Q123" s="20">
        <f t="shared" si="23"/>
        <v>-0.0649</v>
      </c>
      <c r="R123" s="25"/>
    </row>
    <row r="124" customHeight="1" spans="1:19">
      <c r="A124" s="38">
        <v>103199</v>
      </c>
      <c r="B124" s="39" t="s">
        <v>55</v>
      </c>
      <c r="C124" s="39" t="s">
        <v>200</v>
      </c>
      <c r="D124" s="38" t="s">
        <v>124</v>
      </c>
      <c r="E124" s="40">
        <v>10.1</v>
      </c>
      <c r="F124" s="10" t="s">
        <v>276</v>
      </c>
      <c r="G124" s="40">
        <v>121</v>
      </c>
      <c r="H124" s="10">
        <v>7933.66</v>
      </c>
      <c r="I124" s="12">
        <f t="shared" si="16"/>
        <v>2549.878324</v>
      </c>
      <c r="J124" s="10" t="s">
        <v>277</v>
      </c>
      <c r="K124" s="13">
        <v>114.588235294118</v>
      </c>
      <c r="L124" s="12">
        <v>4796.91705882353</v>
      </c>
      <c r="M124" s="12">
        <f t="shared" si="17"/>
        <v>1263.50795329412</v>
      </c>
      <c r="N124" s="20" t="s">
        <v>278</v>
      </c>
      <c r="O124" s="53">
        <v>0.0891089108910892</v>
      </c>
      <c r="P124" s="53">
        <f t="shared" si="22"/>
        <v>0.653908104457777</v>
      </c>
      <c r="Q124" s="20">
        <f t="shared" si="23"/>
        <v>0.058</v>
      </c>
      <c r="R124" s="29">
        <v>0</v>
      </c>
      <c r="S124" s="30" t="s">
        <v>109</v>
      </c>
    </row>
    <row r="125" customHeight="1" spans="1:18">
      <c r="A125" s="38">
        <v>117184</v>
      </c>
      <c r="B125" s="39" t="s">
        <v>79</v>
      </c>
      <c r="C125" s="39" t="s">
        <v>200</v>
      </c>
      <c r="D125" s="38" t="s">
        <v>102</v>
      </c>
      <c r="E125" s="40">
        <v>10.11</v>
      </c>
      <c r="F125" s="10" t="s">
        <v>252</v>
      </c>
      <c r="G125" s="40">
        <v>125</v>
      </c>
      <c r="H125" s="10">
        <v>6049.97</v>
      </c>
      <c r="I125" s="12">
        <f t="shared" si="16"/>
        <v>2017.059998</v>
      </c>
      <c r="J125" s="10" t="s">
        <v>279</v>
      </c>
      <c r="K125" s="13">
        <v>97.4705882352941</v>
      </c>
      <c r="L125" s="12">
        <v>5279.81352941176</v>
      </c>
      <c r="M125" s="12">
        <f t="shared" si="17"/>
        <v>1830.51135064706</v>
      </c>
      <c r="N125" s="20" t="s">
        <v>254</v>
      </c>
      <c r="O125" s="20">
        <v>0.224689745264529</v>
      </c>
      <c r="P125" s="20">
        <f t="shared" ref="P124:P180" si="24">(H125-L125)/L125</f>
        <v>0.145868119451188</v>
      </c>
      <c r="Q125" s="20">
        <f t="shared" ref="Q124:Q180" si="25">(J125-N125)</f>
        <v>-0.0133</v>
      </c>
      <c r="R125" s="25"/>
    </row>
    <row r="126" customHeight="1" spans="1:18">
      <c r="A126" s="38">
        <v>117184</v>
      </c>
      <c r="B126" s="39" t="s">
        <v>79</v>
      </c>
      <c r="C126" s="39" t="s">
        <v>200</v>
      </c>
      <c r="D126" s="38" t="s">
        <v>102</v>
      </c>
      <c r="E126" s="40">
        <v>10.18</v>
      </c>
      <c r="F126" s="10" t="s">
        <v>252</v>
      </c>
      <c r="G126" s="40">
        <v>120</v>
      </c>
      <c r="H126" s="10">
        <v>5707.13</v>
      </c>
      <c r="I126" s="12">
        <f t="shared" si="16"/>
        <v>2235.482821</v>
      </c>
      <c r="J126" s="10" t="s">
        <v>280</v>
      </c>
      <c r="K126" s="13">
        <v>97.4705882352941</v>
      </c>
      <c r="L126" s="12">
        <v>5279.81352941176</v>
      </c>
      <c r="M126" s="12">
        <f t="shared" si="17"/>
        <v>1830.51135064706</v>
      </c>
      <c r="N126" s="20" t="s">
        <v>254</v>
      </c>
      <c r="O126" s="20">
        <v>0.175702155453948</v>
      </c>
      <c r="P126" s="20">
        <f t="shared" si="24"/>
        <v>0.0809340080303639</v>
      </c>
      <c r="Q126" s="20">
        <f t="shared" si="25"/>
        <v>0.045</v>
      </c>
      <c r="R126" s="25"/>
    </row>
    <row r="127" customHeight="1" spans="1:18">
      <c r="A127" s="38">
        <v>117184</v>
      </c>
      <c r="B127" s="39" t="s">
        <v>79</v>
      </c>
      <c r="C127" s="39" t="s">
        <v>200</v>
      </c>
      <c r="D127" s="38" t="s">
        <v>102</v>
      </c>
      <c r="E127" s="40">
        <v>10.25</v>
      </c>
      <c r="F127" s="10" t="s">
        <v>252</v>
      </c>
      <c r="G127" s="40">
        <v>126</v>
      </c>
      <c r="H127" s="10">
        <v>6773.18</v>
      </c>
      <c r="I127" s="12">
        <f t="shared" si="16"/>
        <v>2323.20074</v>
      </c>
      <c r="J127" s="10" t="s">
        <v>185</v>
      </c>
      <c r="K127" s="13">
        <v>97.4705882352941</v>
      </c>
      <c r="L127" s="12">
        <v>5279.81352941176</v>
      </c>
      <c r="M127" s="12">
        <f t="shared" si="17"/>
        <v>1830.51135064706</v>
      </c>
      <c r="N127" s="20" t="s">
        <v>254</v>
      </c>
      <c r="O127" s="20">
        <v>0.234487263226645</v>
      </c>
      <c r="P127" s="20">
        <f t="shared" si="24"/>
        <v>0.282844547874518</v>
      </c>
      <c r="Q127" s="20">
        <f t="shared" si="25"/>
        <v>-0.00370000000000004</v>
      </c>
      <c r="R127" s="25"/>
    </row>
    <row r="128" customHeight="1" spans="1:18">
      <c r="A128" s="38">
        <v>119262</v>
      </c>
      <c r="B128" s="39" t="s">
        <v>84</v>
      </c>
      <c r="C128" s="39" t="s">
        <v>200</v>
      </c>
      <c r="D128" s="38" t="s">
        <v>124</v>
      </c>
      <c r="E128" s="40">
        <v>10.4</v>
      </c>
      <c r="F128" s="10" t="s">
        <v>281</v>
      </c>
      <c r="G128" s="40">
        <v>33</v>
      </c>
      <c r="H128" s="10">
        <v>839.8</v>
      </c>
      <c r="I128" s="12">
        <f t="shared" si="16"/>
        <v>329.03364</v>
      </c>
      <c r="J128" s="10" t="s">
        <v>282</v>
      </c>
      <c r="K128" s="13">
        <v>35.0588235294118</v>
      </c>
      <c r="L128" s="12">
        <v>1572.16588235294</v>
      </c>
      <c r="M128" s="12">
        <f t="shared" si="17"/>
        <v>497.590501764705</v>
      </c>
      <c r="N128" s="20" t="s">
        <v>283</v>
      </c>
      <c r="O128" s="20">
        <v>-0.0824837812789628</v>
      </c>
      <c r="P128" s="20">
        <f t="shared" si="24"/>
        <v>-0.465832448454399</v>
      </c>
      <c r="Q128" s="20">
        <f t="shared" si="25"/>
        <v>0.0753</v>
      </c>
      <c r="R128" s="25"/>
    </row>
    <row r="129" customHeight="1" spans="1:18">
      <c r="A129" s="38">
        <v>119262</v>
      </c>
      <c r="B129" s="39" t="s">
        <v>84</v>
      </c>
      <c r="C129" s="39" t="s">
        <v>200</v>
      </c>
      <c r="D129" s="38" t="s">
        <v>124</v>
      </c>
      <c r="E129" s="40">
        <v>10.11</v>
      </c>
      <c r="F129" s="10" t="s">
        <v>281</v>
      </c>
      <c r="G129" s="40">
        <v>50</v>
      </c>
      <c r="H129" s="10">
        <v>1291.63</v>
      </c>
      <c r="I129" s="12">
        <f t="shared" si="16"/>
        <v>412.804948</v>
      </c>
      <c r="J129" s="10" t="s">
        <v>284</v>
      </c>
      <c r="K129" s="13">
        <v>35.0588235294118</v>
      </c>
      <c r="L129" s="12">
        <v>1572.16588235294</v>
      </c>
      <c r="M129" s="12">
        <f t="shared" si="17"/>
        <v>497.590501764705</v>
      </c>
      <c r="N129" s="20" t="s">
        <v>283</v>
      </c>
      <c r="O129" s="20">
        <v>0.390176088971269</v>
      </c>
      <c r="P129" s="20">
        <f t="shared" si="24"/>
        <v>-0.178439110975417</v>
      </c>
      <c r="Q129" s="20">
        <f t="shared" si="25"/>
        <v>0.00309999999999999</v>
      </c>
      <c r="R129" s="25"/>
    </row>
    <row r="130" customHeight="1" spans="1:18">
      <c r="A130" s="38">
        <v>119262</v>
      </c>
      <c r="B130" s="39" t="s">
        <v>84</v>
      </c>
      <c r="C130" s="39" t="s">
        <v>200</v>
      </c>
      <c r="D130" s="38" t="s">
        <v>124</v>
      </c>
      <c r="E130" s="40">
        <v>10.18</v>
      </c>
      <c r="F130" s="10" t="s">
        <v>281</v>
      </c>
      <c r="G130" s="40">
        <v>41</v>
      </c>
      <c r="H130" s="10">
        <v>1338.19</v>
      </c>
      <c r="I130" s="12">
        <f t="shared" si="16"/>
        <v>412.430158</v>
      </c>
      <c r="J130" s="10" t="s">
        <v>285</v>
      </c>
      <c r="K130" s="13">
        <v>35.0588235294118</v>
      </c>
      <c r="L130" s="12">
        <v>1572.16588235294</v>
      </c>
      <c r="M130" s="12">
        <f t="shared" si="17"/>
        <v>497.590501764705</v>
      </c>
      <c r="N130" s="20" t="s">
        <v>283</v>
      </c>
      <c r="O130" s="20">
        <v>0.13994439295644</v>
      </c>
      <c r="P130" s="20">
        <f t="shared" si="24"/>
        <v>-0.148823915452718</v>
      </c>
      <c r="Q130" s="20">
        <f t="shared" si="25"/>
        <v>-0.00829999999999997</v>
      </c>
      <c r="R130" s="25"/>
    </row>
    <row r="131" customHeight="1" spans="1:18">
      <c r="A131" s="38">
        <v>119262</v>
      </c>
      <c r="B131" s="39" t="s">
        <v>84</v>
      </c>
      <c r="C131" s="39" t="s">
        <v>200</v>
      </c>
      <c r="D131" s="38" t="s">
        <v>124</v>
      </c>
      <c r="E131" s="40">
        <v>10.25</v>
      </c>
      <c r="F131" s="10" t="s">
        <v>281</v>
      </c>
      <c r="G131" s="40">
        <v>55</v>
      </c>
      <c r="H131" s="10">
        <v>1416.54</v>
      </c>
      <c r="I131" s="12">
        <f t="shared" si="16"/>
        <v>639.001194</v>
      </c>
      <c r="J131" s="10" t="s">
        <v>286</v>
      </c>
      <c r="K131" s="13">
        <v>35.0588235294118</v>
      </c>
      <c r="L131" s="12">
        <v>1572.16588235294</v>
      </c>
      <c r="M131" s="12">
        <f t="shared" si="17"/>
        <v>497.590501764705</v>
      </c>
      <c r="N131" s="20" t="s">
        <v>283</v>
      </c>
      <c r="O131" s="20">
        <v>0.529193697868395</v>
      </c>
      <c r="P131" s="20">
        <f t="shared" si="24"/>
        <v>-0.0989882073512674</v>
      </c>
      <c r="Q131" s="20">
        <f t="shared" si="25"/>
        <v>0.1346</v>
      </c>
      <c r="R131" s="25"/>
    </row>
    <row r="132" customHeight="1" spans="1:19">
      <c r="A132" s="38">
        <v>119262</v>
      </c>
      <c r="B132" s="39" t="s">
        <v>84</v>
      </c>
      <c r="C132" s="39" t="s">
        <v>200</v>
      </c>
      <c r="D132" s="38" t="s">
        <v>124</v>
      </c>
      <c r="E132" s="10">
        <v>10.3</v>
      </c>
      <c r="F132" s="10" t="s">
        <v>281</v>
      </c>
      <c r="G132" s="40">
        <v>48</v>
      </c>
      <c r="H132" s="10">
        <v>2328.57</v>
      </c>
      <c r="I132" s="12">
        <f t="shared" ref="I132:I195" si="26">H132*J132</f>
        <v>783.098091</v>
      </c>
      <c r="J132" s="10" t="s">
        <v>287</v>
      </c>
      <c r="K132" s="13">
        <v>35.0588235294118</v>
      </c>
      <c r="L132" s="12">
        <v>1572.16588235294</v>
      </c>
      <c r="M132" s="12">
        <f t="shared" ref="M132:M195" si="27">L132*N132</f>
        <v>497.590501764705</v>
      </c>
      <c r="N132" s="20" t="s">
        <v>283</v>
      </c>
      <c r="O132" s="53">
        <v>0.334569045412418</v>
      </c>
      <c r="P132" s="53">
        <f t="shared" si="24"/>
        <v>0.481122333296666</v>
      </c>
      <c r="Q132" s="20">
        <f t="shared" si="25"/>
        <v>0.0198</v>
      </c>
      <c r="R132" s="29">
        <v>0</v>
      </c>
      <c r="S132" s="30" t="s">
        <v>109</v>
      </c>
    </row>
    <row r="133" customHeight="1" spans="1:18">
      <c r="A133" s="38">
        <v>119262</v>
      </c>
      <c r="B133" s="39" t="s">
        <v>84</v>
      </c>
      <c r="C133" s="39" t="s">
        <v>200</v>
      </c>
      <c r="D133" s="38" t="s">
        <v>124</v>
      </c>
      <c r="E133" s="12">
        <v>10.1</v>
      </c>
      <c r="F133" s="10" t="s">
        <v>281</v>
      </c>
      <c r="G133" s="40">
        <v>43</v>
      </c>
      <c r="H133" s="10">
        <v>953.85</v>
      </c>
      <c r="I133" s="12">
        <f t="shared" si="26"/>
        <v>322.21053</v>
      </c>
      <c r="J133" s="10" t="s">
        <v>288</v>
      </c>
      <c r="K133" s="13">
        <v>35.0588235294118</v>
      </c>
      <c r="L133" s="12">
        <v>1572.16588235294</v>
      </c>
      <c r="M133" s="12">
        <f t="shared" si="27"/>
        <v>497.590501764705</v>
      </c>
      <c r="N133" s="20" t="s">
        <v>283</v>
      </c>
      <c r="O133" s="20">
        <v>0.195551436515291</v>
      </c>
      <c r="P133" s="20">
        <f t="shared" si="24"/>
        <v>-0.393289212858095</v>
      </c>
      <c r="Q133" s="20">
        <f t="shared" si="25"/>
        <v>0.0213</v>
      </c>
      <c r="R133" s="25"/>
    </row>
    <row r="134" customHeight="1" spans="1:18">
      <c r="A134" s="38">
        <v>119262</v>
      </c>
      <c r="B134" s="39" t="s">
        <v>84</v>
      </c>
      <c r="C134" s="39" t="s">
        <v>200</v>
      </c>
      <c r="D134" s="38" t="s">
        <v>124</v>
      </c>
      <c r="E134" s="10">
        <v>10.17</v>
      </c>
      <c r="F134" s="10" t="s">
        <v>281</v>
      </c>
      <c r="G134" s="40">
        <v>45</v>
      </c>
      <c r="H134" s="10">
        <v>1554.35</v>
      </c>
      <c r="I134" s="12">
        <f t="shared" si="26"/>
        <v>439.103875</v>
      </c>
      <c r="J134" s="10" t="s">
        <v>289</v>
      </c>
      <c r="K134" s="13">
        <v>35.0588235294118</v>
      </c>
      <c r="L134" s="12">
        <v>1572.16588235294</v>
      </c>
      <c r="M134" s="12">
        <f t="shared" si="27"/>
        <v>497.590501764705</v>
      </c>
      <c r="N134" s="20" t="s">
        <v>283</v>
      </c>
      <c r="O134" s="20">
        <v>0.251158480074142</v>
      </c>
      <c r="P134" s="20">
        <f t="shared" si="24"/>
        <v>-0.0113320626995656</v>
      </c>
      <c r="Q134" s="20">
        <f t="shared" si="25"/>
        <v>-0.034</v>
      </c>
      <c r="R134" s="25"/>
    </row>
    <row r="135" customHeight="1" spans="1:18">
      <c r="A135" s="38">
        <v>119262</v>
      </c>
      <c r="B135" s="39" t="s">
        <v>84</v>
      </c>
      <c r="C135" s="39" t="s">
        <v>200</v>
      </c>
      <c r="D135" s="38" t="s">
        <v>124</v>
      </c>
      <c r="E135" s="10">
        <v>10.24</v>
      </c>
      <c r="F135" s="10" t="s">
        <v>281</v>
      </c>
      <c r="G135" s="40">
        <v>40</v>
      </c>
      <c r="H135" s="10">
        <v>1715.91</v>
      </c>
      <c r="I135" s="12">
        <f t="shared" si="26"/>
        <v>544.629834</v>
      </c>
      <c r="J135" s="10" t="s">
        <v>290</v>
      </c>
      <c r="K135" s="13">
        <v>35.0588235294118</v>
      </c>
      <c r="L135" s="12">
        <v>1572.16588235294</v>
      </c>
      <c r="M135" s="12">
        <f t="shared" si="27"/>
        <v>497.590501764705</v>
      </c>
      <c r="N135" s="20" t="s">
        <v>283</v>
      </c>
      <c r="O135" s="20">
        <v>0.112140871177015</v>
      </c>
      <c r="P135" s="20">
        <f t="shared" si="24"/>
        <v>0.0914306303555754</v>
      </c>
      <c r="Q135" s="20">
        <f t="shared" si="25"/>
        <v>0.000899999999999956</v>
      </c>
      <c r="R135" s="25"/>
    </row>
    <row r="136" customHeight="1" spans="1:18">
      <c r="A136" s="38">
        <v>119262</v>
      </c>
      <c r="B136" s="39" t="s">
        <v>84</v>
      </c>
      <c r="C136" s="39" t="s">
        <v>200</v>
      </c>
      <c r="D136" s="38" t="s">
        <v>124</v>
      </c>
      <c r="E136" s="10">
        <v>10.31</v>
      </c>
      <c r="F136" s="10" t="s">
        <v>281</v>
      </c>
      <c r="G136" s="40">
        <v>47</v>
      </c>
      <c r="H136" s="10">
        <v>1169.45</v>
      </c>
      <c r="I136" s="12">
        <f t="shared" si="26"/>
        <v>404.16192</v>
      </c>
      <c r="J136" s="10" t="s">
        <v>291</v>
      </c>
      <c r="K136" s="13">
        <v>35.0588235294118</v>
      </c>
      <c r="L136" s="12">
        <v>1572.16588235294</v>
      </c>
      <c r="M136" s="12">
        <f t="shared" si="27"/>
        <v>497.590501764705</v>
      </c>
      <c r="N136" s="20" t="s">
        <v>283</v>
      </c>
      <c r="O136" s="20">
        <v>0.306765523632992</v>
      </c>
      <c r="P136" s="20">
        <f t="shared" si="24"/>
        <v>-0.256153556614666</v>
      </c>
      <c r="Q136" s="20">
        <f t="shared" si="25"/>
        <v>0.0291</v>
      </c>
      <c r="R136" s="25"/>
    </row>
    <row r="137" customHeight="1" spans="1:18">
      <c r="A137" s="38">
        <v>747</v>
      </c>
      <c r="B137" s="39" t="s">
        <v>49</v>
      </c>
      <c r="C137" s="39" t="s">
        <v>200</v>
      </c>
      <c r="D137" s="38" t="s">
        <v>102</v>
      </c>
      <c r="E137" s="40">
        <v>10.13</v>
      </c>
      <c r="F137" s="10" t="s">
        <v>212</v>
      </c>
      <c r="G137" s="40">
        <v>64</v>
      </c>
      <c r="H137" s="10">
        <v>5976.22</v>
      </c>
      <c r="I137" s="12">
        <f t="shared" si="26"/>
        <v>1551.426712</v>
      </c>
      <c r="J137" s="10" t="s">
        <v>292</v>
      </c>
      <c r="K137" s="13">
        <v>48.6470588235294</v>
      </c>
      <c r="L137" s="12">
        <v>5587.82647058824</v>
      </c>
      <c r="M137" s="12">
        <f t="shared" si="27"/>
        <v>1026.48372264706</v>
      </c>
      <c r="N137" s="20" t="s">
        <v>235</v>
      </c>
      <c r="O137" s="20">
        <v>0.173594132029341</v>
      </c>
      <c r="P137" s="20">
        <f t="shared" si="24"/>
        <v>0.0695070849920073</v>
      </c>
      <c r="Q137" s="20">
        <f t="shared" si="25"/>
        <v>0.0759</v>
      </c>
      <c r="R137" s="25"/>
    </row>
    <row r="138" customHeight="1" spans="1:18">
      <c r="A138" s="38">
        <v>747</v>
      </c>
      <c r="B138" s="39" t="s">
        <v>49</v>
      </c>
      <c r="C138" s="39" t="s">
        <v>200</v>
      </c>
      <c r="D138" s="38" t="s">
        <v>102</v>
      </c>
      <c r="E138" s="41">
        <v>10.2</v>
      </c>
      <c r="F138" s="10" t="s">
        <v>212</v>
      </c>
      <c r="G138" s="40">
        <v>60</v>
      </c>
      <c r="H138" s="10">
        <v>5463.81</v>
      </c>
      <c r="I138" s="12">
        <f t="shared" si="26"/>
        <v>845.797788</v>
      </c>
      <c r="J138" s="10" t="s">
        <v>293</v>
      </c>
      <c r="K138" s="13">
        <v>48.6470588235294</v>
      </c>
      <c r="L138" s="12">
        <v>5587.82647058824</v>
      </c>
      <c r="M138" s="12">
        <f t="shared" si="27"/>
        <v>1026.48372264706</v>
      </c>
      <c r="N138" s="20" t="s">
        <v>235</v>
      </c>
      <c r="O138" s="20">
        <v>0.100244498777507</v>
      </c>
      <c r="P138" s="20">
        <f t="shared" si="24"/>
        <v>-0.0221940447222191</v>
      </c>
      <c r="Q138" s="20">
        <f t="shared" si="25"/>
        <v>-0.0289</v>
      </c>
      <c r="R138" s="25"/>
    </row>
    <row r="139" customHeight="1" spans="1:18">
      <c r="A139" s="38">
        <v>747</v>
      </c>
      <c r="B139" s="39" t="s">
        <v>49</v>
      </c>
      <c r="C139" s="39" t="s">
        <v>200</v>
      </c>
      <c r="D139" s="38" t="s">
        <v>102</v>
      </c>
      <c r="E139" s="40">
        <v>10.27</v>
      </c>
      <c r="F139" s="10" t="s">
        <v>212</v>
      </c>
      <c r="G139" s="40">
        <v>69</v>
      </c>
      <c r="H139" s="10">
        <v>6557.82</v>
      </c>
      <c r="I139" s="12">
        <f t="shared" si="26"/>
        <v>1578.467274</v>
      </c>
      <c r="J139" s="10" t="s">
        <v>294</v>
      </c>
      <c r="K139" s="13">
        <v>48.6470588235294</v>
      </c>
      <c r="L139" s="12">
        <v>5587.82647058824</v>
      </c>
      <c r="M139" s="12">
        <f t="shared" si="27"/>
        <v>1026.48372264706</v>
      </c>
      <c r="N139" s="20" t="s">
        <v>235</v>
      </c>
      <c r="O139" s="20">
        <v>0.265281173594133</v>
      </c>
      <c r="P139" s="20">
        <f t="shared" si="24"/>
        <v>0.173590488988405</v>
      </c>
      <c r="Q139" s="20">
        <f t="shared" si="25"/>
        <v>0.057</v>
      </c>
      <c r="R139" s="25"/>
    </row>
    <row r="140" customHeight="1" spans="1:18">
      <c r="A140" s="42">
        <v>106485</v>
      </c>
      <c r="B140" s="57" t="s">
        <v>62</v>
      </c>
      <c r="C140" s="39" t="s">
        <v>200</v>
      </c>
      <c r="D140" s="38" t="s">
        <v>124</v>
      </c>
      <c r="E140" s="40">
        <v>10.6</v>
      </c>
      <c r="F140" s="42" t="s">
        <v>295</v>
      </c>
      <c r="G140" s="40">
        <v>74</v>
      </c>
      <c r="H140" s="10">
        <v>4550.78</v>
      </c>
      <c r="I140" s="12">
        <f t="shared" si="26"/>
        <v>1164.544602</v>
      </c>
      <c r="J140" s="10" t="s">
        <v>296</v>
      </c>
      <c r="K140" s="13">
        <v>78.5882352941177</v>
      </c>
      <c r="L140" s="12">
        <v>3995.18823529412</v>
      </c>
      <c r="M140" s="12">
        <f t="shared" si="27"/>
        <v>656.808945882353</v>
      </c>
      <c r="N140" s="20" t="s">
        <v>297</v>
      </c>
      <c r="O140" s="20">
        <v>-0.0652631578947372</v>
      </c>
      <c r="P140" s="20">
        <f t="shared" si="24"/>
        <v>0.139065228466008</v>
      </c>
      <c r="Q140" s="20">
        <f t="shared" si="25"/>
        <v>0.0915</v>
      </c>
      <c r="R140" s="25"/>
    </row>
    <row r="141" customHeight="1" spans="1:18">
      <c r="A141" s="38">
        <v>598</v>
      </c>
      <c r="B141" s="39" t="s">
        <v>39</v>
      </c>
      <c r="C141" s="39" t="s">
        <v>200</v>
      </c>
      <c r="D141" s="38" t="s">
        <v>102</v>
      </c>
      <c r="E141" s="10">
        <v>10.14</v>
      </c>
      <c r="F141" s="10" t="s">
        <v>240</v>
      </c>
      <c r="G141" s="40">
        <v>129</v>
      </c>
      <c r="H141" s="10">
        <v>5878.3</v>
      </c>
      <c r="I141" s="12">
        <f t="shared" si="26"/>
        <v>1598.30977</v>
      </c>
      <c r="J141" s="10" t="s">
        <v>298</v>
      </c>
      <c r="K141" s="13">
        <v>119.117647058824</v>
      </c>
      <c r="L141" s="12">
        <v>6167.58470588235</v>
      </c>
      <c r="M141" s="12">
        <f t="shared" si="27"/>
        <v>1998.91420317647</v>
      </c>
      <c r="N141" s="20" t="s">
        <v>242</v>
      </c>
      <c r="O141" s="20">
        <v>0.00938967136150237</v>
      </c>
      <c r="P141" s="20">
        <f t="shared" si="24"/>
        <v>-0.046904050722878</v>
      </c>
      <c r="Q141" s="20">
        <f t="shared" si="25"/>
        <v>-0.0521999999999999</v>
      </c>
      <c r="R141" s="25"/>
    </row>
    <row r="142" customHeight="1" spans="1:18">
      <c r="A142" s="38">
        <v>598</v>
      </c>
      <c r="B142" s="39" t="s">
        <v>39</v>
      </c>
      <c r="C142" s="39" t="s">
        <v>200</v>
      </c>
      <c r="D142" s="38" t="s">
        <v>102</v>
      </c>
      <c r="E142" s="10">
        <v>10.21</v>
      </c>
      <c r="F142" s="10" t="s">
        <v>240</v>
      </c>
      <c r="G142" s="40">
        <v>102</v>
      </c>
      <c r="H142" s="10">
        <v>5098.89</v>
      </c>
      <c r="I142" s="12">
        <f t="shared" si="26"/>
        <v>1407.29364</v>
      </c>
      <c r="J142" s="10" t="s">
        <v>299</v>
      </c>
      <c r="K142" s="13">
        <v>119.117647058824</v>
      </c>
      <c r="L142" s="12">
        <v>6167.58470588235</v>
      </c>
      <c r="M142" s="12">
        <f t="shared" si="27"/>
        <v>1998.91420317647</v>
      </c>
      <c r="N142" s="20" t="s">
        <v>242</v>
      </c>
      <c r="O142" s="20">
        <v>-0.2018779342723</v>
      </c>
      <c r="P142" s="20">
        <f t="shared" si="24"/>
        <v>-0.173276048379697</v>
      </c>
      <c r="Q142" s="20">
        <f t="shared" si="25"/>
        <v>-0.0480999999999999</v>
      </c>
      <c r="R142" s="25"/>
    </row>
    <row r="143" customHeight="1" spans="1:18">
      <c r="A143" s="38">
        <v>598</v>
      </c>
      <c r="B143" s="39" t="s">
        <v>39</v>
      </c>
      <c r="C143" s="39" t="s">
        <v>200</v>
      </c>
      <c r="D143" s="38" t="s">
        <v>102</v>
      </c>
      <c r="E143" s="10">
        <v>10.28</v>
      </c>
      <c r="F143" s="10" t="s">
        <v>240</v>
      </c>
      <c r="G143" s="40">
        <v>121</v>
      </c>
      <c r="H143" s="10">
        <v>5345.8</v>
      </c>
      <c r="I143" s="12">
        <f t="shared" si="26"/>
        <v>1840.55894</v>
      </c>
      <c r="J143" s="10" t="s">
        <v>300</v>
      </c>
      <c r="K143" s="13">
        <v>119.117647058824</v>
      </c>
      <c r="L143" s="12">
        <v>6167.58470588235</v>
      </c>
      <c r="M143" s="12">
        <f t="shared" si="27"/>
        <v>1998.91420317647</v>
      </c>
      <c r="N143" s="20" t="s">
        <v>242</v>
      </c>
      <c r="O143" s="20">
        <v>-0.0532081377151799</v>
      </c>
      <c r="P143" s="20">
        <f t="shared" si="24"/>
        <v>-0.133242548756335</v>
      </c>
      <c r="Q143" s="20">
        <f t="shared" si="25"/>
        <v>0.0202000000000001</v>
      </c>
      <c r="R143" s="25"/>
    </row>
    <row r="144" customHeight="1" spans="1:18">
      <c r="A144" s="42">
        <v>349</v>
      </c>
      <c r="B144" s="57" t="s">
        <v>19</v>
      </c>
      <c r="C144" s="39" t="s">
        <v>200</v>
      </c>
      <c r="D144" s="38" t="s">
        <v>124</v>
      </c>
      <c r="E144" s="42">
        <v>10.7</v>
      </c>
      <c r="F144" s="42" t="s">
        <v>301</v>
      </c>
      <c r="G144" s="40">
        <v>73</v>
      </c>
      <c r="H144" s="10">
        <v>2672</v>
      </c>
      <c r="I144" s="12">
        <f t="shared" si="26"/>
        <v>557.6464</v>
      </c>
      <c r="J144" s="10" t="s">
        <v>302</v>
      </c>
      <c r="K144" s="13">
        <v>70.2941176470588</v>
      </c>
      <c r="L144" s="12">
        <v>3764.13588235294</v>
      </c>
      <c r="M144" s="12">
        <f t="shared" si="27"/>
        <v>1117.57194347059</v>
      </c>
      <c r="N144" s="20" t="s">
        <v>303</v>
      </c>
      <c r="O144" s="20">
        <v>-0.0461672473867592</v>
      </c>
      <c r="P144" s="20">
        <f t="shared" si="24"/>
        <v>-0.290142523141394</v>
      </c>
      <c r="Q144" s="20">
        <f t="shared" si="25"/>
        <v>-0.0882</v>
      </c>
      <c r="R144" s="25"/>
    </row>
    <row r="145" customHeight="1" spans="1:18">
      <c r="A145" s="38">
        <v>103199</v>
      </c>
      <c r="B145" s="39" t="s">
        <v>55</v>
      </c>
      <c r="C145" s="39" t="s">
        <v>200</v>
      </c>
      <c r="D145" s="38" t="s">
        <v>124</v>
      </c>
      <c r="E145" s="40">
        <v>10.8</v>
      </c>
      <c r="F145" s="10" t="s">
        <v>276</v>
      </c>
      <c r="G145" s="40">
        <v>95</v>
      </c>
      <c r="H145" s="10">
        <v>3179.11</v>
      </c>
      <c r="I145" s="12">
        <f t="shared" si="26"/>
        <v>1073.903358</v>
      </c>
      <c r="J145" s="10" t="s">
        <v>288</v>
      </c>
      <c r="K145" s="13">
        <v>114.588235294118</v>
      </c>
      <c r="L145" s="12">
        <v>4796.91705882353</v>
      </c>
      <c r="M145" s="12">
        <f t="shared" si="27"/>
        <v>1263.50795329412</v>
      </c>
      <c r="N145" s="20" t="s">
        <v>278</v>
      </c>
      <c r="O145" s="20">
        <v>-0.144914491449145</v>
      </c>
      <c r="P145" s="20">
        <f t="shared" si="24"/>
        <v>-0.337259752250189</v>
      </c>
      <c r="Q145" s="20">
        <f t="shared" si="25"/>
        <v>0.0744</v>
      </c>
      <c r="R145" s="25"/>
    </row>
    <row r="146" customHeight="1" spans="1:18">
      <c r="A146" s="38">
        <v>103199</v>
      </c>
      <c r="B146" s="39" t="s">
        <v>55</v>
      </c>
      <c r="C146" s="39" t="s">
        <v>200</v>
      </c>
      <c r="D146" s="38" t="s">
        <v>124</v>
      </c>
      <c r="E146" s="40">
        <v>10.15</v>
      </c>
      <c r="F146" s="10" t="s">
        <v>276</v>
      </c>
      <c r="G146" s="40">
        <v>107</v>
      </c>
      <c r="H146" s="10">
        <v>3567.06</v>
      </c>
      <c r="I146" s="12">
        <f t="shared" si="26"/>
        <v>1525.274856</v>
      </c>
      <c r="J146" s="10" t="s">
        <v>304</v>
      </c>
      <c r="K146" s="13">
        <v>114.588235294118</v>
      </c>
      <c r="L146" s="12">
        <v>4796.91705882353</v>
      </c>
      <c r="M146" s="12">
        <f t="shared" si="27"/>
        <v>1263.50795329412</v>
      </c>
      <c r="N146" s="20" t="s">
        <v>278</v>
      </c>
      <c r="O146" s="20">
        <v>-0.0369036903690369</v>
      </c>
      <c r="P146" s="20">
        <f t="shared" si="24"/>
        <v>-0.256384891325421</v>
      </c>
      <c r="Q146" s="20">
        <f t="shared" si="25"/>
        <v>0.1642</v>
      </c>
      <c r="R146" s="25"/>
    </row>
    <row r="147" customHeight="1" spans="1:18">
      <c r="A147" s="38">
        <v>103199</v>
      </c>
      <c r="B147" s="39" t="s">
        <v>55</v>
      </c>
      <c r="C147" s="39" t="s">
        <v>200</v>
      </c>
      <c r="D147" s="38" t="s">
        <v>124</v>
      </c>
      <c r="E147" s="40">
        <v>10.22</v>
      </c>
      <c r="F147" s="10" t="s">
        <v>276</v>
      </c>
      <c r="G147" s="40">
        <v>111</v>
      </c>
      <c r="H147" s="10">
        <v>5404.26</v>
      </c>
      <c r="I147" s="12">
        <f t="shared" si="26"/>
        <v>1562.911992</v>
      </c>
      <c r="J147" s="10" t="s">
        <v>305</v>
      </c>
      <c r="K147" s="13">
        <v>114.588235294118</v>
      </c>
      <c r="L147" s="12">
        <v>4796.91705882353</v>
      </c>
      <c r="M147" s="12">
        <f t="shared" si="27"/>
        <v>1263.50795329412</v>
      </c>
      <c r="N147" s="20" t="s">
        <v>278</v>
      </c>
      <c r="O147" s="20">
        <v>-0.000900090009000849</v>
      </c>
      <c r="P147" s="20">
        <f t="shared" si="24"/>
        <v>0.126611099114027</v>
      </c>
      <c r="Q147" s="20">
        <f t="shared" si="25"/>
        <v>0.0258</v>
      </c>
      <c r="R147" s="25"/>
    </row>
    <row r="148" customHeight="1" spans="1:18">
      <c r="A148" s="38">
        <v>103199</v>
      </c>
      <c r="B148" s="39" t="s">
        <v>55</v>
      </c>
      <c r="C148" s="39" t="s">
        <v>200</v>
      </c>
      <c r="D148" s="38" t="s">
        <v>124</v>
      </c>
      <c r="E148" s="40">
        <v>10.29</v>
      </c>
      <c r="F148" s="10" t="s">
        <v>276</v>
      </c>
      <c r="G148" s="40">
        <v>111</v>
      </c>
      <c r="H148" s="10">
        <v>3714.09</v>
      </c>
      <c r="I148" s="12">
        <f t="shared" si="26"/>
        <v>1146.910992</v>
      </c>
      <c r="J148" s="10" t="s">
        <v>306</v>
      </c>
      <c r="K148" s="13">
        <v>114.588235294118</v>
      </c>
      <c r="L148" s="12">
        <v>4796.91705882353</v>
      </c>
      <c r="M148" s="12">
        <f t="shared" si="27"/>
        <v>1263.50795329412</v>
      </c>
      <c r="N148" s="20" t="s">
        <v>278</v>
      </c>
      <c r="O148" s="20">
        <v>-0.000900090009000849</v>
      </c>
      <c r="P148" s="20">
        <f t="shared" si="24"/>
        <v>-0.225733954859978</v>
      </c>
      <c r="Q148" s="20">
        <f t="shared" si="25"/>
        <v>0.0453999999999999</v>
      </c>
      <c r="R148" s="25"/>
    </row>
    <row r="149" customHeight="1" spans="1:18">
      <c r="A149" s="38">
        <v>712</v>
      </c>
      <c r="B149" s="39" t="s">
        <v>41</v>
      </c>
      <c r="C149" s="39" t="s">
        <v>307</v>
      </c>
      <c r="D149" s="38" t="s">
        <v>136</v>
      </c>
      <c r="E149" s="40">
        <v>10.1</v>
      </c>
      <c r="F149" s="10" t="s">
        <v>308</v>
      </c>
      <c r="G149" s="40">
        <v>174</v>
      </c>
      <c r="H149" s="10">
        <v>9274.33</v>
      </c>
      <c r="I149" s="12">
        <f t="shared" si="26"/>
        <v>2581.046039</v>
      </c>
      <c r="J149" s="10" t="s">
        <v>309</v>
      </c>
      <c r="K149" s="13">
        <v>152.470588235294</v>
      </c>
      <c r="L149" s="12">
        <v>9086.19</v>
      </c>
      <c r="M149" s="12">
        <f t="shared" si="27"/>
        <v>3255.581877</v>
      </c>
      <c r="N149" s="20" t="s">
        <v>310</v>
      </c>
      <c r="O149" s="20">
        <v>0.100105374077975</v>
      </c>
      <c r="P149" s="20">
        <f t="shared" si="24"/>
        <v>0.0207061485617183</v>
      </c>
      <c r="Q149" s="20">
        <f t="shared" si="25"/>
        <v>-0.08</v>
      </c>
      <c r="R149" s="25"/>
    </row>
    <row r="150" customHeight="1" spans="1:18">
      <c r="A150" s="38">
        <v>114622</v>
      </c>
      <c r="B150" s="39" t="s">
        <v>76</v>
      </c>
      <c r="C150" s="39" t="s">
        <v>200</v>
      </c>
      <c r="D150" s="38" t="s">
        <v>102</v>
      </c>
      <c r="E150" s="40">
        <v>10.9</v>
      </c>
      <c r="F150" s="10" t="s">
        <v>206</v>
      </c>
      <c r="G150" s="40">
        <v>111</v>
      </c>
      <c r="H150" s="10">
        <v>4662.66</v>
      </c>
      <c r="I150" s="12">
        <f t="shared" si="26"/>
        <v>1618.409286</v>
      </c>
      <c r="J150" s="10" t="s">
        <v>311</v>
      </c>
      <c r="K150" s="13">
        <v>114.823529411765</v>
      </c>
      <c r="L150" s="12">
        <v>6310.76941176471</v>
      </c>
      <c r="M150" s="12">
        <f t="shared" si="27"/>
        <v>1996.09636494118</v>
      </c>
      <c r="N150" s="20" t="s">
        <v>248</v>
      </c>
      <c r="O150" s="20">
        <v>-0.0916530278232406</v>
      </c>
      <c r="P150" s="20">
        <f t="shared" si="24"/>
        <v>-0.26115823669492</v>
      </c>
      <c r="Q150" s="20">
        <f t="shared" si="25"/>
        <v>0.0308</v>
      </c>
      <c r="R150" s="25"/>
    </row>
    <row r="151" customHeight="1" spans="1:18">
      <c r="A151" s="38">
        <v>114622</v>
      </c>
      <c r="B151" s="39" t="s">
        <v>76</v>
      </c>
      <c r="C151" s="39" t="s">
        <v>200</v>
      </c>
      <c r="D151" s="38" t="s">
        <v>102</v>
      </c>
      <c r="E151" s="40">
        <v>10.16</v>
      </c>
      <c r="F151" s="10" t="s">
        <v>206</v>
      </c>
      <c r="G151" s="40">
        <v>133</v>
      </c>
      <c r="H151" s="10">
        <v>7935.79</v>
      </c>
      <c r="I151" s="12">
        <f t="shared" si="26"/>
        <v>2317.25068</v>
      </c>
      <c r="J151" s="10" t="s">
        <v>312</v>
      </c>
      <c r="K151" s="13">
        <v>114.823529411765</v>
      </c>
      <c r="L151" s="12">
        <v>6310.76941176471</v>
      </c>
      <c r="M151" s="12">
        <f t="shared" si="27"/>
        <v>1996.09636494118</v>
      </c>
      <c r="N151" s="20" t="s">
        <v>248</v>
      </c>
      <c r="O151" s="20">
        <v>0.088379705400982</v>
      </c>
      <c r="P151" s="20">
        <f t="shared" si="24"/>
        <v>0.25749959825911</v>
      </c>
      <c r="Q151" s="20">
        <f t="shared" si="25"/>
        <v>-0.0243</v>
      </c>
      <c r="R151" s="25"/>
    </row>
    <row r="152" customHeight="1" spans="1:18">
      <c r="A152" s="38">
        <v>114622</v>
      </c>
      <c r="B152" s="39" t="s">
        <v>76</v>
      </c>
      <c r="C152" s="39" t="s">
        <v>200</v>
      </c>
      <c r="D152" s="38" t="s">
        <v>102</v>
      </c>
      <c r="E152" s="40">
        <v>10.23</v>
      </c>
      <c r="F152" s="10" t="s">
        <v>206</v>
      </c>
      <c r="G152" s="40">
        <v>120</v>
      </c>
      <c r="H152" s="10">
        <v>5425.64</v>
      </c>
      <c r="I152" s="12">
        <f t="shared" si="26"/>
        <v>1774.18428</v>
      </c>
      <c r="J152" s="10" t="s">
        <v>313</v>
      </c>
      <c r="K152" s="13">
        <v>114.823529411765</v>
      </c>
      <c r="L152" s="12">
        <v>6310.76941176471</v>
      </c>
      <c r="M152" s="12">
        <f t="shared" si="27"/>
        <v>1996.09636494118</v>
      </c>
      <c r="N152" s="20" t="s">
        <v>248</v>
      </c>
      <c r="O152" s="20">
        <v>-0.0180032733224223</v>
      </c>
      <c r="P152" s="20">
        <f t="shared" si="24"/>
        <v>-0.140256972488113</v>
      </c>
      <c r="Q152" s="20">
        <f t="shared" si="25"/>
        <v>0.0107</v>
      </c>
      <c r="R152" s="25"/>
    </row>
    <row r="153" customHeight="1" spans="1:18">
      <c r="A153" s="38">
        <v>114622</v>
      </c>
      <c r="B153" s="39" t="s">
        <v>76</v>
      </c>
      <c r="C153" s="39" t="s">
        <v>200</v>
      </c>
      <c r="D153" s="38" t="s">
        <v>102</v>
      </c>
      <c r="E153" s="41">
        <v>10.3</v>
      </c>
      <c r="F153" s="10" t="s">
        <v>206</v>
      </c>
      <c r="G153" s="40">
        <v>144</v>
      </c>
      <c r="H153" s="10">
        <v>6386.95</v>
      </c>
      <c r="I153" s="12">
        <f t="shared" si="26"/>
        <v>1864.9894</v>
      </c>
      <c r="J153" s="10" t="s">
        <v>312</v>
      </c>
      <c r="K153" s="13">
        <v>114.823529411765</v>
      </c>
      <c r="L153" s="12">
        <v>6310.76941176471</v>
      </c>
      <c r="M153" s="12">
        <f t="shared" si="27"/>
        <v>1996.09636494118</v>
      </c>
      <c r="N153" s="20" t="s">
        <v>248</v>
      </c>
      <c r="O153" s="20">
        <v>0.178396072013093</v>
      </c>
      <c r="P153" s="20">
        <f t="shared" si="24"/>
        <v>0.0120715214365582</v>
      </c>
      <c r="Q153" s="20">
        <f t="shared" si="25"/>
        <v>-0.0243</v>
      </c>
      <c r="R153" s="25"/>
    </row>
    <row r="154" customHeight="1" spans="1:18">
      <c r="A154" s="38">
        <v>387</v>
      </c>
      <c r="B154" s="39" t="s">
        <v>27</v>
      </c>
      <c r="C154" s="39" t="s">
        <v>307</v>
      </c>
      <c r="D154" s="38" t="s">
        <v>102</v>
      </c>
      <c r="E154" s="40">
        <v>10.2</v>
      </c>
      <c r="F154" s="10" t="s">
        <v>314</v>
      </c>
      <c r="G154" s="40">
        <v>117</v>
      </c>
      <c r="H154" s="10">
        <v>7735.91</v>
      </c>
      <c r="I154" s="12">
        <f t="shared" si="26"/>
        <v>1595.918233</v>
      </c>
      <c r="J154" s="10" t="s">
        <v>315</v>
      </c>
      <c r="K154" s="13">
        <v>116.529411764706</v>
      </c>
      <c r="L154" s="12">
        <v>7483.64294117647</v>
      </c>
      <c r="M154" s="12">
        <f t="shared" si="27"/>
        <v>2031.06069423529</v>
      </c>
      <c r="N154" s="20" t="s">
        <v>316</v>
      </c>
      <c r="O154" s="20">
        <v>-0.0682240509689433</v>
      </c>
      <c r="P154" s="20">
        <f t="shared" si="24"/>
        <v>0.0337091254628821</v>
      </c>
      <c r="Q154" s="20">
        <f t="shared" si="25"/>
        <v>-0.0651</v>
      </c>
      <c r="R154" s="25"/>
    </row>
    <row r="155" customHeight="1" spans="1:18">
      <c r="A155" s="38">
        <v>113299</v>
      </c>
      <c r="B155" s="39" t="s">
        <v>74</v>
      </c>
      <c r="C155" s="39" t="s">
        <v>200</v>
      </c>
      <c r="D155" s="38" t="s">
        <v>124</v>
      </c>
      <c r="E155" s="10">
        <v>10.12</v>
      </c>
      <c r="F155" s="10" t="s">
        <v>206</v>
      </c>
      <c r="G155" s="40">
        <v>78</v>
      </c>
      <c r="H155" s="10">
        <v>3605.6</v>
      </c>
      <c r="I155" s="12">
        <f t="shared" si="26"/>
        <v>1090.33344</v>
      </c>
      <c r="J155" s="10" t="s">
        <v>317</v>
      </c>
      <c r="K155" s="13">
        <v>68.8235294117647</v>
      </c>
      <c r="L155" s="12">
        <v>5459.68823529412</v>
      </c>
      <c r="M155" s="12">
        <f t="shared" si="27"/>
        <v>1034.06495176471</v>
      </c>
      <c r="N155" s="20" t="s">
        <v>272</v>
      </c>
      <c r="O155" s="20">
        <v>0.0469798657718121</v>
      </c>
      <c r="P155" s="20">
        <f t="shared" si="24"/>
        <v>-0.339595990721297</v>
      </c>
      <c r="Q155" s="20">
        <f t="shared" si="25"/>
        <v>0.113</v>
      </c>
      <c r="R155" s="25"/>
    </row>
    <row r="156" customHeight="1" spans="1:18">
      <c r="A156" s="38">
        <v>113299</v>
      </c>
      <c r="B156" s="39" t="s">
        <v>74</v>
      </c>
      <c r="C156" s="39" t="s">
        <v>200</v>
      </c>
      <c r="D156" s="38" t="s">
        <v>124</v>
      </c>
      <c r="E156" s="10">
        <v>10.19</v>
      </c>
      <c r="F156" s="10" t="s">
        <v>206</v>
      </c>
      <c r="G156" s="40">
        <v>74</v>
      </c>
      <c r="H156" s="10">
        <v>3249.46</v>
      </c>
      <c r="I156" s="12">
        <f t="shared" si="26"/>
        <v>946.242752</v>
      </c>
      <c r="J156" s="10" t="s">
        <v>318</v>
      </c>
      <c r="K156" s="13">
        <v>68.8235294117647</v>
      </c>
      <c r="L156" s="12">
        <v>5459.68823529412</v>
      </c>
      <c r="M156" s="12">
        <f t="shared" si="27"/>
        <v>1034.06495176471</v>
      </c>
      <c r="N156" s="20" t="s">
        <v>272</v>
      </c>
      <c r="O156" s="20">
        <v>-0.00671140939597315</v>
      </c>
      <c r="P156" s="20">
        <f t="shared" si="24"/>
        <v>-0.404826821613387</v>
      </c>
      <c r="Q156" s="20">
        <f t="shared" si="25"/>
        <v>0.1018</v>
      </c>
      <c r="R156" s="25"/>
    </row>
    <row r="157" customHeight="1" spans="1:18">
      <c r="A157" s="38">
        <v>113299</v>
      </c>
      <c r="B157" s="39" t="s">
        <v>74</v>
      </c>
      <c r="C157" s="39" t="s">
        <v>200</v>
      </c>
      <c r="D157" s="38" t="s">
        <v>124</v>
      </c>
      <c r="E157" s="10">
        <v>10.26</v>
      </c>
      <c r="F157" s="10" t="s">
        <v>206</v>
      </c>
      <c r="G157" s="40">
        <v>89</v>
      </c>
      <c r="H157" s="10">
        <v>3158.71</v>
      </c>
      <c r="I157" s="12">
        <f t="shared" si="26"/>
        <v>1139.978439</v>
      </c>
      <c r="J157" s="10" t="s">
        <v>319</v>
      </c>
      <c r="K157" s="13">
        <v>68.8235294117647</v>
      </c>
      <c r="L157" s="12">
        <v>5459.68823529412</v>
      </c>
      <c r="M157" s="12">
        <f t="shared" si="27"/>
        <v>1034.06495176471</v>
      </c>
      <c r="N157" s="20" t="s">
        <v>272</v>
      </c>
      <c r="O157" s="20">
        <v>0.194630872483221</v>
      </c>
      <c r="P157" s="20">
        <f t="shared" si="24"/>
        <v>-0.421448649836718</v>
      </c>
      <c r="Q157" s="20">
        <f t="shared" si="25"/>
        <v>0.1715</v>
      </c>
      <c r="R157" s="25"/>
    </row>
    <row r="158" customHeight="1" spans="1:18">
      <c r="A158" s="38">
        <v>377</v>
      </c>
      <c r="B158" s="39" t="s">
        <v>25</v>
      </c>
      <c r="C158" s="39" t="s">
        <v>307</v>
      </c>
      <c r="D158" s="38" t="s">
        <v>102</v>
      </c>
      <c r="E158" s="10">
        <v>10.5</v>
      </c>
      <c r="F158" s="10" t="s">
        <v>320</v>
      </c>
      <c r="G158" s="40">
        <v>127</v>
      </c>
      <c r="H158" s="10">
        <v>4848.03</v>
      </c>
      <c r="I158" s="12">
        <f t="shared" si="26"/>
        <v>1584.336204</v>
      </c>
      <c r="J158" s="10" t="s">
        <v>321</v>
      </c>
      <c r="K158" s="13">
        <v>114.882352941176</v>
      </c>
      <c r="L158" s="12">
        <v>6238.42705882353</v>
      </c>
      <c r="M158" s="12">
        <f t="shared" si="27"/>
        <v>1990.05823176471</v>
      </c>
      <c r="N158" s="20" t="s">
        <v>322</v>
      </c>
      <c r="O158" s="20">
        <v>0.0280626011872666</v>
      </c>
      <c r="P158" s="20">
        <f t="shared" si="24"/>
        <v>-0.222876222758263</v>
      </c>
      <c r="Q158" s="20">
        <f t="shared" si="25"/>
        <v>0.00779999999999997</v>
      </c>
      <c r="R158" s="25"/>
    </row>
    <row r="159" customHeight="1" spans="1:18">
      <c r="A159" s="38">
        <v>712</v>
      </c>
      <c r="B159" s="39" t="s">
        <v>41</v>
      </c>
      <c r="C159" s="39" t="s">
        <v>307</v>
      </c>
      <c r="D159" s="38" t="s">
        <v>136</v>
      </c>
      <c r="E159" s="40">
        <v>10.8</v>
      </c>
      <c r="F159" s="10" t="s">
        <v>308</v>
      </c>
      <c r="G159" s="40">
        <v>198</v>
      </c>
      <c r="H159" s="10">
        <v>9515.11</v>
      </c>
      <c r="I159" s="12">
        <f t="shared" si="26"/>
        <v>3653.80224</v>
      </c>
      <c r="J159" s="10" t="s">
        <v>323</v>
      </c>
      <c r="K159" s="13">
        <v>152.470588235294</v>
      </c>
      <c r="L159" s="12">
        <v>9086.19</v>
      </c>
      <c r="M159" s="12">
        <f t="shared" si="27"/>
        <v>3255.581877</v>
      </c>
      <c r="N159" s="20" t="s">
        <v>310</v>
      </c>
      <c r="O159" s="20">
        <v>0.251844046364592</v>
      </c>
      <c r="P159" s="20">
        <f t="shared" si="24"/>
        <v>0.0472057044811962</v>
      </c>
      <c r="Q159" s="20">
        <f t="shared" si="25"/>
        <v>0.0257</v>
      </c>
      <c r="R159" s="25"/>
    </row>
    <row r="160" customHeight="1" spans="1:18">
      <c r="A160" s="38">
        <v>712</v>
      </c>
      <c r="B160" s="39" t="s">
        <v>41</v>
      </c>
      <c r="C160" s="39" t="s">
        <v>307</v>
      </c>
      <c r="D160" s="38" t="s">
        <v>136</v>
      </c>
      <c r="E160" s="40">
        <v>10.15</v>
      </c>
      <c r="F160" s="10" t="s">
        <v>308</v>
      </c>
      <c r="G160" s="40">
        <v>162</v>
      </c>
      <c r="H160" s="10">
        <v>7253.76</v>
      </c>
      <c r="I160" s="12">
        <f t="shared" si="26"/>
        <v>2790.521472</v>
      </c>
      <c r="J160" s="10" t="s">
        <v>324</v>
      </c>
      <c r="K160" s="13">
        <v>152.470588235294</v>
      </c>
      <c r="L160" s="12">
        <v>9086.19</v>
      </c>
      <c r="M160" s="12">
        <f t="shared" si="27"/>
        <v>3255.581877</v>
      </c>
      <c r="N160" s="20" t="s">
        <v>310</v>
      </c>
      <c r="O160" s="20">
        <v>0.0242360379346659</v>
      </c>
      <c r="P160" s="20">
        <f t="shared" si="24"/>
        <v>-0.201671987928934</v>
      </c>
      <c r="Q160" s="20">
        <f t="shared" si="25"/>
        <v>0.0264</v>
      </c>
      <c r="R160" s="25"/>
    </row>
    <row r="161" customHeight="1" spans="1:18">
      <c r="A161" s="38">
        <v>712</v>
      </c>
      <c r="B161" s="39" t="s">
        <v>41</v>
      </c>
      <c r="C161" s="39" t="s">
        <v>307</v>
      </c>
      <c r="D161" s="38" t="s">
        <v>136</v>
      </c>
      <c r="E161" s="40">
        <v>10.22</v>
      </c>
      <c r="F161" s="10" t="s">
        <v>308</v>
      </c>
      <c r="G161" s="40">
        <v>159</v>
      </c>
      <c r="H161" s="10">
        <v>7748.73</v>
      </c>
      <c r="I161" s="12">
        <f t="shared" si="26"/>
        <v>2734.526817</v>
      </c>
      <c r="J161" s="10" t="s">
        <v>325</v>
      </c>
      <c r="K161" s="13">
        <v>152.470588235294</v>
      </c>
      <c r="L161" s="12">
        <v>9086.19</v>
      </c>
      <c r="M161" s="12">
        <f t="shared" si="27"/>
        <v>3255.581877</v>
      </c>
      <c r="N161" s="20" t="s">
        <v>310</v>
      </c>
      <c r="O161" s="20">
        <v>0.00526870389883878</v>
      </c>
      <c r="P161" s="20">
        <f t="shared" si="24"/>
        <v>-0.147197009967874</v>
      </c>
      <c r="Q161" s="20">
        <f t="shared" si="25"/>
        <v>-0.00540000000000002</v>
      </c>
      <c r="R161" s="25"/>
    </row>
    <row r="162" customHeight="1" spans="1:18">
      <c r="A162" s="38">
        <v>712</v>
      </c>
      <c r="B162" s="39" t="s">
        <v>41</v>
      </c>
      <c r="C162" s="39" t="s">
        <v>307</v>
      </c>
      <c r="D162" s="38" t="s">
        <v>136</v>
      </c>
      <c r="E162" s="40">
        <v>10.29</v>
      </c>
      <c r="F162" s="10" t="s">
        <v>308</v>
      </c>
      <c r="G162" s="40">
        <v>179</v>
      </c>
      <c r="H162" s="10">
        <v>9402.2</v>
      </c>
      <c r="I162" s="12">
        <f t="shared" si="26"/>
        <v>3526.76522</v>
      </c>
      <c r="J162" s="10" t="s">
        <v>326</v>
      </c>
      <c r="K162" s="13">
        <v>152.470588235294</v>
      </c>
      <c r="L162" s="12">
        <v>9086.19</v>
      </c>
      <c r="M162" s="12">
        <f t="shared" si="27"/>
        <v>3255.581877</v>
      </c>
      <c r="N162" s="20" t="s">
        <v>310</v>
      </c>
      <c r="O162" s="20">
        <v>0.13171759747102</v>
      </c>
      <c r="P162" s="20">
        <f t="shared" si="24"/>
        <v>0.0347791538587681</v>
      </c>
      <c r="Q162" s="20">
        <f t="shared" si="25"/>
        <v>0.0168</v>
      </c>
      <c r="R162" s="25"/>
    </row>
    <row r="163" customHeight="1" spans="1:19">
      <c r="A163" s="38">
        <v>737</v>
      </c>
      <c r="B163" s="39" t="s">
        <v>46</v>
      </c>
      <c r="C163" s="39" t="s">
        <v>307</v>
      </c>
      <c r="D163" s="38" t="s">
        <v>102</v>
      </c>
      <c r="E163" s="40">
        <v>10.1</v>
      </c>
      <c r="F163" s="10" t="s">
        <v>327</v>
      </c>
      <c r="G163" s="40">
        <v>137</v>
      </c>
      <c r="H163" s="10">
        <v>8185.66</v>
      </c>
      <c r="I163" s="12">
        <f t="shared" si="26"/>
        <v>2230.59235</v>
      </c>
      <c r="J163" s="10" t="s">
        <v>132</v>
      </c>
      <c r="K163" s="13">
        <v>93.9411764705882</v>
      </c>
      <c r="L163" s="12">
        <v>5660.50529411765</v>
      </c>
      <c r="M163" s="12">
        <f t="shared" si="27"/>
        <v>1674.377466</v>
      </c>
      <c r="N163" s="20" t="s">
        <v>232</v>
      </c>
      <c r="O163" s="53">
        <v>0.303520456707897</v>
      </c>
      <c r="P163" s="53">
        <f t="shared" si="24"/>
        <v>0.446100581958023</v>
      </c>
      <c r="Q163" s="20">
        <f t="shared" si="25"/>
        <v>-0.0233</v>
      </c>
      <c r="R163" s="29">
        <v>0</v>
      </c>
      <c r="S163" s="30" t="s">
        <v>109</v>
      </c>
    </row>
    <row r="164" customHeight="1" spans="1:18">
      <c r="A164" s="42">
        <v>349</v>
      </c>
      <c r="B164" s="57" t="s">
        <v>19</v>
      </c>
      <c r="C164" s="39" t="s">
        <v>200</v>
      </c>
      <c r="D164" s="38" t="s">
        <v>124</v>
      </c>
      <c r="E164" s="42">
        <v>10.14</v>
      </c>
      <c r="F164" s="42" t="s">
        <v>301</v>
      </c>
      <c r="G164" s="40">
        <v>85</v>
      </c>
      <c r="H164" s="10">
        <v>3675.44</v>
      </c>
      <c r="I164" s="12">
        <f t="shared" si="26"/>
        <v>908.936312</v>
      </c>
      <c r="J164" s="10" t="s">
        <v>328</v>
      </c>
      <c r="K164" s="13">
        <v>70.2941176470588</v>
      </c>
      <c r="L164" s="12">
        <v>3764.13588235294</v>
      </c>
      <c r="M164" s="12">
        <f t="shared" si="27"/>
        <v>1117.57194347059</v>
      </c>
      <c r="N164" s="20" t="s">
        <v>303</v>
      </c>
      <c r="O164" s="20">
        <v>0.110627177700349</v>
      </c>
      <c r="P164" s="20">
        <f t="shared" si="24"/>
        <v>-0.0235634113977568</v>
      </c>
      <c r="Q164" s="20">
        <f t="shared" si="25"/>
        <v>-0.0496</v>
      </c>
      <c r="R164" s="25"/>
    </row>
    <row r="165" customHeight="1" spans="1:18">
      <c r="A165" s="42">
        <v>349</v>
      </c>
      <c r="B165" s="57" t="s">
        <v>19</v>
      </c>
      <c r="C165" s="39" t="s">
        <v>200</v>
      </c>
      <c r="D165" s="38" t="s">
        <v>124</v>
      </c>
      <c r="E165" s="42">
        <v>10.21</v>
      </c>
      <c r="F165" s="42" t="s">
        <v>301</v>
      </c>
      <c r="G165" s="40">
        <v>83</v>
      </c>
      <c r="H165" s="10">
        <v>3418.6</v>
      </c>
      <c r="I165" s="12">
        <f t="shared" si="26"/>
        <v>1108.65198</v>
      </c>
      <c r="J165" s="10" t="s">
        <v>329</v>
      </c>
      <c r="K165" s="13">
        <v>70.2941176470588</v>
      </c>
      <c r="L165" s="12">
        <v>3764.13588235294</v>
      </c>
      <c r="M165" s="12">
        <f t="shared" si="27"/>
        <v>1117.57194347059</v>
      </c>
      <c r="N165" s="20" t="s">
        <v>303</v>
      </c>
      <c r="O165" s="20">
        <v>0.0844947735191642</v>
      </c>
      <c r="P165" s="20">
        <f t="shared" si="24"/>
        <v>-0.0917968673694501</v>
      </c>
      <c r="Q165" s="20">
        <f t="shared" si="25"/>
        <v>0.0274</v>
      </c>
      <c r="R165" s="25"/>
    </row>
    <row r="166" customHeight="1" spans="1:18">
      <c r="A166" s="42">
        <v>349</v>
      </c>
      <c r="B166" s="57" t="s">
        <v>19</v>
      </c>
      <c r="C166" s="39" t="s">
        <v>200</v>
      </c>
      <c r="D166" s="38" t="s">
        <v>124</v>
      </c>
      <c r="E166" s="42">
        <v>10.28</v>
      </c>
      <c r="F166" s="42" t="s">
        <v>301</v>
      </c>
      <c r="G166" s="40">
        <v>77</v>
      </c>
      <c r="H166" s="10">
        <v>3447.88</v>
      </c>
      <c r="I166" s="12">
        <f t="shared" si="26"/>
        <v>1031.260908</v>
      </c>
      <c r="J166" s="10" t="s">
        <v>330</v>
      </c>
      <c r="K166" s="13">
        <v>70.2941176470588</v>
      </c>
      <c r="L166" s="12">
        <v>3764.13588235294</v>
      </c>
      <c r="M166" s="12">
        <f t="shared" si="27"/>
        <v>1117.57194347059</v>
      </c>
      <c r="N166" s="20" t="s">
        <v>303</v>
      </c>
      <c r="O166" s="20">
        <v>0.00609756097561015</v>
      </c>
      <c r="P166" s="20">
        <f t="shared" si="24"/>
        <v>-0.0840181896290234</v>
      </c>
      <c r="Q166" s="20">
        <f t="shared" si="25"/>
        <v>0.00219999999999998</v>
      </c>
      <c r="R166" s="25"/>
    </row>
    <row r="167" customHeight="1" spans="1:18">
      <c r="A167" s="38">
        <v>105751</v>
      </c>
      <c r="B167" s="39" t="s">
        <v>59</v>
      </c>
      <c r="C167" s="39" t="s">
        <v>307</v>
      </c>
      <c r="D167" s="38" t="s">
        <v>102</v>
      </c>
      <c r="E167" s="10">
        <v>10.7</v>
      </c>
      <c r="F167" s="10" t="s">
        <v>331</v>
      </c>
      <c r="G167" s="40">
        <v>112</v>
      </c>
      <c r="H167" s="10">
        <v>6915.96</v>
      </c>
      <c r="I167" s="12">
        <f t="shared" si="26"/>
        <v>1920.562092</v>
      </c>
      <c r="J167" s="10" t="s">
        <v>332</v>
      </c>
      <c r="K167" s="13">
        <v>87.8235294117647</v>
      </c>
      <c r="L167" s="12">
        <v>5910</v>
      </c>
      <c r="M167" s="12">
        <f t="shared" si="27"/>
        <v>1559.058</v>
      </c>
      <c r="N167" s="20" t="s">
        <v>333</v>
      </c>
      <c r="O167" s="20">
        <v>0.189801699716714</v>
      </c>
      <c r="P167" s="20">
        <f t="shared" si="24"/>
        <v>0.170213197969543</v>
      </c>
      <c r="Q167" s="20">
        <f t="shared" si="25"/>
        <v>0.0139</v>
      </c>
      <c r="R167" s="25"/>
    </row>
    <row r="168" customHeight="1" spans="1:18">
      <c r="A168" s="38">
        <v>377</v>
      </c>
      <c r="B168" s="39" t="s">
        <v>25</v>
      </c>
      <c r="C168" s="39" t="s">
        <v>307</v>
      </c>
      <c r="D168" s="38" t="s">
        <v>102</v>
      </c>
      <c r="E168" s="10">
        <v>10.12</v>
      </c>
      <c r="F168" s="10" t="s">
        <v>320</v>
      </c>
      <c r="G168" s="40">
        <v>147</v>
      </c>
      <c r="H168" s="10">
        <v>7704.01</v>
      </c>
      <c r="I168" s="12">
        <f t="shared" si="26"/>
        <v>2485.313626</v>
      </c>
      <c r="J168" s="10" t="s">
        <v>334</v>
      </c>
      <c r="K168" s="13">
        <v>114.882352941176</v>
      </c>
      <c r="L168" s="12">
        <v>6238.42705882353</v>
      </c>
      <c r="M168" s="12">
        <f t="shared" si="27"/>
        <v>1990.05823176471</v>
      </c>
      <c r="N168" s="20" t="s">
        <v>322</v>
      </c>
      <c r="O168" s="20">
        <v>0.189962223421482</v>
      </c>
      <c r="P168" s="20">
        <f t="shared" si="24"/>
        <v>0.234928280375351</v>
      </c>
      <c r="Q168" s="20">
        <f t="shared" si="25"/>
        <v>0.00359999999999999</v>
      </c>
      <c r="R168" s="25"/>
    </row>
    <row r="169" customHeight="1" spans="1:18">
      <c r="A169" s="38">
        <v>377</v>
      </c>
      <c r="B169" s="39" t="s">
        <v>25</v>
      </c>
      <c r="C169" s="39" t="s">
        <v>307</v>
      </c>
      <c r="D169" s="38" t="s">
        <v>102</v>
      </c>
      <c r="E169" s="10">
        <v>10.19</v>
      </c>
      <c r="F169" s="10" t="s">
        <v>320</v>
      </c>
      <c r="G169" s="40">
        <v>137</v>
      </c>
      <c r="H169" s="10">
        <v>6251.1</v>
      </c>
      <c r="I169" s="12">
        <f t="shared" si="26"/>
        <v>1992.22557</v>
      </c>
      <c r="J169" s="10" t="s">
        <v>335</v>
      </c>
      <c r="K169" s="13">
        <v>114.882352941176</v>
      </c>
      <c r="L169" s="12">
        <v>6238.42705882353</v>
      </c>
      <c r="M169" s="12">
        <f t="shared" si="27"/>
        <v>1990.05823176471</v>
      </c>
      <c r="N169" s="20" t="s">
        <v>322</v>
      </c>
      <c r="O169" s="20">
        <v>0.109012412304374</v>
      </c>
      <c r="P169" s="20">
        <f t="shared" si="24"/>
        <v>0.00203143213136499</v>
      </c>
      <c r="Q169" s="20">
        <f t="shared" si="25"/>
        <v>-0.000300000000000022</v>
      </c>
      <c r="R169" s="25"/>
    </row>
    <row r="170" customHeight="1" spans="1:18">
      <c r="A170" s="38">
        <v>377</v>
      </c>
      <c r="B170" s="39" t="s">
        <v>25</v>
      </c>
      <c r="C170" s="39" t="s">
        <v>307</v>
      </c>
      <c r="D170" s="38" t="s">
        <v>102</v>
      </c>
      <c r="E170" s="10">
        <v>10.26</v>
      </c>
      <c r="F170" s="10" t="s">
        <v>320</v>
      </c>
      <c r="G170" s="40">
        <v>155</v>
      </c>
      <c r="H170" s="10">
        <v>7767.28</v>
      </c>
      <c r="I170" s="12">
        <f t="shared" si="26"/>
        <v>2208.237704</v>
      </c>
      <c r="J170" s="10" t="s">
        <v>336</v>
      </c>
      <c r="K170" s="13">
        <v>114.882352941176</v>
      </c>
      <c r="L170" s="12">
        <v>6238.42705882353</v>
      </c>
      <c r="M170" s="12">
        <f t="shared" si="27"/>
        <v>1990.05823176471</v>
      </c>
      <c r="N170" s="20" t="s">
        <v>322</v>
      </c>
      <c r="O170" s="20">
        <v>0.254722072315168</v>
      </c>
      <c r="P170" s="20">
        <f t="shared" si="24"/>
        <v>0.245070259980693</v>
      </c>
      <c r="Q170" s="20">
        <f t="shared" si="25"/>
        <v>-0.0347</v>
      </c>
      <c r="R170" s="25"/>
    </row>
    <row r="171" customHeight="1" spans="1:18">
      <c r="A171" s="38">
        <v>103639</v>
      </c>
      <c r="B171" s="39" t="s">
        <v>56</v>
      </c>
      <c r="C171" s="39" t="s">
        <v>307</v>
      </c>
      <c r="D171" s="38" t="s">
        <v>102</v>
      </c>
      <c r="E171" s="10">
        <v>10.5</v>
      </c>
      <c r="F171" s="10" t="s">
        <v>118</v>
      </c>
      <c r="G171" s="40">
        <v>89</v>
      </c>
      <c r="H171" s="10">
        <v>5336.24</v>
      </c>
      <c r="I171" s="12">
        <f t="shared" si="26"/>
        <v>1346.333352</v>
      </c>
      <c r="J171" s="10" t="s">
        <v>337</v>
      </c>
      <c r="K171" s="13">
        <v>84.1764705882353</v>
      </c>
      <c r="L171" s="12">
        <v>4593.60529411765</v>
      </c>
      <c r="M171" s="12">
        <f t="shared" si="27"/>
        <v>1413.91170952941</v>
      </c>
      <c r="N171" s="20" t="s">
        <v>338</v>
      </c>
      <c r="O171" s="20">
        <v>-0.0621707060063225</v>
      </c>
      <c r="P171" s="20">
        <f t="shared" si="24"/>
        <v>0.161667069400441</v>
      </c>
      <c r="Q171" s="20">
        <f t="shared" si="25"/>
        <v>-0.0555</v>
      </c>
      <c r="R171" s="25"/>
    </row>
    <row r="172" customHeight="1" spans="1:18">
      <c r="A172" s="38">
        <v>737</v>
      </c>
      <c r="B172" s="39" t="s">
        <v>46</v>
      </c>
      <c r="C172" s="39" t="s">
        <v>307</v>
      </c>
      <c r="D172" s="38" t="s">
        <v>102</v>
      </c>
      <c r="E172" s="40">
        <v>10.8</v>
      </c>
      <c r="F172" s="10" t="s">
        <v>327</v>
      </c>
      <c r="G172" s="40">
        <v>107</v>
      </c>
      <c r="H172" s="10">
        <v>5266.03</v>
      </c>
      <c r="I172" s="12">
        <f t="shared" si="26"/>
        <v>1694.081851</v>
      </c>
      <c r="J172" s="10" t="s">
        <v>339</v>
      </c>
      <c r="K172" s="13">
        <v>93.9411764705882</v>
      </c>
      <c r="L172" s="12">
        <v>5660.50529411765</v>
      </c>
      <c r="M172" s="12">
        <f t="shared" si="27"/>
        <v>1674.377466</v>
      </c>
      <c r="N172" s="20" t="s">
        <v>232</v>
      </c>
      <c r="O172" s="20">
        <v>0.0180780209324453</v>
      </c>
      <c r="P172" s="20">
        <f t="shared" si="24"/>
        <v>-0.0696890601847123</v>
      </c>
      <c r="Q172" s="20">
        <f t="shared" si="25"/>
        <v>0.0259</v>
      </c>
      <c r="R172" s="25"/>
    </row>
    <row r="173" customHeight="1" spans="1:18">
      <c r="A173" s="38">
        <v>737</v>
      </c>
      <c r="B173" s="39" t="s">
        <v>46</v>
      </c>
      <c r="C173" s="39" t="s">
        <v>307</v>
      </c>
      <c r="D173" s="38" t="s">
        <v>102</v>
      </c>
      <c r="E173" s="40">
        <v>10.15</v>
      </c>
      <c r="F173" s="10" t="s">
        <v>327</v>
      </c>
      <c r="G173" s="40">
        <v>98</v>
      </c>
      <c r="H173" s="10">
        <v>6080.73</v>
      </c>
      <c r="I173" s="12">
        <f t="shared" si="26"/>
        <v>1684.970283</v>
      </c>
      <c r="J173" s="10" t="s">
        <v>340</v>
      </c>
      <c r="K173" s="13">
        <v>93.9411764705882</v>
      </c>
      <c r="L173" s="12">
        <v>5660.50529411765</v>
      </c>
      <c r="M173" s="12">
        <f t="shared" si="27"/>
        <v>1674.377466</v>
      </c>
      <c r="N173" s="20" t="s">
        <v>232</v>
      </c>
      <c r="O173" s="20">
        <v>-0.0675547098001902</v>
      </c>
      <c r="P173" s="20">
        <f t="shared" si="24"/>
        <v>0.0742380201143962</v>
      </c>
      <c r="Q173" s="20">
        <f t="shared" si="25"/>
        <v>-0.0187</v>
      </c>
      <c r="R173" s="25"/>
    </row>
    <row r="174" customHeight="1" spans="1:18">
      <c r="A174" s="38">
        <v>737</v>
      </c>
      <c r="B174" s="39" t="s">
        <v>46</v>
      </c>
      <c r="C174" s="39" t="s">
        <v>307</v>
      </c>
      <c r="D174" s="38" t="s">
        <v>102</v>
      </c>
      <c r="E174" s="40">
        <v>10.22</v>
      </c>
      <c r="F174" s="10" t="s">
        <v>327</v>
      </c>
      <c r="G174" s="40">
        <v>105</v>
      </c>
      <c r="H174" s="10">
        <v>5352.23</v>
      </c>
      <c r="I174" s="12">
        <f t="shared" si="26"/>
        <v>1458.482675</v>
      </c>
      <c r="J174" s="10" t="s">
        <v>132</v>
      </c>
      <c r="K174" s="13">
        <v>93.9411764705882</v>
      </c>
      <c r="L174" s="12">
        <v>5660.50529411765</v>
      </c>
      <c r="M174" s="12">
        <f t="shared" si="27"/>
        <v>1674.377466</v>
      </c>
      <c r="N174" s="20" t="s">
        <v>232</v>
      </c>
      <c r="O174" s="20">
        <v>-0.000951474785918119</v>
      </c>
      <c r="P174" s="20">
        <f t="shared" si="24"/>
        <v>-0.0544607377079931</v>
      </c>
      <c r="Q174" s="20">
        <f t="shared" si="25"/>
        <v>-0.0233</v>
      </c>
      <c r="R174" s="25"/>
    </row>
    <row r="175" customHeight="1" spans="1:18">
      <c r="A175" s="38">
        <v>737</v>
      </c>
      <c r="B175" s="39" t="s">
        <v>46</v>
      </c>
      <c r="C175" s="39" t="s">
        <v>307</v>
      </c>
      <c r="D175" s="38" t="s">
        <v>102</v>
      </c>
      <c r="E175" s="40">
        <v>10.29</v>
      </c>
      <c r="F175" s="10" t="s">
        <v>327</v>
      </c>
      <c r="G175" s="40">
        <v>108</v>
      </c>
      <c r="H175" s="10">
        <v>7176.3</v>
      </c>
      <c r="I175" s="12">
        <f t="shared" si="26"/>
        <v>2302.87467</v>
      </c>
      <c r="J175" s="10" t="s">
        <v>341</v>
      </c>
      <c r="K175" s="13">
        <v>93.9411764705882</v>
      </c>
      <c r="L175" s="12">
        <v>5660.50529411765</v>
      </c>
      <c r="M175" s="12">
        <f t="shared" si="27"/>
        <v>1674.377466</v>
      </c>
      <c r="N175" s="20" t="s">
        <v>232</v>
      </c>
      <c r="O175" s="20">
        <v>0.0275927687916271</v>
      </c>
      <c r="P175" s="20">
        <f t="shared" si="24"/>
        <v>0.267784345587938</v>
      </c>
      <c r="Q175" s="20">
        <f t="shared" si="25"/>
        <v>0.0251</v>
      </c>
      <c r="R175" s="25"/>
    </row>
    <row r="176" customHeight="1" spans="1:18">
      <c r="A176" s="38">
        <v>737</v>
      </c>
      <c r="B176" s="39" t="s">
        <v>46</v>
      </c>
      <c r="C176" s="39" t="s">
        <v>307</v>
      </c>
      <c r="D176" s="38" t="s">
        <v>102</v>
      </c>
      <c r="E176" s="10">
        <v>10.2</v>
      </c>
      <c r="F176" s="10" t="s">
        <v>327</v>
      </c>
      <c r="G176" s="40">
        <v>102</v>
      </c>
      <c r="H176" s="10">
        <v>6257.47</v>
      </c>
      <c r="I176" s="12">
        <f t="shared" si="26"/>
        <v>1965.471327</v>
      </c>
      <c r="J176" s="10" t="s">
        <v>342</v>
      </c>
      <c r="K176" s="13">
        <v>93.9411764705882</v>
      </c>
      <c r="L176" s="12">
        <v>5660.50529411765</v>
      </c>
      <c r="M176" s="12">
        <f t="shared" si="27"/>
        <v>1674.377466</v>
      </c>
      <c r="N176" s="20" t="s">
        <v>232</v>
      </c>
      <c r="O176" s="20">
        <v>-0.0294957183634633</v>
      </c>
      <c r="P176" s="20">
        <f t="shared" si="24"/>
        <v>0.105461381071883</v>
      </c>
      <c r="Q176" s="20">
        <f t="shared" si="25"/>
        <v>0.0183</v>
      </c>
      <c r="R176" s="25"/>
    </row>
    <row r="177" customHeight="1" spans="1:18">
      <c r="A177" s="38">
        <v>737</v>
      </c>
      <c r="B177" s="39" t="s">
        <v>46</v>
      </c>
      <c r="C177" s="39" t="s">
        <v>307</v>
      </c>
      <c r="D177" s="38" t="s">
        <v>102</v>
      </c>
      <c r="E177" s="10">
        <v>10.9</v>
      </c>
      <c r="F177" s="10" t="s">
        <v>327</v>
      </c>
      <c r="G177" s="40">
        <v>95</v>
      </c>
      <c r="H177" s="10">
        <v>4540.41</v>
      </c>
      <c r="I177" s="12">
        <f t="shared" si="26"/>
        <v>1618.202124</v>
      </c>
      <c r="J177" s="10" t="s">
        <v>343</v>
      </c>
      <c r="K177" s="13">
        <v>93.9411764705882</v>
      </c>
      <c r="L177" s="12">
        <v>5660.50529411765</v>
      </c>
      <c r="M177" s="12">
        <f t="shared" si="27"/>
        <v>1674.377466</v>
      </c>
      <c r="N177" s="20" t="s">
        <v>232</v>
      </c>
      <c r="O177" s="20">
        <v>-0.0960989533777354</v>
      </c>
      <c r="P177" s="20">
        <f t="shared" si="24"/>
        <v>-0.197879029506719</v>
      </c>
      <c r="Q177" s="20">
        <f t="shared" si="25"/>
        <v>0.0606</v>
      </c>
      <c r="R177" s="25"/>
    </row>
    <row r="178" customHeight="1" spans="1:18">
      <c r="A178" s="38">
        <v>737</v>
      </c>
      <c r="B178" s="39" t="s">
        <v>46</v>
      </c>
      <c r="C178" s="39" t="s">
        <v>307</v>
      </c>
      <c r="D178" s="38" t="s">
        <v>102</v>
      </c>
      <c r="E178" s="10">
        <v>10.16</v>
      </c>
      <c r="F178" s="10" t="s">
        <v>327</v>
      </c>
      <c r="G178" s="40">
        <v>114</v>
      </c>
      <c r="H178" s="10">
        <v>7205.29</v>
      </c>
      <c r="I178" s="12">
        <f t="shared" si="26"/>
        <v>1590.928032</v>
      </c>
      <c r="J178" s="10" t="s">
        <v>344</v>
      </c>
      <c r="K178" s="13">
        <v>93.9411764705882</v>
      </c>
      <c r="L178" s="12">
        <v>5660.50529411765</v>
      </c>
      <c r="M178" s="12">
        <f t="shared" si="27"/>
        <v>1674.377466</v>
      </c>
      <c r="N178" s="20" t="s">
        <v>232</v>
      </c>
      <c r="O178" s="20">
        <v>0.0846812559467175</v>
      </c>
      <c r="P178" s="20">
        <f t="shared" si="24"/>
        <v>0.272905796499772</v>
      </c>
      <c r="Q178" s="20">
        <f t="shared" si="25"/>
        <v>-0.075</v>
      </c>
      <c r="R178" s="25"/>
    </row>
    <row r="179" customHeight="1" spans="1:19">
      <c r="A179" s="38">
        <v>737</v>
      </c>
      <c r="B179" s="39" t="s">
        <v>46</v>
      </c>
      <c r="C179" s="39" t="s">
        <v>307</v>
      </c>
      <c r="D179" s="38" t="s">
        <v>102</v>
      </c>
      <c r="E179" s="10">
        <v>10.23</v>
      </c>
      <c r="F179" s="10" t="s">
        <v>327</v>
      </c>
      <c r="G179" s="40">
        <v>150</v>
      </c>
      <c r="H179" s="10">
        <v>8028.73</v>
      </c>
      <c r="I179" s="12">
        <f t="shared" si="26"/>
        <v>2333.148938</v>
      </c>
      <c r="J179" s="10" t="s">
        <v>345</v>
      </c>
      <c r="K179" s="13">
        <v>93.9411764705882</v>
      </c>
      <c r="L179" s="12">
        <v>5660.50529411765</v>
      </c>
      <c r="M179" s="12">
        <f t="shared" si="27"/>
        <v>1674.377466</v>
      </c>
      <c r="N179" s="20" t="s">
        <v>232</v>
      </c>
      <c r="O179" s="53">
        <v>0.42721217887726</v>
      </c>
      <c r="P179" s="53">
        <f t="shared" si="24"/>
        <v>0.418376908567402</v>
      </c>
      <c r="Q179" s="20">
        <f t="shared" si="25"/>
        <v>-0.00520000000000004</v>
      </c>
      <c r="R179" s="29">
        <v>0</v>
      </c>
      <c r="S179" s="30" t="s">
        <v>142</v>
      </c>
    </row>
    <row r="180" customHeight="1" spans="1:18">
      <c r="A180" s="38">
        <v>737</v>
      </c>
      <c r="B180" s="39" t="s">
        <v>46</v>
      </c>
      <c r="C180" s="39" t="s">
        <v>307</v>
      </c>
      <c r="D180" s="38" t="s">
        <v>102</v>
      </c>
      <c r="E180" s="12">
        <v>10.3</v>
      </c>
      <c r="F180" s="10" t="s">
        <v>327</v>
      </c>
      <c r="G180" s="40">
        <v>135</v>
      </c>
      <c r="H180" s="10">
        <v>9624.43</v>
      </c>
      <c r="I180" s="12">
        <f t="shared" si="26"/>
        <v>2871.929912</v>
      </c>
      <c r="J180" s="10" t="s">
        <v>346</v>
      </c>
      <c r="K180" s="13">
        <v>93.9411764705882</v>
      </c>
      <c r="L180" s="12">
        <v>5660.50529411765</v>
      </c>
      <c r="M180" s="12">
        <f t="shared" si="27"/>
        <v>1674.377466</v>
      </c>
      <c r="N180" s="20" t="s">
        <v>232</v>
      </c>
      <c r="O180" s="53">
        <v>0.284490960989534</v>
      </c>
      <c r="P180" s="53">
        <f t="shared" si="24"/>
        <v>0.700277537060452</v>
      </c>
      <c r="Q180" s="20">
        <f t="shared" si="25"/>
        <v>0.00259999999999999</v>
      </c>
      <c r="R180" s="29">
        <f>(I180-M180)*0.2</f>
        <v>239.5104892</v>
      </c>
    </row>
    <row r="181" customHeight="1" spans="1:18">
      <c r="A181" s="38">
        <v>355</v>
      </c>
      <c r="B181" s="39" t="s">
        <v>20</v>
      </c>
      <c r="C181" s="39" t="s">
        <v>307</v>
      </c>
      <c r="D181" s="38" t="s">
        <v>124</v>
      </c>
      <c r="E181" s="40">
        <v>10.1</v>
      </c>
      <c r="F181" s="10" t="s">
        <v>320</v>
      </c>
      <c r="G181" s="40">
        <v>75</v>
      </c>
      <c r="H181" s="10">
        <v>5325.82</v>
      </c>
      <c r="I181" s="12">
        <f t="shared" si="26"/>
        <v>1340.508894</v>
      </c>
      <c r="J181" s="10" t="s">
        <v>347</v>
      </c>
      <c r="K181" s="13">
        <v>67.7058823529412</v>
      </c>
      <c r="L181" s="12">
        <v>4670.14117647059</v>
      </c>
      <c r="M181" s="12">
        <f t="shared" si="27"/>
        <v>1428.12917176471</v>
      </c>
      <c r="N181" s="20" t="s">
        <v>348</v>
      </c>
      <c r="O181" s="20">
        <v>0.0760401721664275</v>
      </c>
      <c r="P181" s="20">
        <f t="shared" ref="P181:P223" si="28">(H181-L181)/L181</f>
        <v>0.140398073367224</v>
      </c>
      <c r="Q181" s="20">
        <f t="shared" ref="Q181:Q223" si="29">(J181-N181)</f>
        <v>-0.0540999999999999</v>
      </c>
      <c r="R181" s="25"/>
    </row>
    <row r="182" customHeight="1" spans="1:18">
      <c r="A182" s="42">
        <v>106485</v>
      </c>
      <c r="B182" s="57" t="s">
        <v>62</v>
      </c>
      <c r="C182" s="39" t="s">
        <v>200</v>
      </c>
      <c r="D182" s="38" t="s">
        <v>124</v>
      </c>
      <c r="E182" s="40">
        <v>10.13</v>
      </c>
      <c r="F182" s="42" t="s">
        <v>295</v>
      </c>
      <c r="G182" s="40">
        <v>84</v>
      </c>
      <c r="H182" s="10">
        <v>2618.59</v>
      </c>
      <c r="I182" s="12">
        <f t="shared" si="26"/>
        <v>354.295227</v>
      </c>
      <c r="J182" s="10" t="s">
        <v>349</v>
      </c>
      <c r="K182" s="13">
        <v>78.5882352941177</v>
      </c>
      <c r="L182" s="12">
        <v>3995.18823529412</v>
      </c>
      <c r="M182" s="12">
        <f t="shared" si="27"/>
        <v>656.808945882353</v>
      </c>
      <c r="N182" s="20" t="s">
        <v>297</v>
      </c>
      <c r="O182" s="20">
        <v>0.0610526315789469</v>
      </c>
      <c r="P182" s="20">
        <f t="shared" si="28"/>
        <v>-0.344564049106131</v>
      </c>
      <c r="Q182" s="20">
        <f t="shared" si="29"/>
        <v>-0.0291</v>
      </c>
      <c r="R182" s="25"/>
    </row>
    <row r="183" customHeight="1" spans="1:18">
      <c r="A183" s="42">
        <v>106485</v>
      </c>
      <c r="B183" s="57" t="s">
        <v>62</v>
      </c>
      <c r="C183" s="39" t="s">
        <v>200</v>
      </c>
      <c r="D183" s="38" t="s">
        <v>124</v>
      </c>
      <c r="E183" s="41">
        <v>10.2</v>
      </c>
      <c r="F183" s="42" t="s">
        <v>295</v>
      </c>
      <c r="G183" s="40">
        <v>79</v>
      </c>
      <c r="H183" s="10">
        <v>4062.33</v>
      </c>
      <c r="I183" s="12">
        <f t="shared" si="26"/>
        <v>392.827311</v>
      </c>
      <c r="J183" s="10" t="s">
        <v>350</v>
      </c>
      <c r="K183" s="13">
        <v>78.5882352941177</v>
      </c>
      <c r="L183" s="12">
        <v>3995.18823529412</v>
      </c>
      <c r="M183" s="12">
        <f t="shared" si="27"/>
        <v>656.808945882353</v>
      </c>
      <c r="N183" s="20" t="s">
        <v>297</v>
      </c>
      <c r="O183" s="20">
        <v>-0.00210526315789515</v>
      </c>
      <c r="P183" s="20">
        <f t="shared" si="28"/>
        <v>0.0168056573937472</v>
      </c>
      <c r="Q183" s="20">
        <f t="shared" si="29"/>
        <v>-0.0677</v>
      </c>
      <c r="R183" s="25"/>
    </row>
    <row r="184" customHeight="1" spans="1:18">
      <c r="A184" s="42">
        <v>106485</v>
      </c>
      <c r="B184" s="57" t="s">
        <v>62</v>
      </c>
      <c r="C184" s="39" t="s">
        <v>200</v>
      </c>
      <c r="D184" s="38" t="s">
        <v>124</v>
      </c>
      <c r="E184" s="40">
        <v>10.27</v>
      </c>
      <c r="F184" s="42" t="s">
        <v>295</v>
      </c>
      <c r="G184" s="40">
        <v>88</v>
      </c>
      <c r="H184" s="10">
        <v>3782.35</v>
      </c>
      <c r="I184" s="12">
        <f t="shared" si="26"/>
        <v>705.78651</v>
      </c>
      <c r="J184" s="10" t="s">
        <v>351</v>
      </c>
      <c r="K184" s="13">
        <v>78.5882352941177</v>
      </c>
      <c r="L184" s="12">
        <v>3995.18823529412</v>
      </c>
      <c r="M184" s="12">
        <f t="shared" si="27"/>
        <v>656.808945882353</v>
      </c>
      <c r="N184" s="20" t="s">
        <v>297</v>
      </c>
      <c r="O184" s="20">
        <v>0.111578947368421</v>
      </c>
      <c r="P184" s="20">
        <f t="shared" si="28"/>
        <v>-0.0532736438833773</v>
      </c>
      <c r="Q184" s="20">
        <f t="shared" si="29"/>
        <v>0.0222</v>
      </c>
      <c r="R184" s="25"/>
    </row>
    <row r="185" customHeight="1" spans="1:18">
      <c r="A185" s="42">
        <v>106485</v>
      </c>
      <c r="B185" s="57" t="s">
        <v>62</v>
      </c>
      <c r="C185" s="39" t="s">
        <v>200</v>
      </c>
      <c r="D185" s="38" t="s">
        <v>124</v>
      </c>
      <c r="E185" s="42">
        <v>10.1</v>
      </c>
      <c r="F185" s="42" t="s">
        <v>295</v>
      </c>
      <c r="G185" s="40">
        <v>59</v>
      </c>
      <c r="H185" s="10">
        <v>2416.83</v>
      </c>
      <c r="I185" s="12">
        <f t="shared" si="26"/>
        <v>524.693793</v>
      </c>
      <c r="J185" s="10" t="s">
        <v>352</v>
      </c>
      <c r="K185" s="13">
        <v>78.5882352941177</v>
      </c>
      <c r="L185" s="12">
        <v>3995.18823529412</v>
      </c>
      <c r="M185" s="12">
        <f t="shared" si="27"/>
        <v>656.808945882353</v>
      </c>
      <c r="N185" s="20" t="s">
        <v>297</v>
      </c>
      <c r="O185" s="20">
        <v>-0.254736842105263</v>
      </c>
      <c r="P185" s="20">
        <f t="shared" si="28"/>
        <v>-0.395064798537064</v>
      </c>
      <c r="Q185" s="20">
        <f t="shared" si="29"/>
        <v>0.0527</v>
      </c>
      <c r="R185" s="25"/>
    </row>
    <row r="186" customHeight="1" spans="1:18">
      <c r="A186" s="42">
        <v>106485</v>
      </c>
      <c r="B186" s="57" t="s">
        <v>62</v>
      </c>
      <c r="C186" s="39" t="s">
        <v>200</v>
      </c>
      <c r="D186" s="38" t="s">
        <v>124</v>
      </c>
      <c r="E186" s="42">
        <v>10.8</v>
      </c>
      <c r="F186" s="42" t="s">
        <v>295</v>
      </c>
      <c r="G186" s="40">
        <v>82</v>
      </c>
      <c r="H186" s="10">
        <v>4122.77</v>
      </c>
      <c r="I186" s="12">
        <f t="shared" si="26"/>
        <v>761.475619</v>
      </c>
      <c r="J186" s="10" t="s">
        <v>353</v>
      </c>
      <c r="K186" s="13">
        <v>78.5882352941177</v>
      </c>
      <c r="L186" s="12">
        <v>3995.18823529412</v>
      </c>
      <c r="M186" s="12">
        <f t="shared" si="27"/>
        <v>656.808945882353</v>
      </c>
      <c r="N186" s="20" t="s">
        <v>297</v>
      </c>
      <c r="O186" s="20">
        <v>0.0357894736842101</v>
      </c>
      <c r="P186" s="20">
        <f t="shared" si="28"/>
        <v>0.0319338557264476</v>
      </c>
      <c r="Q186" s="20">
        <f t="shared" si="29"/>
        <v>0.0203</v>
      </c>
      <c r="R186" s="25"/>
    </row>
    <row r="187" customHeight="1" spans="1:19">
      <c r="A187" s="42">
        <v>106485</v>
      </c>
      <c r="B187" s="57" t="s">
        <v>62</v>
      </c>
      <c r="C187" s="39" t="s">
        <v>200</v>
      </c>
      <c r="D187" s="38" t="s">
        <v>124</v>
      </c>
      <c r="E187" s="42">
        <v>10.15</v>
      </c>
      <c r="F187" s="42" t="s">
        <v>295</v>
      </c>
      <c r="G187" s="40">
        <v>90</v>
      </c>
      <c r="H187" s="10">
        <v>6653.66</v>
      </c>
      <c r="I187" s="12">
        <f t="shared" si="26"/>
        <v>1314.763216</v>
      </c>
      <c r="J187" s="20">
        <v>0.1976</v>
      </c>
      <c r="K187" s="13">
        <v>78.5882352941177</v>
      </c>
      <c r="L187" s="12">
        <v>3995.18823529412</v>
      </c>
      <c r="M187" s="12">
        <f t="shared" si="27"/>
        <v>656.808945882353</v>
      </c>
      <c r="N187" s="20" t="s">
        <v>297</v>
      </c>
      <c r="O187" s="53">
        <v>0.136842105263157</v>
      </c>
      <c r="P187" s="53">
        <f t="shared" si="28"/>
        <v>0.665418400369857</v>
      </c>
      <c r="Q187" s="20">
        <f t="shared" si="29"/>
        <v>0.0332</v>
      </c>
      <c r="R187" s="29">
        <v>0</v>
      </c>
      <c r="S187" s="30" t="s">
        <v>146</v>
      </c>
    </row>
    <row r="188" customHeight="1" spans="1:18">
      <c r="A188" s="42">
        <v>106485</v>
      </c>
      <c r="B188" s="57" t="s">
        <v>62</v>
      </c>
      <c r="C188" s="39" t="s">
        <v>200</v>
      </c>
      <c r="D188" s="38" t="s">
        <v>124</v>
      </c>
      <c r="E188" s="42">
        <v>10.22</v>
      </c>
      <c r="F188" s="42" t="s">
        <v>295</v>
      </c>
      <c r="G188" s="40">
        <v>80</v>
      </c>
      <c r="H188" s="10">
        <v>2562.53</v>
      </c>
      <c r="I188" s="12">
        <f t="shared" si="26"/>
        <v>436.398859</v>
      </c>
      <c r="J188" s="10" t="s">
        <v>354</v>
      </c>
      <c r="K188" s="13">
        <v>78.5882352941177</v>
      </c>
      <c r="L188" s="12">
        <v>3995.18823529412</v>
      </c>
      <c r="M188" s="12">
        <f t="shared" si="27"/>
        <v>656.808945882353</v>
      </c>
      <c r="N188" s="20" t="s">
        <v>297</v>
      </c>
      <c r="O188" s="20">
        <v>0.0105263157894733</v>
      </c>
      <c r="P188" s="20">
        <f t="shared" si="28"/>
        <v>-0.358595928631795</v>
      </c>
      <c r="Q188" s="20">
        <f t="shared" si="29"/>
        <v>0.00589999999999999</v>
      </c>
      <c r="R188" s="25"/>
    </row>
    <row r="189" customHeight="1" spans="1:18">
      <c r="A189" s="42">
        <v>106485</v>
      </c>
      <c r="B189" s="57" t="s">
        <v>62</v>
      </c>
      <c r="C189" s="39" t="s">
        <v>200</v>
      </c>
      <c r="D189" s="38" t="s">
        <v>124</v>
      </c>
      <c r="E189" s="42">
        <v>10.27</v>
      </c>
      <c r="F189" s="42" t="s">
        <v>295</v>
      </c>
      <c r="G189" s="40">
        <v>88</v>
      </c>
      <c r="H189" s="10">
        <v>3782.35</v>
      </c>
      <c r="I189" s="12">
        <f t="shared" si="26"/>
        <v>705.78651</v>
      </c>
      <c r="J189" s="10" t="s">
        <v>351</v>
      </c>
      <c r="K189" s="13">
        <v>78.5882352941177</v>
      </c>
      <c r="L189" s="12">
        <v>3995.18823529412</v>
      </c>
      <c r="M189" s="12">
        <f t="shared" si="27"/>
        <v>656.808945882353</v>
      </c>
      <c r="N189" s="20" t="s">
        <v>297</v>
      </c>
      <c r="O189" s="20">
        <v>0.111578947368421</v>
      </c>
      <c r="P189" s="20">
        <f t="shared" si="28"/>
        <v>-0.0532736438833773</v>
      </c>
      <c r="Q189" s="20">
        <f t="shared" si="29"/>
        <v>0.0222</v>
      </c>
      <c r="R189" s="25"/>
    </row>
    <row r="190" customHeight="1" spans="1:18">
      <c r="A190" s="38">
        <v>515</v>
      </c>
      <c r="B190" s="39" t="s">
        <v>30</v>
      </c>
      <c r="C190" s="39" t="s">
        <v>307</v>
      </c>
      <c r="D190" s="38" t="s">
        <v>102</v>
      </c>
      <c r="E190" s="40">
        <v>10.6</v>
      </c>
      <c r="F190" s="10" t="s">
        <v>320</v>
      </c>
      <c r="G190" s="40">
        <v>108</v>
      </c>
      <c r="H190" s="10">
        <v>4428.84</v>
      </c>
      <c r="I190" s="12">
        <f t="shared" si="26"/>
        <v>1301.193192</v>
      </c>
      <c r="J190" s="10" t="s">
        <v>154</v>
      </c>
      <c r="K190" s="13">
        <v>83</v>
      </c>
      <c r="L190" s="12">
        <v>4724.41</v>
      </c>
      <c r="M190" s="12">
        <f t="shared" si="27"/>
        <v>1320.000154</v>
      </c>
      <c r="N190" s="20" t="s">
        <v>355</v>
      </c>
      <c r="O190" s="20">
        <v>0.241379310344828</v>
      </c>
      <c r="P190" s="20">
        <f t="shared" si="28"/>
        <v>-0.0625623093677305</v>
      </c>
      <c r="Q190" s="20">
        <f t="shared" si="29"/>
        <v>0.0144</v>
      </c>
      <c r="R190" s="25"/>
    </row>
    <row r="191" customHeight="1" spans="1:18">
      <c r="A191" s="38">
        <v>105751</v>
      </c>
      <c r="B191" s="39" t="s">
        <v>59</v>
      </c>
      <c r="C191" s="39" t="s">
        <v>307</v>
      </c>
      <c r="D191" s="38" t="s">
        <v>102</v>
      </c>
      <c r="E191" s="10">
        <v>10.14</v>
      </c>
      <c r="F191" s="10" t="s">
        <v>331</v>
      </c>
      <c r="G191" s="40">
        <v>131</v>
      </c>
      <c r="H191" s="10">
        <v>7707.53</v>
      </c>
      <c r="I191" s="12">
        <f t="shared" si="26"/>
        <v>2151.942376</v>
      </c>
      <c r="J191" s="10" t="s">
        <v>356</v>
      </c>
      <c r="K191" s="13">
        <v>87.8235294117647</v>
      </c>
      <c r="L191" s="12">
        <v>5910</v>
      </c>
      <c r="M191" s="12">
        <f t="shared" si="27"/>
        <v>1559.058</v>
      </c>
      <c r="N191" s="20" t="s">
        <v>333</v>
      </c>
      <c r="O191" s="20">
        <v>0.391643059490086</v>
      </c>
      <c r="P191" s="20">
        <f t="shared" si="28"/>
        <v>0.304150592216582</v>
      </c>
      <c r="Q191" s="20">
        <f t="shared" si="29"/>
        <v>0.0154</v>
      </c>
      <c r="R191" s="25"/>
    </row>
    <row r="192" customHeight="1" spans="1:18">
      <c r="A192" s="38">
        <v>105751</v>
      </c>
      <c r="B192" s="39" t="s">
        <v>59</v>
      </c>
      <c r="C192" s="39" t="s">
        <v>307</v>
      </c>
      <c r="D192" s="38" t="s">
        <v>102</v>
      </c>
      <c r="E192" s="10">
        <v>10.21</v>
      </c>
      <c r="F192" s="10" t="s">
        <v>331</v>
      </c>
      <c r="G192" s="40">
        <v>100</v>
      </c>
      <c r="H192" s="10">
        <v>4856.5</v>
      </c>
      <c r="I192" s="12">
        <f t="shared" si="26"/>
        <v>1733.28485</v>
      </c>
      <c r="J192" s="10" t="s">
        <v>357</v>
      </c>
      <c r="K192" s="13">
        <v>87.8235294117647</v>
      </c>
      <c r="L192" s="12">
        <v>5910</v>
      </c>
      <c r="M192" s="12">
        <f t="shared" si="27"/>
        <v>1559.058</v>
      </c>
      <c r="N192" s="20" t="s">
        <v>333</v>
      </c>
      <c r="O192" s="20">
        <v>0.0623229461756378</v>
      </c>
      <c r="P192" s="20">
        <f t="shared" si="28"/>
        <v>-0.178257191201354</v>
      </c>
      <c r="Q192" s="20">
        <f t="shared" si="29"/>
        <v>0.0931</v>
      </c>
      <c r="R192" s="25"/>
    </row>
    <row r="193" customHeight="1" spans="1:18">
      <c r="A193" s="38">
        <v>105751</v>
      </c>
      <c r="B193" s="39" t="s">
        <v>59</v>
      </c>
      <c r="C193" s="39" t="s">
        <v>307</v>
      </c>
      <c r="D193" s="38" t="s">
        <v>102</v>
      </c>
      <c r="E193" s="10">
        <v>10.28</v>
      </c>
      <c r="F193" s="10" t="s">
        <v>331</v>
      </c>
      <c r="G193" s="40">
        <v>106</v>
      </c>
      <c r="H193" s="10">
        <v>5660.19</v>
      </c>
      <c r="I193" s="12">
        <f t="shared" si="26"/>
        <v>1988.990766</v>
      </c>
      <c r="J193" s="10" t="s">
        <v>358</v>
      </c>
      <c r="K193" s="13">
        <v>87.8235294117647</v>
      </c>
      <c r="L193" s="12">
        <v>5910</v>
      </c>
      <c r="M193" s="12">
        <f t="shared" si="27"/>
        <v>1559.058</v>
      </c>
      <c r="N193" s="20" t="s">
        <v>333</v>
      </c>
      <c r="O193" s="20">
        <v>0.126062322946176</v>
      </c>
      <c r="P193" s="20">
        <f t="shared" si="28"/>
        <v>-0.042269035532995</v>
      </c>
      <c r="Q193" s="20">
        <f t="shared" si="29"/>
        <v>0.0876</v>
      </c>
      <c r="R193" s="25"/>
    </row>
    <row r="194" customHeight="1" spans="1:18">
      <c r="A194" s="38">
        <v>106568</v>
      </c>
      <c r="B194" s="39" t="s">
        <v>63</v>
      </c>
      <c r="C194" s="39" t="s">
        <v>307</v>
      </c>
      <c r="D194" s="38" t="s">
        <v>124</v>
      </c>
      <c r="E194" s="10">
        <v>10.7</v>
      </c>
      <c r="F194" s="10" t="s">
        <v>320</v>
      </c>
      <c r="G194" s="40">
        <v>46</v>
      </c>
      <c r="H194" s="10">
        <v>1299.14</v>
      </c>
      <c r="I194" s="12">
        <f t="shared" si="26"/>
        <v>403.902626</v>
      </c>
      <c r="J194" s="10" t="s">
        <v>359</v>
      </c>
      <c r="K194" s="13">
        <v>37.1764705882353</v>
      </c>
      <c r="L194" s="12">
        <v>2097.78352941176</v>
      </c>
      <c r="M194" s="12">
        <f t="shared" si="27"/>
        <v>704.855265882351</v>
      </c>
      <c r="N194" s="20" t="s">
        <v>360</v>
      </c>
      <c r="O194" s="20">
        <v>0.144278606965174</v>
      </c>
      <c r="P194" s="20">
        <f t="shared" si="28"/>
        <v>-0.380708265755004</v>
      </c>
      <c r="Q194" s="20">
        <f t="shared" si="29"/>
        <v>-0.0251</v>
      </c>
      <c r="R194" s="25"/>
    </row>
    <row r="195" customHeight="1" spans="1:18">
      <c r="A195" s="38">
        <v>103639</v>
      </c>
      <c r="B195" s="39" t="s">
        <v>56</v>
      </c>
      <c r="C195" s="39" t="s">
        <v>307</v>
      </c>
      <c r="D195" s="38" t="s">
        <v>102</v>
      </c>
      <c r="E195" s="10">
        <v>10.12</v>
      </c>
      <c r="F195" s="10" t="s">
        <v>118</v>
      </c>
      <c r="G195" s="40">
        <v>88</v>
      </c>
      <c r="H195" s="10">
        <v>4554.07</v>
      </c>
      <c r="I195" s="12">
        <f t="shared" si="26"/>
        <v>1608.952931</v>
      </c>
      <c r="J195" s="10" t="s">
        <v>361</v>
      </c>
      <c r="K195" s="13">
        <v>84.1764705882353</v>
      </c>
      <c r="L195" s="12">
        <v>4593.60529411765</v>
      </c>
      <c r="M195" s="12">
        <f t="shared" si="27"/>
        <v>1413.91170952941</v>
      </c>
      <c r="N195" s="20" t="s">
        <v>338</v>
      </c>
      <c r="O195" s="20">
        <v>-0.0727081138040043</v>
      </c>
      <c r="P195" s="20">
        <f t="shared" si="28"/>
        <v>-0.00860659364187734</v>
      </c>
      <c r="Q195" s="20">
        <f t="shared" si="29"/>
        <v>0.0455</v>
      </c>
      <c r="R195" s="25"/>
    </row>
    <row r="196" customHeight="1" spans="1:18">
      <c r="A196" s="38">
        <v>103639</v>
      </c>
      <c r="B196" s="39" t="s">
        <v>56</v>
      </c>
      <c r="C196" s="39" t="s">
        <v>307</v>
      </c>
      <c r="D196" s="38" t="s">
        <v>102</v>
      </c>
      <c r="E196" s="10">
        <v>10.19</v>
      </c>
      <c r="F196" s="10" t="s">
        <v>118</v>
      </c>
      <c r="G196" s="40">
        <v>80</v>
      </c>
      <c r="H196" s="10">
        <v>4341.66</v>
      </c>
      <c r="I196" s="12">
        <f t="shared" ref="I196:I259" si="30">H196*J196</f>
        <v>857.912016</v>
      </c>
      <c r="J196" s="10" t="s">
        <v>362</v>
      </c>
      <c r="K196" s="13">
        <v>84.1764705882353</v>
      </c>
      <c r="L196" s="12">
        <v>4593.60529411765</v>
      </c>
      <c r="M196" s="12">
        <f t="shared" ref="M196:M259" si="31">L196*N196</f>
        <v>1413.91170952941</v>
      </c>
      <c r="N196" s="20" t="s">
        <v>338</v>
      </c>
      <c r="O196" s="20">
        <v>-0.157007376185458</v>
      </c>
      <c r="P196" s="20">
        <f t="shared" si="28"/>
        <v>-0.0548469618058557</v>
      </c>
      <c r="Q196" s="20">
        <f t="shared" si="29"/>
        <v>-0.1102</v>
      </c>
      <c r="R196" s="25"/>
    </row>
    <row r="197" customHeight="1" spans="1:19">
      <c r="A197" s="38">
        <v>103639</v>
      </c>
      <c r="B197" s="39" t="s">
        <v>56</v>
      </c>
      <c r="C197" s="39" t="s">
        <v>307</v>
      </c>
      <c r="D197" s="38" t="s">
        <v>102</v>
      </c>
      <c r="E197" s="10">
        <v>10.26</v>
      </c>
      <c r="F197" s="10" t="s">
        <v>118</v>
      </c>
      <c r="G197" s="40">
        <v>106</v>
      </c>
      <c r="H197" s="10">
        <v>8000.82</v>
      </c>
      <c r="I197" s="12">
        <f t="shared" si="30"/>
        <v>2532.25953</v>
      </c>
      <c r="J197" s="20">
        <v>0.3165</v>
      </c>
      <c r="K197" s="13">
        <v>84.1764705882353</v>
      </c>
      <c r="L197" s="12">
        <v>4593.60529411765</v>
      </c>
      <c r="M197" s="12">
        <f t="shared" si="31"/>
        <v>1413.91170952941</v>
      </c>
      <c r="N197" s="20" t="s">
        <v>338</v>
      </c>
      <c r="O197" s="53">
        <v>0.116965226554268</v>
      </c>
      <c r="P197" s="53">
        <f t="shared" si="28"/>
        <v>0.741729967580251</v>
      </c>
      <c r="Q197" s="20">
        <f t="shared" si="29"/>
        <v>0.00869999999999999</v>
      </c>
      <c r="R197" s="29">
        <v>0</v>
      </c>
      <c r="S197" s="30" t="s">
        <v>142</v>
      </c>
    </row>
    <row r="198" customHeight="1" spans="1:18">
      <c r="A198" s="38">
        <v>106568</v>
      </c>
      <c r="B198" s="39" t="s">
        <v>63</v>
      </c>
      <c r="C198" s="39" t="s">
        <v>307</v>
      </c>
      <c r="D198" s="38" t="s">
        <v>124</v>
      </c>
      <c r="E198" s="10">
        <v>10.14</v>
      </c>
      <c r="F198" s="10" t="s">
        <v>320</v>
      </c>
      <c r="G198" s="40">
        <v>64</v>
      </c>
      <c r="H198" s="10">
        <v>1955.68</v>
      </c>
      <c r="I198" s="12">
        <f t="shared" si="30"/>
        <v>489.311136</v>
      </c>
      <c r="J198" s="10" t="s">
        <v>363</v>
      </c>
      <c r="K198" s="13">
        <v>37.1764705882353</v>
      </c>
      <c r="L198" s="12">
        <v>2097.78352941176</v>
      </c>
      <c r="M198" s="12">
        <f t="shared" si="31"/>
        <v>704.855265882351</v>
      </c>
      <c r="N198" s="20" t="s">
        <v>360</v>
      </c>
      <c r="O198" s="20">
        <v>0.592039800995025</v>
      </c>
      <c r="P198" s="20">
        <f t="shared" si="28"/>
        <v>-0.0677398441828799</v>
      </c>
      <c r="Q198" s="20">
        <f t="shared" si="29"/>
        <v>-0.0858</v>
      </c>
      <c r="R198" s="25"/>
    </row>
    <row r="199" customHeight="1" spans="1:18">
      <c r="A199" s="38">
        <v>106568</v>
      </c>
      <c r="B199" s="39" t="s">
        <v>63</v>
      </c>
      <c r="C199" s="39" t="s">
        <v>307</v>
      </c>
      <c r="D199" s="38" t="s">
        <v>124</v>
      </c>
      <c r="E199" s="10">
        <v>10.21</v>
      </c>
      <c r="F199" s="10" t="s">
        <v>320</v>
      </c>
      <c r="G199" s="40">
        <v>46</v>
      </c>
      <c r="H199" s="10">
        <v>1241.42</v>
      </c>
      <c r="I199" s="12">
        <f t="shared" si="30"/>
        <v>416.248126</v>
      </c>
      <c r="J199" s="10" t="s">
        <v>364</v>
      </c>
      <c r="K199" s="13">
        <v>37.1764705882353</v>
      </c>
      <c r="L199" s="12">
        <v>2097.78352941176</v>
      </c>
      <c r="M199" s="12">
        <f t="shared" si="31"/>
        <v>704.855265882351</v>
      </c>
      <c r="N199" s="20" t="s">
        <v>360</v>
      </c>
      <c r="O199" s="20">
        <v>0.144278606965174</v>
      </c>
      <c r="P199" s="20">
        <f t="shared" si="28"/>
        <v>-0.40822302082422</v>
      </c>
      <c r="Q199" s="20">
        <f t="shared" si="29"/>
        <v>-0.000700000000000034</v>
      </c>
      <c r="R199" s="25"/>
    </row>
    <row r="200" customHeight="1" spans="1:18">
      <c r="A200" s="38">
        <v>106568</v>
      </c>
      <c r="B200" s="39" t="s">
        <v>63</v>
      </c>
      <c r="C200" s="39" t="s">
        <v>307</v>
      </c>
      <c r="D200" s="38" t="s">
        <v>124</v>
      </c>
      <c r="E200" s="10">
        <v>10.28</v>
      </c>
      <c r="F200" s="10" t="s">
        <v>320</v>
      </c>
      <c r="G200" s="40">
        <v>65</v>
      </c>
      <c r="H200" s="10">
        <v>1884.81</v>
      </c>
      <c r="I200" s="12">
        <f t="shared" si="30"/>
        <v>508.8987</v>
      </c>
      <c r="J200" s="10" t="s">
        <v>365</v>
      </c>
      <c r="K200" s="13">
        <v>37.1764705882353</v>
      </c>
      <c r="L200" s="12">
        <v>2097.78352941176</v>
      </c>
      <c r="M200" s="12">
        <f t="shared" si="31"/>
        <v>704.855265882351</v>
      </c>
      <c r="N200" s="20" t="s">
        <v>360</v>
      </c>
      <c r="O200" s="20">
        <v>0.616915422885572</v>
      </c>
      <c r="P200" s="20">
        <f t="shared" si="28"/>
        <v>-0.101523120200817</v>
      </c>
      <c r="Q200" s="20">
        <f t="shared" si="29"/>
        <v>-0.066</v>
      </c>
      <c r="R200" s="25"/>
    </row>
    <row r="201" customHeight="1" spans="1:18">
      <c r="A201" s="38">
        <v>106568</v>
      </c>
      <c r="B201" s="39" t="s">
        <v>63</v>
      </c>
      <c r="C201" s="39" t="s">
        <v>307</v>
      </c>
      <c r="D201" s="38" t="s">
        <v>124</v>
      </c>
      <c r="E201" s="10">
        <v>10.1</v>
      </c>
      <c r="F201" s="10" t="s">
        <v>320</v>
      </c>
      <c r="G201" s="40">
        <v>49</v>
      </c>
      <c r="H201" s="10">
        <v>1737.64</v>
      </c>
      <c r="I201" s="12">
        <f t="shared" si="30"/>
        <v>551.353172</v>
      </c>
      <c r="J201" s="10" t="s">
        <v>366</v>
      </c>
      <c r="K201" s="13">
        <v>37.1764705882353</v>
      </c>
      <c r="L201" s="12">
        <v>2097.78352941176</v>
      </c>
      <c r="M201" s="12">
        <f t="shared" si="31"/>
        <v>704.855265882351</v>
      </c>
      <c r="N201" s="20" t="s">
        <v>360</v>
      </c>
      <c r="O201" s="20">
        <v>0.218905472636816</v>
      </c>
      <c r="P201" s="20">
        <f t="shared" si="28"/>
        <v>-0.171678118529585</v>
      </c>
      <c r="Q201" s="20">
        <f t="shared" si="29"/>
        <v>-0.0187</v>
      </c>
      <c r="R201" s="25"/>
    </row>
    <row r="202" customHeight="1" spans="1:18">
      <c r="A202" s="38">
        <v>106568</v>
      </c>
      <c r="B202" s="39" t="s">
        <v>63</v>
      </c>
      <c r="C202" s="39" t="s">
        <v>307</v>
      </c>
      <c r="D202" s="38" t="s">
        <v>124</v>
      </c>
      <c r="E202" s="10">
        <v>10.8</v>
      </c>
      <c r="F202" s="10" t="s">
        <v>320</v>
      </c>
      <c r="G202" s="40">
        <v>52</v>
      </c>
      <c r="H202" s="10">
        <v>2433.59</v>
      </c>
      <c r="I202" s="12">
        <f t="shared" si="30"/>
        <v>477.470358</v>
      </c>
      <c r="J202" s="10" t="s">
        <v>367</v>
      </c>
      <c r="K202" s="13">
        <v>37.1764705882353</v>
      </c>
      <c r="L202" s="12">
        <v>2097.78352941176</v>
      </c>
      <c r="M202" s="12">
        <f t="shared" si="31"/>
        <v>704.855265882351</v>
      </c>
      <c r="N202" s="20" t="s">
        <v>360</v>
      </c>
      <c r="O202" s="20">
        <v>0.293532338308458</v>
      </c>
      <c r="P202" s="20">
        <f t="shared" si="28"/>
        <v>0.160076798144372</v>
      </c>
      <c r="Q202" s="20">
        <f t="shared" si="29"/>
        <v>-0.1398</v>
      </c>
      <c r="R202" s="25"/>
    </row>
    <row r="203" customHeight="1" spans="1:18">
      <c r="A203" s="38">
        <v>106568</v>
      </c>
      <c r="B203" s="39" t="s">
        <v>63</v>
      </c>
      <c r="C203" s="39" t="s">
        <v>307</v>
      </c>
      <c r="D203" s="38" t="s">
        <v>124</v>
      </c>
      <c r="E203" s="10">
        <v>10.15</v>
      </c>
      <c r="F203" s="10" t="s">
        <v>320</v>
      </c>
      <c r="G203" s="40">
        <v>44</v>
      </c>
      <c r="H203" s="10">
        <v>1555.55</v>
      </c>
      <c r="I203" s="12">
        <f t="shared" si="30"/>
        <v>488.287145</v>
      </c>
      <c r="J203" s="10" t="s">
        <v>368</v>
      </c>
      <c r="K203" s="13">
        <v>37.1764705882353</v>
      </c>
      <c r="L203" s="12">
        <v>2097.78352941176</v>
      </c>
      <c r="M203" s="12">
        <f t="shared" si="31"/>
        <v>704.855265882351</v>
      </c>
      <c r="N203" s="20" t="s">
        <v>360</v>
      </c>
      <c r="O203" s="20">
        <v>0.0945273631840795</v>
      </c>
      <c r="P203" s="20">
        <f t="shared" si="28"/>
        <v>-0.258479257659064</v>
      </c>
      <c r="Q203" s="20">
        <f t="shared" si="29"/>
        <v>-0.0221</v>
      </c>
      <c r="R203" s="25"/>
    </row>
    <row r="204" customHeight="1" spans="1:18">
      <c r="A204" s="38">
        <v>106568</v>
      </c>
      <c r="B204" s="39" t="s">
        <v>63</v>
      </c>
      <c r="C204" s="39" t="s">
        <v>307</v>
      </c>
      <c r="D204" s="38" t="s">
        <v>124</v>
      </c>
      <c r="E204" s="10">
        <v>10.22</v>
      </c>
      <c r="F204" s="10" t="s">
        <v>320</v>
      </c>
      <c r="G204" s="40">
        <v>71</v>
      </c>
      <c r="H204" s="10">
        <v>2316.25</v>
      </c>
      <c r="I204" s="12">
        <f t="shared" si="30"/>
        <v>833.85</v>
      </c>
      <c r="J204" s="10" t="s">
        <v>369</v>
      </c>
      <c r="K204" s="13">
        <v>37.1764705882353</v>
      </c>
      <c r="L204" s="12">
        <v>2097.78352941176</v>
      </c>
      <c r="M204" s="12">
        <f t="shared" si="31"/>
        <v>704.855265882351</v>
      </c>
      <c r="N204" s="20" t="s">
        <v>360</v>
      </c>
      <c r="O204" s="20">
        <v>0.766169154228856</v>
      </c>
      <c r="P204" s="20">
        <f t="shared" si="28"/>
        <v>0.104141570150231</v>
      </c>
      <c r="Q204" s="20">
        <f t="shared" si="29"/>
        <v>0.024</v>
      </c>
      <c r="R204" s="25"/>
    </row>
    <row r="205" customHeight="1" spans="1:18">
      <c r="A205" s="38">
        <v>106568</v>
      </c>
      <c r="B205" s="39" t="s">
        <v>63</v>
      </c>
      <c r="C205" s="39" t="s">
        <v>307</v>
      </c>
      <c r="D205" s="38" t="s">
        <v>124</v>
      </c>
      <c r="E205" s="10">
        <v>10.27</v>
      </c>
      <c r="F205" s="10" t="s">
        <v>320</v>
      </c>
      <c r="G205" s="40">
        <v>58</v>
      </c>
      <c r="H205" s="10">
        <v>2527.96</v>
      </c>
      <c r="I205" s="12">
        <f t="shared" si="30"/>
        <v>727.546888</v>
      </c>
      <c r="J205" s="10" t="s">
        <v>370</v>
      </c>
      <c r="K205" s="13">
        <v>37.1764705882353</v>
      </c>
      <c r="L205" s="12">
        <v>2097.78352941176</v>
      </c>
      <c r="M205" s="12">
        <f t="shared" si="31"/>
        <v>704.855265882351</v>
      </c>
      <c r="N205" s="20" t="s">
        <v>360</v>
      </c>
      <c r="O205" s="20">
        <v>0.442786069651741</v>
      </c>
      <c r="P205" s="20">
        <f t="shared" si="28"/>
        <v>0.205062373956602</v>
      </c>
      <c r="Q205" s="20">
        <f t="shared" si="29"/>
        <v>-0.0482</v>
      </c>
      <c r="R205" s="25"/>
    </row>
    <row r="206" customHeight="1" spans="1:19">
      <c r="A206" s="38">
        <v>545</v>
      </c>
      <c r="B206" s="39" t="s">
        <v>32</v>
      </c>
      <c r="C206" s="39" t="s">
        <v>307</v>
      </c>
      <c r="D206" s="38" t="s">
        <v>124</v>
      </c>
      <c r="E206" s="10">
        <v>10.7</v>
      </c>
      <c r="F206" s="10" t="s">
        <v>371</v>
      </c>
      <c r="G206" s="40">
        <v>56</v>
      </c>
      <c r="H206" s="10">
        <v>3758.07</v>
      </c>
      <c r="I206" s="12">
        <f t="shared" si="30"/>
        <v>930.498132</v>
      </c>
      <c r="J206" s="10" t="s">
        <v>372</v>
      </c>
      <c r="K206" s="13">
        <v>34.2352941176471</v>
      </c>
      <c r="L206" s="12">
        <v>1580.95411764706</v>
      </c>
      <c r="M206" s="12">
        <f t="shared" si="31"/>
        <v>540.52821282353</v>
      </c>
      <c r="N206" s="20" t="s">
        <v>373</v>
      </c>
      <c r="O206" s="53">
        <v>0.666666666666667</v>
      </c>
      <c r="P206" s="53">
        <f t="shared" si="28"/>
        <v>1.37708985861851</v>
      </c>
      <c r="Q206" s="20">
        <f t="shared" si="29"/>
        <v>-0.0943</v>
      </c>
      <c r="R206" s="29">
        <v>0</v>
      </c>
      <c r="S206" s="30" t="s">
        <v>109</v>
      </c>
    </row>
    <row r="207" customHeight="1" spans="1:18">
      <c r="A207" s="38">
        <v>355</v>
      </c>
      <c r="B207" s="39" t="s">
        <v>20</v>
      </c>
      <c r="C207" s="39" t="s">
        <v>307</v>
      </c>
      <c r="D207" s="38" t="s">
        <v>124</v>
      </c>
      <c r="E207" s="40">
        <v>10.8</v>
      </c>
      <c r="F207" s="10" t="s">
        <v>320</v>
      </c>
      <c r="G207" s="40">
        <v>92</v>
      </c>
      <c r="H207" s="10">
        <v>3907.3</v>
      </c>
      <c r="I207" s="12">
        <f t="shared" si="30"/>
        <v>1382.40274</v>
      </c>
      <c r="J207" s="10" t="s">
        <v>374</v>
      </c>
      <c r="K207" s="13">
        <v>67.7058823529412</v>
      </c>
      <c r="L207" s="12">
        <v>4670.14117647059</v>
      </c>
      <c r="M207" s="12">
        <f t="shared" si="31"/>
        <v>1428.12917176471</v>
      </c>
      <c r="N207" s="20" t="s">
        <v>348</v>
      </c>
      <c r="O207" s="20">
        <v>0.319942611190818</v>
      </c>
      <c r="P207" s="20">
        <f t="shared" si="28"/>
        <v>-0.163344350340839</v>
      </c>
      <c r="Q207" s="20">
        <f t="shared" si="29"/>
        <v>0.048</v>
      </c>
      <c r="R207" s="25"/>
    </row>
    <row r="208" customHeight="1" spans="1:18">
      <c r="A208" s="38">
        <v>355</v>
      </c>
      <c r="B208" s="39" t="s">
        <v>20</v>
      </c>
      <c r="C208" s="39" t="s">
        <v>307</v>
      </c>
      <c r="D208" s="38" t="s">
        <v>124</v>
      </c>
      <c r="E208" s="40">
        <v>10.15</v>
      </c>
      <c r="F208" s="10" t="s">
        <v>320</v>
      </c>
      <c r="G208" s="40">
        <v>76</v>
      </c>
      <c r="H208" s="10">
        <v>5593.83</v>
      </c>
      <c r="I208" s="12">
        <f t="shared" si="30"/>
        <v>1512.571632</v>
      </c>
      <c r="J208" s="10" t="s">
        <v>249</v>
      </c>
      <c r="K208" s="13">
        <v>67.7058823529412</v>
      </c>
      <c r="L208" s="12">
        <v>4670.14117647059</v>
      </c>
      <c r="M208" s="12">
        <f t="shared" si="31"/>
        <v>1428.12917176471</v>
      </c>
      <c r="N208" s="20" t="s">
        <v>348</v>
      </c>
      <c r="O208" s="20">
        <v>0.0903873744619799</v>
      </c>
      <c r="P208" s="20">
        <f t="shared" si="28"/>
        <v>0.197786060126662</v>
      </c>
      <c r="Q208" s="20">
        <f t="shared" si="29"/>
        <v>-0.0354</v>
      </c>
      <c r="R208" s="25"/>
    </row>
    <row r="209" customHeight="1" spans="1:18">
      <c r="A209" s="38">
        <v>355</v>
      </c>
      <c r="B209" s="39" t="s">
        <v>20</v>
      </c>
      <c r="C209" s="39" t="s">
        <v>307</v>
      </c>
      <c r="D209" s="38" t="s">
        <v>124</v>
      </c>
      <c r="E209" s="40">
        <v>10.22</v>
      </c>
      <c r="F209" s="10" t="s">
        <v>320</v>
      </c>
      <c r="G209" s="40">
        <v>75</v>
      </c>
      <c r="H209" s="10">
        <v>4466.85</v>
      </c>
      <c r="I209" s="12">
        <f t="shared" si="30"/>
        <v>1457.533155</v>
      </c>
      <c r="J209" s="10" t="s">
        <v>375</v>
      </c>
      <c r="K209" s="13">
        <v>67.7058823529412</v>
      </c>
      <c r="L209" s="12">
        <v>4670.14117647059</v>
      </c>
      <c r="M209" s="12">
        <f t="shared" si="31"/>
        <v>1428.12917176471</v>
      </c>
      <c r="N209" s="20" t="s">
        <v>348</v>
      </c>
      <c r="O209" s="20">
        <v>0.0760401721664275</v>
      </c>
      <c r="P209" s="20">
        <f t="shared" si="28"/>
        <v>-0.0435299852378816</v>
      </c>
      <c r="Q209" s="20">
        <f t="shared" si="29"/>
        <v>0.0205000000000001</v>
      </c>
      <c r="R209" s="25"/>
    </row>
    <row r="210" customHeight="1" spans="1:18">
      <c r="A210" s="38">
        <v>355</v>
      </c>
      <c r="B210" s="39" t="s">
        <v>20</v>
      </c>
      <c r="C210" s="39" t="s">
        <v>307</v>
      </c>
      <c r="D210" s="38" t="s">
        <v>124</v>
      </c>
      <c r="E210" s="40">
        <v>10.29</v>
      </c>
      <c r="F210" s="10" t="s">
        <v>320</v>
      </c>
      <c r="G210" s="40">
        <v>81</v>
      </c>
      <c r="H210" s="10">
        <v>4084.76</v>
      </c>
      <c r="I210" s="12">
        <f t="shared" si="30"/>
        <v>1013.837432</v>
      </c>
      <c r="J210" s="10" t="s">
        <v>376</v>
      </c>
      <c r="K210" s="13">
        <v>67.7058823529412</v>
      </c>
      <c r="L210" s="12">
        <v>4670.14117647059</v>
      </c>
      <c r="M210" s="12">
        <f t="shared" si="31"/>
        <v>1428.12917176471</v>
      </c>
      <c r="N210" s="20" t="s">
        <v>348</v>
      </c>
      <c r="O210" s="20">
        <v>0.162123385939742</v>
      </c>
      <c r="P210" s="20">
        <f t="shared" si="28"/>
        <v>-0.125345499065402</v>
      </c>
      <c r="Q210" s="20">
        <f t="shared" si="29"/>
        <v>-0.0576</v>
      </c>
      <c r="R210" s="25"/>
    </row>
    <row r="211" customHeight="1" spans="1:19">
      <c r="A211" s="38">
        <v>113008</v>
      </c>
      <c r="B211" s="39" t="s">
        <v>72</v>
      </c>
      <c r="C211" s="39" t="s">
        <v>307</v>
      </c>
      <c r="D211" s="38" t="s">
        <v>124</v>
      </c>
      <c r="E211" s="40">
        <v>10.1</v>
      </c>
      <c r="F211" s="10" t="s">
        <v>320</v>
      </c>
      <c r="G211" s="40">
        <v>37</v>
      </c>
      <c r="H211" s="10">
        <v>1457.86</v>
      </c>
      <c r="I211" s="12">
        <f t="shared" si="30"/>
        <v>373.94109</v>
      </c>
      <c r="J211" s="20">
        <v>0.2565</v>
      </c>
      <c r="K211" s="13">
        <v>21.4117647058824</v>
      </c>
      <c r="L211" s="12">
        <v>830.750588235294</v>
      </c>
      <c r="M211" s="12">
        <f t="shared" si="31"/>
        <v>198.134015294118</v>
      </c>
      <c r="N211" s="20" t="s">
        <v>377</v>
      </c>
      <c r="O211" s="53">
        <v>0.592539454806315</v>
      </c>
      <c r="P211" s="53">
        <f t="shared" si="28"/>
        <v>0.754870860936531</v>
      </c>
      <c r="Q211" s="20">
        <f t="shared" si="29"/>
        <v>0.018</v>
      </c>
      <c r="R211" s="29">
        <v>0</v>
      </c>
      <c r="S211" s="30" t="s">
        <v>109</v>
      </c>
    </row>
    <row r="212" customHeight="1" spans="1:18">
      <c r="A212" s="38">
        <v>113008</v>
      </c>
      <c r="B212" s="39" t="s">
        <v>72</v>
      </c>
      <c r="C212" s="39" t="s">
        <v>307</v>
      </c>
      <c r="D212" s="38" t="s">
        <v>124</v>
      </c>
      <c r="E212" s="41">
        <v>10.1</v>
      </c>
      <c r="F212" s="10" t="s">
        <v>320</v>
      </c>
      <c r="G212" s="40">
        <v>34</v>
      </c>
      <c r="H212" s="10">
        <v>585.42</v>
      </c>
      <c r="I212" s="12">
        <f t="shared" si="30"/>
        <v>152.384826</v>
      </c>
      <c r="J212" s="10" t="s">
        <v>378</v>
      </c>
      <c r="K212" s="13">
        <v>21.4117647058824</v>
      </c>
      <c r="L212" s="12">
        <v>830.750588235294</v>
      </c>
      <c r="M212" s="12">
        <f t="shared" si="31"/>
        <v>198.134015294118</v>
      </c>
      <c r="N212" s="20" t="s">
        <v>377</v>
      </c>
      <c r="O212" s="20">
        <v>0.463414634146344</v>
      </c>
      <c r="P212" s="20">
        <f t="shared" si="28"/>
        <v>-0.295311964516851</v>
      </c>
      <c r="Q212" s="20">
        <f t="shared" si="29"/>
        <v>0.0218</v>
      </c>
      <c r="R212" s="25"/>
    </row>
    <row r="213" customHeight="1" spans="1:18">
      <c r="A213" s="38">
        <v>113008</v>
      </c>
      <c r="B213" s="39" t="s">
        <v>72</v>
      </c>
      <c r="C213" s="39" t="s">
        <v>307</v>
      </c>
      <c r="D213" s="38" t="s">
        <v>124</v>
      </c>
      <c r="E213" s="40">
        <v>10.22</v>
      </c>
      <c r="F213" s="10" t="s">
        <v>320</v>
      </c>
      <c r="G213" s="40">
        <v>34</v>
      </c>
      <c r="H213" s="10">
        <v>806.71</v>
      </c>
      <c r="I213" s="12">
        <f t="shared" si="30"/>
        <v>207.405141</v>
      </c>
      <c r="J213" s="10" t="s">
        <v>379</v>
      </c>
      <c r="K213" s="13">
        <v>21.4117647058824</v>
      </c>
      <c r="L213" s="12">
        <v>830.750588235294</v>
      </c>
      <c r="M213" s="12">
        <f t="shared" si="31"/>
        <v>198.134015294118</v>
      </c>
      <c r="N213" s="20" t="s">
        <v>377</v>
      </c>
      <c r="O213" s="20">
        <v>0.463414634146344</v>
      </c>
      <c r="P213" s="20">
        <f t="shared" si="28"/>
        <v>-0.0289383944781331</v>
      </c>
      <c r="Q213" s="20">
        <f t="shared" si="29"/>
        <v>0.0186</v>
      </c>
      <c r="R213" s="25"/>
    </row>
    <row r="214" customHeight="1" spans="1:18">
      <c r="A214" s="38">
        <v>113008</v>
      </c>
      <c r="B214" s="39" t="s">
        <v>72</v>
      </c>
      <c r="C214" s="39" t="s">
        <v>307</v>
      </c>
      <c r="D214" s="38" t="s">
        <v>124</v>
      </c>
      <c r="E214" s="40">
        <v>10.29</v>
      </c>
      <c r="F214" s="10" t="s">
        <v>320</v>
      </c>
      <c r="G214" s="40">
        <v>25</v>
      </c>
      <c r="H214" s="10">
        <v>725.5</v>
      </c>
      <c r="I214" s="12">
        <f t="shared" si="30"/>
        <v>176.94945</v>
      </c>
      <c r="J214" s="10" t="s">
        <v>380</v>
      </c>
      <c r="K214" s="13">
        <v>21.4117647058824</v>
      </c>
      <c r="L214" s="12">
        <v>830.750588235294</v>
      </c>
      <c r="M214" s="12">
        <f t="shared" si="31"/>
        <v>198.134015294118</v>
      </c>
      <c r="N214" s="20" t="s">
        <v>377</v>
      </c>
      <c r="O214" s="20">
        <v>0.0760401721664292</v>
      </c>
      <c r="P214" s="20">
        <f t="shared" si="28"/>
        <v>-0.126693365885988</v>
      </c>
      <c r="Q214" s="20">
        <f t="shared" si="29"/>
        <v>0.00539999999999999</v>
      </c>
      <c r="R214" s="25"/>
    </row>
    <row r="215" customHeight="1" spans="1:18">
      <c r="A215" s="38">
        <v>113008</v>
      </c>
      <c r="B215" s="39" t="s">
        <v>72</v>
      </c>
      <c r="C215" s="39" t="s">
        <v>307</v>
      </c>
      <c r="D215" s="38" t="s">
        <v>124</v>
      </c>
      <c r="E215" s="10">
        <v>10.2</v>
      </c>
      <c r="F215" s="10" t="s">
        <v>320</v>
      </c>
      <c r="G215" s="40">
        <v>32</v>
      </c>
      <c r="H215" s="10">
        <v>1065.35</v>
      </c>
      <c r="I215" s="12">
        <f t="shared" si="30"/>
        <v>227.9849</v>
      </c>
      <c r="J215" s="10" t="s">
        <v>381</v>
      </c>
      <c r="K215" s="13">
        <v>21.4117647058824</v>
      </c>
      <c r="L215" s="12">
        <v>830.750588235294</v>
      </c>
      <c r="M215" s="12">
        <f t="shared" si="31"/>
        <v>198.134015294118</v>
      </c>
      <c r="N215" s="20" t="s">
        <v>377</v>
      </c>
      <c r="O215" s="20">
        <v>0.377331420373029</v>
      </c>
      <c r="P215" s="20">
        <f t="shared" si="28"/>
        <v>0.282394517785475</v>
      </c>
      <c r="Q215" s="20">
        <f t="shared" si="29"/>
        <v>-0.0245</v>
      </c>
      <c r="R215" s="25"/>
    </row>
    <row r="216" customHeight="1" spans="1:18">
      <c r="A216" s="38">
        <v>113008</v>
      </c>
      <c r="B216" s="39" t="s">
        <v>72</v>
      </c>
      <c r="C216" s="39" t="s">
        <v>307</v>
      </c>
      <c r="D216" s="38" t="s">
        <v>124</v>
      </c>
      <c r="E216" s="10">
        <v>10.9</v>
      </c>
      <c r="F216" s="10" t="s">
        <v>320</v>
      </c>
      <c r="G216" s="40">
        <v>32</v>
      </c>
      <c r="H216" s="10">
        <v>584.46</v>
      </c>
      <c r="I216" s="12">
        <f t="shared" si="30"/>
        <v>140.445738</v>
      </c>
      <c r="J216" s="10" t="s">
        <v>382</v>
      </c>
      <c r="K216" s="13">
        <v>21.4117647058824</v>
      </c>
      <c r="L216" s="12">
        <v>830.750588235294</v>
      </c>
      <c r="M216" s="12">
        <f t="shared" si="31"/>
        <v>198.134015294118</v>
      </c>
      <c r="N216" s="20" t="s">
        <v>377</v>
      </c>
      <c r="O216" s="20">
        <v>0.377331420373029</v>
      </c>
      <c r="P216" s="20">
        <f t="shared" si="28"/>
        <v>-0.296467546003756</v>
      </c>
      <c r="Q216" s="20">
        <f t="shared" si="29"/>
        <v>0.0018</v>
      </c>
      <c r="R216" s="25"/>
    </row>
    <row r="217" customHeight="1" spans="1:19">
      <c r="A217" s="38">
        <v>113008</v>
      </c>
      <c r="B217" s="39" t="s">
        <v>72</v>
      </c>
      <c r="C217" s="39" t="s">
        <v>307</v>
      </c>
      <c r="D217" s="38" t="s">
        <v>124</v>
      </c>
      <c r="E217" s="10">
        <v>10.16</v>
      </c>
      <c r="F217" s="10" t="s">
        <v>320</v>
      </c>
      <c r="G217" s="40">
        <v>33</v>
      </c>
      <c r="H217" s="10">
        <v>1551.7</v>
      </c>
      <c r="I217" s="12">
        <f t="shared" si="30"/>
        <v>270.46131</v>
      </c>
      <c r="J217" s="10" t="s">
        <v>383</v>
      </c>
      <c r="K217" s="13">
        <v>21.4117647058824</v>
      </c>
      <c r="L217" s="12">
        <v>830.750588235294</v>
      </c>
      <c r="M217" s="12">
        <f t="shared" si="31"/>
        <v>198.134015294118</v>
      </c>
      <c r="N217" s="20" t="s">
        <v>377</v>
      </c>
      <c r="O217" s="53">
        <v>0.420373027259686</v>
      </c>
      <c r="P217" s="53">
        <f t="shared" si="28"/>
        <v>0.867828951281478</v>
      </c>
      <c r="Q217" s="20">
        <f t="shared" si="29"/>
        <v>-0.0642</v>
      </c>
      <c r="R217" s="29">
        <v>0</v>
      </c>
      <c r="S217" s="30" t="s">
        <v>146</v>
      </c>
    </row>
    <row r="218" customHeight="1" spans="1:19">
      <c r="A218" s="38">
        <v>113008</v>
      </c>
      <c r="B218" s="39" t="s">
        <v>72</v>
      </c>
      <c r="C218" s="39" t="s">
        <v>307</v>
      </c>
      <c r="D218" s="38" t="s">
        <v>124</v>
      </c>
      <c r="E218" s="10">
        <v>10.23</v>
      </c>
      <c r="F218" s="10" t="s">
        <v>320</v>
      </c>
      <c r="G218" s="40">
        <v>51</v>
      </c>
      <c r="H218" s="10">
        <v>2329.3</v>
      </c>
      <c r="I218" s="12">
        <f t="shared" si="30"/>
        <v>702.28395</v>
      </c>
      <c r="J218" s="10" t="s">
        <v>384</v>
      </c>
      <c r="K218" s="13">
        <v>21.4117647058824</v>
      </c>
      <c r="L218" s="12">
        <v>830.750588235294</v>
      </c>
      <c r="M218" s="12">
        <f t="shared" si="31"/>
        <v>198.134015294118</v>
      </c>
      <c r="N218" s="20" t="s">
        <v>377</v>
      </c>
      <c r="O218" s="53">
        <v>1.19512195121952</v>
      </c>
      <c r="P218" s="53">
        <f t="shared" si="28"/>
        <v>1.80384995567439</v>
      </c>
      <c r="Q218" s="20">
        <f t="shared" si="29"/>
        <v>0.063</v>
      </c>
      <c r="R218" s="29">
        <v>0</v>
      </c>
      <c r="S218" s="30" t="s">
        <v>142</v>
      </c>
    </row>
    <row r="219" customHeight="1" spans="1:18">
      <c r="A219" s="38">
        <v>113008</v>
      </c>
      <c r="B219" s="39" t="s">
        <v>72</v>
      </c>
      <c r="C219" s="39" t="s">
        <v>307</v>
      </c>
      <c r="D219" s="38" t="s">
        <v>124</v>
      </c>
      <c r="E219" s="12">
        <v>10.3</v>
      </c>
      <c r="F219" s="10" t="s">
        <v>320</v>
      </c>
      <c r="G219" s="40">
        <v>34</v>
      </c>
      <c r="H219" s="10">
        <v>774.47</v>
      </c>
      <c r="I219" s="12">
        <f t="shared" si="30"/>
        <v>211.507757</v>
      </c>
      <c r="J219" s="10" t="s">
        <v>385</v>
      </c>
      <c r="K219" s="13">
        <v>21.4117647058824</v>
      </c>
      <c r="L219" s="12">
        <v>830.750588235294</v>
      </c>
      <c r="M219" s="12">
        <f t="shared" si="31"/>
        <v>198.134015294118</v>
      </c>
      <c r="N219" s="20" t="s">
        <v>377</v>
      </c>
      <c r="O219" s="20">
        <v>0.463414634146344</v>
      </c>
      <c r="P219" s="20">
        <f t="shared" si="28"/>
        <v>-0.0677466727466869</v>
      </c>
      <c r="Q219" s="20">
        <f t="shared" si="29"/>
        <v>0.0346</v>
      </c>
      <c r="R219" s="25"/>
    </row>
    <row r="220" customHeight="1" spans="1:18">
      <c r="A220" s="42">
        <v>106066</v>
      </c>
      <c r="B220" s="57" t="s">
        <v>60</v>
      </c>
      <c r="C220" s="57" t="s">
        <v>386</v>
      </c>
      <c r="D220" s="38" t="s">
        <v>102</v>
      </c>
      <c r="E220" s="42">
        <v>10.1</v>
      </c>
      <c r="F220" s="42" t="s">
        <v>387</v>
      </c>
      <c r="G220" s="40">
        <v>179</v>
      </c>
      <c r="H220" s="10">
        <v>9591.59</v>
      </c>
      <c r="I220" s="12">
        <f t="shared" si="30"/>
        <v>3845.268431</v>
      </c>
      <c r="J220" s="10" t="s">
        <v>388</v>
      </c>
      <c r="K220" s="13">
        <v>114.823529411765</v>
      </c>
      <c r="L220" s="12">
        <v>7059.97411764706</v>
      </c>
      <c r="M220" s="12">
        <f t="shared" si="31"/>
        <v>2471.69693858824</v>
      </c>
      <c r="N220" s="20" t="s">
        <v>389</v>
      </c>
      <c r="O220" s="20">
        <v>0.472443103921027</v>
      </c>
      <c r="P220" s="20">
        <f t="shared" si="28"/>
        <v>0.358587133630552</v>
      </c>
      <c r="Q220" s="20">
        <f t="shared" si="29"/>
        <v>0.0508000000000001</v>
      </c>
      <c r="R220" s="25"/>
    </row>
    <row r="221" customHeight="1" spans="1:18">
      <c r="A221" s="38">
        <v>515</v>
      </c>
      <c r="B221" s="39" t="s">
        <v>30</v>
      </c>
      <c r="C221" s="39" t="s">
        <v>307</v>
      </c>
      <c r="D221" s="38" t="s">
        <v>102</v>
      </c>
      <c r="E221" s="40">
        <v>10.13</v>
      </c>
      <c r="F221" s="10" t="s">
        <v>320</v>
      </c>
      <c r="G221" s="40">
        <v>147</v>
      </c>
      <c r="H221" s="10">
        <v>6839.56</v>
      </c>
      <c r="I221" s="12">
        <f t="shared" si="30"/>
        <v>1831.634168</v>
      </c>
      <c r="J221" s="10" t="s">
        <v>390</v>
      </c>
      <c r="K221" s="13">
        <v>83</v>
      </c>
      <c r="L221" s="12">
        <v>4724.41</v>
      </c>
      <c r="M221" s="12">
        <f t="shared" si="31"/>
        <v>1320.000154</v>
      </c>
      <c r="N221" s="20" t="s">
        <v>355</v>
      </c>
      <c r="O221" s="53">
        <v>0.689655172413793</v>
      </c>
      <c r="P221" s="53">
        <f t="shared" si="28"/>
        <v>0.447706697767552</v>
      </c>
      <c r="Q221" s="20">
        <f t="shared" si="29"/>
        <v>-0.0116</v>
      </c>
      <c r="R221" s="29">
        <f>(I221-M221)*0.1</f>
        <v>51.1634014</v>
      </c>
    </row>
    <row r="222" customHeight="1" spans="1:18">
      <c r="A222" s="38">
        <v>515</v>
      </c>
      <c r="B222" s="39" t="s">
        <v>30</v>
      </c>
      <c r="C222" s="39" t="s">
        <v>307</v>
      </c>
      <c r="D222" s="38" t="s">
        <v>102</v>
      </c>
      <c r="E222" s="41">
        <v>10.2</v>
      </c>
      <c r="F222" s="10" t="s">
        <v>320</v>
      </c>
      <c r="G222" s="40">
        <v>121</v>
      </c>
      <c r="H222" s="10">
        <v>6432.38</v>
      </c>
      <c r="I222" s="12">
        <f t="shared" si="30"/>
        <v>1541.198248</v>
      </c>
      <c r="J222" s="10" t="s">
        <v>391</v>
      </c>
      <c r="K222" s="13">
        <v>83</v>
      </c>
      <c r="L222" s="12">
        <v>4724.41</v>
      </c>
      <c r="M222" s="12">
        <f t="shared" si="31"/>
        <v>1320.000154</v>
      </c>
      <c r="N222" s="20" t="s">
        <v>355</v>
      </c>
      <c r="O222" s="20">
        <v>0.390804597701149</v>
      </c>
      <c r="P222" s="20">
        <f t="shared" si="28"/>
        <v>0.361520274489301</v>
      </c>
      <c r="Q222" s="20">
        <f t="shared" si="29"/>
        <v>-0.0398</v>
      </c>
      <c r="R222" s="25"/>
    </row>
    <row r="223" customHeight="1" spans="1:18">
      <c r="A223" s="38">
        <v>515</v>
      </c>
      <c r="B223" s="39" t="s">
        <v>30</v>
      </c>
      <c r="C223" s="39" t="s">
        <v>307</v>
      </c>
      <c r="D223" s="38" t="s">
        <v>102</v>
      </c>
      <c r="E223" s="40">
        <v>10.27</v>
      </c>
      <c r="F223" s="10" t="s">
        <v>320</v>
      </c>
      <c r="G223" s="40">
        <v>87</v>
      </c>
      <c r="H223" s="10">
        <v>5887.08</v>
      </c>
      <c r="I223" s="12">
        <f t="shared" si="30"/>
        <v>1711.374156</v>
      </c>
      <c r="J223" s="10" t="s">
        <v>392</v>
      </c>
      <c r="K223" s="13">
        <v>83</v>
      </c>
      <c r="L223" s="12">
        <v>4724.41</v>
      </c>
      <c r="M223" s="12">
        <f t="shared" si="31"/>
        <v>1320.000154</v>
      </c>
      <c r="N223" s="20" t="s">
        <v>355</v>
      </c>
      <c r="O223" s="20">
        <v>0</v>
      </c>
      <c r="P223" s="20">
        <f t="shared" si="28"/>
        <v>0.246098454621847</v>
      </c>
      <c r="Q223" s="20">
        <f t="shared" si="29"/>
        <v>0.0113</v>
      </c>
      <c r="R223" s="25"/>
    </row>
    <row r="224" customHeight="1" spans="1:18">
      <c r="A224" s="42">
        <v>102935</v>
      </c>
      <c r="B224" s="57" t="s">
        <v>53</v>
      </c>
      <c r="C224" s="57" t="s">
        <v>386</v>
      </c>
      <c r="D224" s="38" t="s">
        <v>124</v>
      </c>
      <c r="E224" s="40">
        <v>10.6</v>
      </c>
      <c r="F224" s="42" t="s">
        <v>393</v>
      </c>
      <c r="G224" s="40">
        <v>103</v>
      </c>
      <c r="H224" s="10">
        <v>5148.74</v>
      </c>
      <c r="I224" s="12">
        <f t="shared" si="30"/>
        <v>1692.905712</v>
      </c>
      <c r="J224" s="10" t="s">
        <v>394</v>
      </c>
      <c r="K224" s="13">
        <v>93.5882352941177</v>
      </c>
      <c r="L224" s="12">
        <v>5364.45705882353</v>
      </c>
      <c r="M224" s="12">
        <f t="shared" si="31"/>
        <v>1860.393708</v>
      </c>
      <c r="N224" s="20" t="s">
        <v>395</v>
      </c>
      <c r="O224" s="20">
        <v>0.0911016949152542</v>
      </c>
      <c r="P224" s="20">
        <f t="shared" ref="P224:P264" si="32">(H224-L224)/L224</f>
        <v>-0.0402122817757885</v>
      </c>
      <c r="Q224" s="20">
        <f t="shared" ref="Q224:Q264" si="33">(J224-N224)</f>
        <v>-0.018</v>
      </c>
      <c r="R224" s="25"/>
    </row>
    <row r="225" customHeight="1" spans="1:18">
      <c r="A225" s="38">
        <v>113023</v>
      </c>
      <c r="B225" s="39" t="s">
        <v>73</v>
      </c>
      <c r="C225" s="39" t="s">
        <v>200</v>
      </c>
      <c r="D225" s="38" t="s">
        <v>124</v>
      </c>
      <c r="E225" s="40">
        <v>10.11</v>
      </c>
      <c r="F225" s="10" t="s">
        <v>206</v>
      </c>
      <c r="G225" s="40">
        <v>35</v>
      </c>
      <c r="H225" s="10">
        <v>1048.42</v>
      </c>
      <c r="I225" s="12">
        <f t="shared" si="30"/>
        <v>285.904134</v>
      </c>
      <c r="J225" s="10" t="s">
        <v>396</v>
      </c>
      <c r="K225" s="13">
        <v>26.4705882352941</v>
      </c>
      <c r="L225" s="12">
        <v>1080.97647058824</v>
      </c>
      <c r="M225" s="12">
        <f t="shared" si="31"/>
        <v>209.709435294119</v>
      </c>
      <c r="N225" s="20" t="s">
        <v>397</v>
      </c>
      <c r="O225" s="20">
        <v>0.294697903822443</v>
      </c>
      <c r="P225" s="20">
        <f t="shared" si="32"/>
        <v>-0.0301176496196249</v>
      </c>
      <c r="Q225" s="20">
        <f t="shared" si="33"/>
        <v>0.0787</v>
      </c>
      <c r="R225" s="25"/>
    </row>
    <row r="226" customHeight="1" spans="1:18">
      <c r="A226" s="38">
        <v>113023</v>
      </c>
      <c r="B226" s="39" t="s">
        <v>73</v>
      </c>
      <c r="C226" s="39" t="s">
        <v>200</v>
      </c>
      <c r="D226" s="38" t="s">
        <v>124</v>
      </c>
      <c r="E226" s="40">
        <v>10.18</v>
      </c>
      <c r="F226" s="10" t="s">
        <v>206</v>
      </c>
      <c r="G226" s="40">
        <v>43</v>
      </c>
      <c r="H226" s="10">
        <v>1571.74</v>
      </c>
      <c r="I226" s="12">
        <f t="shared" si="30"/>
        <v>458.319384</v>
      </c>
      <c r="J226" s="20">
        <v>0.2916</v>
      </c>
      <c r="K226" s="13">
        <v>26.4705882352941</v>
      </c>
      <c r="L226" s="12">
        <v>1080.97647058824</v>
      </c>
      <c r="M226" s="12">
        <f t="shared" si="31"/>
        <v>209.709435294119</v>
      </c>
      <c r="N226" s="20" t="s">
        <v>397</v>
      </c>
      <c r="O226" s="53">
        <v>0.590628853267573</v>
      </c>
      <c r="P226" s="53">
        <f t="shared" si="32"/>
        <v>0.454000195901309</v>
      </c>
      <c r="Q226" s="20">
        <f t="shared" si="33"/>
        <v>0.0976</v>
      </c>
      <c r="R226" s="29">
        <f>(I226-M226)*0.1</f>
        <v>24.8609948705882</v>
      </c>
    </row>
    <row r="227" customHeight="1" spans="1:18">
      <c r="A227" s="38">
        <v>113023</v>
      </c>
      <c r="B227" s="39" t="s">
        <v>73</v>
      </c>
      <c r="C227" s="39" t="s">
        <v>200</v>
      </c>
      <c r="D227" s="38" t="s">
        <v>124</v>
      </c>
      <c r="E227" s="40">
        <v>10.25</v>
      </c>
      <c r="F227" s="10" t="s">
        <v>206</v>
      </c>
      <c r="G227" s="40">
        <v>43</v>
      </c>
      <c r="H227" s="10">
        <v>1140.91</v>
      </c>
      <c r="I227" s="12">
        <f t="shared" si="30"/>
        <v>265.946121</v>
      </c>
      <c r="J227" s="10" t="s">
        <v>398</v>
      </c>
      <c r="K227" s="13">
        <v>26.4705882352941</v>
      </c>
      <c r="L227" s="12">
        <v>1080.97647058824</v>
      </c>
      <c r="M227" s="12">
        <f t="shared" si="31"/>
        <v>209.709435294119</v>
      </c>
      <c r="N227" s="20" t="s">
        <v>397</v>
      </c>
      <c r="O227" s="20">
        <v>0.590628853267573</v>
      </c>
      <c r="P227" s="20">
        <f t="shared" si="32"/>
        <v>0.0554438797165962</v>
      </c>
      <c r="Q227" s="20">
        <f t="shared" si="33"/>
        <v>0.0391</v>
      </c>
      <c r="R227" s="25"/>
    </row>
    <row r="228" customHeight="1" spans="1:18">
      <c r="A228" s="38">
        <v>113023</v>
      </c>
      <c r="B228" s="39" t="s">
        <v>73</v>
      </c>
      <c r="C228" s="39" t="s">
        <v>200</v>
      </c>
      <c r="D228" s="38" t="s">
        <v>124</v>
      </c>
      <c r="E228" s="10">
        <v>10.3</v>
      </c>
      <c r="F228" s="10" t="s">
        <v>206</v>
      </c>
      <c r="G228" s="40">
        <v>32</v>
      </c>
      <c r="H228" s="10">
        <v>1396.43</v>
      </c>
      <c r="I228" s="12">
        <f t="shared" si="30"/>
        <v>164.499454</v>
      </c>
      <c r="J228" s="10" t="s">
        <v>399</v>
      </c>
      <c r="K228" s="13">
        <v>26.4705882352941</v>
      </c>
      <c r="L228" s="12">
        <v>1080.97647058824</v>
      </c>
      <c r="M228" s="12">
        <f t="shared" si="31"/>
        <v>209.709435294119</v>
      </c>
      <c r="N228" s="20" t="s">
        <v>397</v>
      </c>
      <c r="O228" s="20">
        <v>0.183723797780519</v>
      </c>
      <c r="P228" s="20">
        <f t="shared" si="32"/>
        <v>0.291822752848732</v>
      </c>
      <c r="Q228" s="20">
        <f t="shared" si="33"/>
        <v>-0.0762</v>
      </c>
      <c r="R228" s="25"/>
    </row>
    <row r="229" customHeight="1" spans="1:18">
      <c r="A229" s="38">
        <v>113023</v>
      </c>
      <c r="B229" s="39" t="s">
        <v>73</v>
      </c>
      <c r="C229" s="39" t="s">
        <v>200</v>
      </c>
      <c r="D229" s="38" t="s">
        <v>124</v>
      </c>
      <c r="E229" s="12">
        <v>10.1</v>
      </c>
      <c r="F229" s="10" t="s">
        <v>206</v>
      </c>
      <c r="G229" s="40">
        <v>45</v>
      </c>
      <c r="H229" s="10">
        <v>1819.36</v>
      </c>
      <c r="I229" s="12">
        <f t="shared" si="30"/>
        <v>408.810192</v>
      </c>
      <c r="J229" s="10" t="s">
        <v>400</v>
      </c>
      <c r="K229" s="13">
        <v>26.4705882352941</v>
      </c>
      <c r="L229" s="12">
        <v>1080.97647058824</v>
      </c>
      <c r="M229" s="12">
        <f t="shared" si="31"/>
        <v>209.709435294119</v>
      </c>
      <c r="N229" s="20" t="s">
        <v>397</v>
      </c>
      <c r="O229" s="53">
        <v>0.664611590628855</v>
      </c>
      <c r="P229" s="53">
        <f t="shared" si="32"/>
        <v>0.683070861856927</v>
      </c>
      <c r="Q229" s="20">
        <f t="shared" si="33"/>
        <v>0.0307</v>
      </c>
      <c r="R229" s="29">
        <f>(I229-M229)*0.1</f>
        <v>19.9100756705881</v>
      </c>
    </row>
    <row r="230" customHeight="1" spans="1:19">
      <c r="A230" s="38">
        <v>113023</v>
      </c>
      <c r="B230" s="39" t="s">
        <v>73</v>
      </c>
      <c r="C230" s="39" t="s">
        <v>200</v>
      </c>
      <c r="D230" s="38" t="s">
        <v>124</v>
      </c>
      <c r="E230" s="10">
        <v>10.17</v>
      </c>
      <c r="F230" s="10" t="s">
        <v>206</v>
      </c>
      <c r="G230" s="40">
        <v>37</v>
      </c>
      <c r="H230" s="10">
        <v>2415.02</v>
      </c>
      <c r="I230" s="12">
        <f t="shared" si="30"/>
        <v>535.651436</v>
      </c>
      <c r="J230" s="20">
        <v>0.2218</v>
      </c>
      <c r="K230" s="13">
        <v>26.4705882352941</v>
      </c>
      <c r="L230" s="12">
        <v>1080.97647058824</v>
      </c>
      <c r="M230" s="12">
        <f t="shared" si="31"/>
        <v>209.709435294119</v>
      </c>
      <c r="N230" s="20" t="s">
        <v>397</v>
      </c>
      <c r="O230" s="53">
        <v>0.368680641183726</v>
      </c>
      <c r="P230" s="53">
        <f t="shared" si="32"/>
        <v>1.23410968296638</v>
      </c>
      <c r="Q230" s="20">
        <f t="shared" si="33"/>
        <v>0.0278</v>
      </c>
      <c r="R230" s="29">
        <v>0</v>
      </c>
      <c r="S230" s="30" t="s">
        <v>146</v>
      </c>
    </row>
    <row r="231" customHeight="1" spans="1:18">
      <c r="A231" s="38">
        <v>113023</v>
      </c>
      <c r="B231" s="39" t="s">
        <v>73</v>
      </c>
      <c r="C231" s="39" t="s">
        <v>200</v>
      </c>
      <c r="D231" s="38" t="s">
        <v>124</v>
      </c>
      <c r="E231" s="10">
        <v>10.24</v>
      </c>
      <c r="F231" s="10" t="s">
        <v>206</v>
      </c>
      <c r="G231" s="40">
        <v>39</v>
      </c>
      <c r="H231" s="10">
        <v>1048.79</v>
      </c>
      <c r="I231" s="12">
        <f t="shared" si="30"/>
        <v>259.05113</v>
      </c>
      <c r="J231" s="10" t="s">
        <v>401</v>
      </c>
      <c r="K231" s="13">
        <v>26.4705882352941</v>
      </c>
      <c r="L231" s="12">
        <v>1080.97647058824</v>
      </c>
      <c r="M231" s="12">
        <f t="shared" si="31"/>
        <v>209.709435294119</v>
      </c>
      <c r="N231" s="20" t="s">
        <v>397</v>
      </c>
      <c r="O231" s="20">
        <v>0.442663378545008</v>
      </c>
      <c r="P231" s="20">
        <f t="shared" si="32"/>
        <v>-0.0297753664986995</v>
      </c>
      <c r="Q231" s="20">
        <f t="shared" si="33"/>
        <v>0.053</v>
      </c>
      <c r="R231" s="25"/>
    </row>
    <row r="232" customHeight="1" spans="1:18">
      <c r="A232" s="38">
        <v>113023</v>
      </c>
      <c r="B232" s="39" t="s">
        <v>73</v>
      </c>
      <c r="C232" s="39" t="s">
        <v>200</v>
      </c>
      <c r="D232" s="38" t="s">
        <v>124</v>
      </c>
      <c r="E232" s="10">
        <v>10.31</v>
      </c>
      <c r="F232" s="10" t="s">
        <v>206</v>
      </c>
      <c r="G232" s="40">
        <v>57</v>
      </c>
      <c r="H232" s="10">
        <v>1255.68</v>
      </c>
      <c r="I232" s="12">
        <f t="shared" si="30"/>
        <v>203.545728</v>
      </c>
      <c r="J232" s="10" t="s">
        <v>402</v>
      </c>
      <c r="K232" s="13">
        <v>26.4705882352941</v>
      </c>
      <c r="L232" s="12">
        <v>1080.97647058824</v>
      </c>
      <c r="M232" s="12">
        <f t="shared" si="31"/>
        <v>209.709435294119</v>
      </c>
      <c r="N232" s="20" t="s">
        <v>397</v>
      </c>
      <c r="O232" s="20">
        <v>1.10850801479655</v>
      </c>
      <c r="P232" s="20">
        <f t="shared" si="32"/>
        <v>0.16161640346963</v>
      </c>
      <c r="Q232" s="20">
        <f t="shared" si="33"/>
        <v>-0.0319</v>
      </c>
      <c r="R232" s="25"/>
    </row>
    <row r="233" customHeight="1" spans="1:18">
      <c r="A233" s="38">
        <v>117491</v>
      </c>
      <c r="B233" s="39" t="s">
        <v>80</v>
      </c>
      <c r="C233" s="39" t="s">
        <v>403</v>
      </c>
      <c r="D233" s="38" t="s">
        <v>136</v>
      </c>
      <c r="E233" s="40">
        <v>10.4</v>
      </c>
      <c r="F233" s="10" t="s">
        <v>404</v>
      </c>
      <c r="G233" s="40">
        <v>64</v>
      </c>
      <c r="H233" s="10">
        <v>5316.59</v>
      </c>
      <c r="I233" s="12">
        <f t="shared" si="30"/>
        <v>800.146795</v>
      </c>
      <c r="J233" s="10" t="s">
        <v>405</v>
      </c>
      <c r="K233" s="13">
        <v>77.4117647058823</v>
      </c>
      <c r="L233" s="12">
        <v>9258.42411764706</v>
      </c>
      <c r="M233" s="12">
        <f t="shared" si="31"/>
        <v>1749.84215823529</v>
      </c>
      <c r="N233" s="20" t="s">
        <v>406</v>
      </c>
      <c r="O233" s="20">
        <v>-0.193616127677447</v>
      </c>
      <c r="P233" s="20">
        <f t="shared" si="32"/>
        <v>-0.425756485937354</v>
      </c>
      <c r="Q233" s="20">
        <f t="shared" si="33"/>
        <v>-0.0385</v>
      </c>
      <c r="R233" s="25"/>
    </row>
    <row r="234" customHeight="1" spans="1:18">
      <c r="A234" s="38">
        <v>118758</v>
      </c>
      <c r="B234" s="39" t="s">
        <v>82</v>
      </c>
      <c r="C234" s="39" t="s">
        <v>307</v>
      </c>
      <c r="D234" s="38" t="s">
        <v>124</v>
      </c>
      <c r="E234" s="10">
        <v>10.12</v>
      </c>
      <c r="F234" s="42" t="s">
        <v>407</v>
      </c>
      <c r="G234" s="40">
        <v>37</v>
      </c>
      <c r="H234" s="10">
        <v>1989.98</v>
      </c>
      <c r="I234" s="12">
        <f t="shared" si="30"/>
        <v>478.988186</v>
      </c>
      <c r="J234" s="10" t="s">
        <v>294</v>
      </c>
      <c r="K234" s="13">
        <v>35.1764705882353</v>
      </c>
      <c r="L234" s="12">
        <v>1925.64823529412</v>
      </c>
      <c r="M234" s="12">
        <f t="shared" si="31"/>
        <v>459.652233764706</v>
      </c>
      <c r="N234" s="20" t="s">
        <v>408</v>
      </c>
      <c r="O234" s="20">
        <v>0.0521327014218</v>
      </c>
      <c r="P234" s="20">
        <f t="shared" si="32"/>
        <v>0.033407848602243</v>
      </c>
      <c r="Q234" s="20">
        <f t="shared" si="33"/>
        <v>0.00199999999999997</v>
      </c>
      <c r="R234" s="25"/>
    </row>
    <row r="235" customHeight="1" spans="1:18">
      <c r="A235" s="38">
        <v>118758</v>
      </c>
      <c r="B235" s="39" t="s">
        <v>82</v>
      </c>
      <c r="C235" s="39" t="s">
        <v>307</v>
      </c>
      <c r="D235" s="38" t="s">
        <v>124</v>
      </c>
      <c r="E235" s="10">
        <v>10.19</v>
      </c>
      <c r="F235" s="42" t="s">
        <v>320</v>
      </c>
      <c r="G235" s="40">
        <v>39</v>
      </c>
      <c r="H235" s="10">
        <v>2058.22</v>
      </c>
      <c r="I235" s="12">
        <f t="shared" si="30"/>
        <v>398.883036</v>
      </c>
      <c r="J235" s="10" t="s">
        <v>409</v>
      </c>
      <c r="K235" s="13">
        <v>35.1764705882353</v>
      </c>
      <c r="L235" s="12">
        <v>1925.64823529412</v>
      </c>
      <c r="M235" s="12">
        <f t="shared" si="31"/>
        <v>459.652233764706</v>
      </c>
      <c r="N235" s="20" t="s">
        <v>408</v>
      </c>
      <c r="O235" s="20">
        <v>0.109004739336492</v>
      </c>
      <c r="P235" s="20">
        <f t="shared" si="32"/>
        <v>0.0688452658569977</v>
      </c>
      <c r="Q235" s="20">
        <f t="shared" si="33"/>
        <v>-0.0449</v>
      </c>
      <c r="R235" s="25"/>
    </row>
    <row r="236" customHeight="1" spans="1:19">
      <c r="A236" s="38">
        <v>118758</v>
      </c>
      <c r="B236" s="39" t="s">
        <v>82</v>
      </c>
      <c r="C236" s="39" t="s">
        <v>307</v>
      </c>
      <c r="D236" s="38" t="s">
        <v>124</v>
      </c>
      <c r="E236" s="10">
        <v>10.26</v>
      </c>
      <c r="F236" s="42" t="s">
        <v>407</v>
      </c>
      <c r="G236" s="40">
        <v>47</v>
      </c>
      <c r="H236" s="10">
        <v>3104.45</v>
      </c>
      <c r="I236" s="12">
        <f t="shared" si="30"/>
        <v>568.424795</v>
      </c>
      <c r="J236" s="10" t="s">
        <v>410</v>
      </c>
      <c r="K236" s="13">
        <v>35.1764705882353</v>
      </c>
      <c r="L236" s="12">
        <v>1925.64823529412</v>
      </c>
      <c r="M236" s="12">
        <f t="shared" si="31"/>
        <v>459.652233764706</v>
      </c>
      <c r="N236" s="20" t="s">
        <v>408</v>
      </c>
      <c r="O236" s="53">
        <v>0.336492890995259</v>
      </c>
      <c r="P236" s="53">
        <f t="shared" si="32"/>
        <v>0.61215841143792</v>
      </c>
      <c r="Q236" s="20">
        <f t="shared" si="33"/>
        <v>-0.0556</v>
      </c>
      <c r="R236" s="29">
        <v>0</v>
      </c>
      <c r="S236" s="30" t="s">
        <v>142</v>
      </c>
    </row>
    <row r="237" customHeight="1" spans="1:18">
      <c r="A237" s="38">
        <v>118758</v>
      </c>
      <c r="B237" s="39" t="s">
        <v>82</v>
      </c>
      <c r="C237" s="39" t="s">
        <v>307</v>
      </c>
      <c r="D237" s="38" t="s">
        <v>124</v>
      </c>
      <c r="E237" s="10">
        <v>10.7</v>
      </c>
      <c r="F237" s="42" t="s">
        <v>407</v>
      </c>
      <c r="G237" s="40">
        <v>48</v>
      </c>
      <c r="H237" s="10">
        <v>1369.87</v>
      </c>
      <c r="I237" s="12">
        <f t="shared" si="30"/>
        <v>315.207087</v>
      </c>
      <c r="J237" s="10" t="s">
        <v>411</v>
      </c>
      <c r="K237" s="13">
        <v>35.1764705882353</v>
      </c>
      <c r="L237" s="12">
        <v>1925.64823529412</v>
      </c>
      <c r="M237" s="12">
        <f t="shared" si="31"/>
        <v>459.652233764706</v>
      </c>
      <c r="N237" s="20" t="s">
        <v>408</v>
      </c>
      <c r="O237" s="20">
        <v>0.364928909952605</v>
      </c>
      <c r="P237" s="20">
        <f t="shared" si="32"/>
        <v>-0.288618775281784</v>
      </c>
      <c r="Q237" s="20">
        <f t="shared" si="33"/>
        <v>-0.0086</v>
      </c>
      <c r="R237" s="25"/>
    </row>
    <row r="238" customHeight="1" spans="1:19">
      <c r="A238" s="38">
        <v>118758</v>
      </c>
      <c r="B238" s="39" t="s">
        <v>82</v>
      </c>
      <c r="C238" s="39" t="s">
        <v>307</v>
      </c>
      <c r="D238" s="38" t="s">
        <v>124</v>
      </c>
      <c r="E238" s="10">
        <v>10.14</v>
      </c>
      <c r="F238" s="42" t="s">
        <v>407</v>
      </c>
      <c r="G238" s="40">
        <v>57</v>
      </c>
      <c r="H238" s="10">
        <v>3487.02</v>
      </c>
      <c r="I238" s="12">
        <f t="shared" si="30"/>
        <v>729.833286</v>
      </c>
      <c r="J238" s="10" t="s">
        <v>412</v>
      </c>
      <c r="K238" s="13">
        <v>35.1764705882353</v>
      </c>
      <c r="L238" s="12">
        <v>1925.64823529412</v>
      </c>
      <c r="M238" s="12">
        <f t="shared" si="31"/>
        <v>459.652233764706</v>
      </c>
      <c r="N238" s="20" t="s">
        <v>408</v>
      </c>
      <c r="O238" s="53">
        <v>0.620853080568719</v>
      </c>
      <c r="P238" s="53">
        <f t="shared" si="32"/>
        <v>0.810829172269567</v>
      </c>
      <c r="Q238" s="20">
        <f t="shared" si="33"/>
        <v>-0.0294</v>
      </c>
      <c r="R238" s="29">
        <v>0</v>
      </c>
      <c r="S238" s="30" t="s">
        <v>146</v>
      </c>
    </row>
    <row r="239" customHeight="1" spans="1:18">
      <c r="A239" s="38">
        <v>118758</v>
      </c>
      <c r="B239" s="39" t="s">
        <v>82</v>
      </c>
      <c r="C239" s="39" t="s">
        <v>307</v>
      </c>
      <c r="D239" s="38" t="s">
        <v>124</v>
      </c>
      <c r="E239" s="10">
        <v>10.21</v>
      </c>
      <c r="F239" s="42" t="s">
        <v>407</v>
      </c>
      <c r="G239" s="40">
        <v>53</v>
      </c>
      <c r="H239" s="10">
        <v>2011.44</v>
      </c>
      <c r="I239" s="12">
        <f t="shared" si="30"/>
        <v>663.171768</v>
      </c>
      <c r="J239" s="10" t="s">
        <v>413</v>
      </c>
      <c r="K239" s="13">
        <v>35.1764705882353</v>
      </c>
      <c r="L239" s="12">
        <v>1925.64823529412</v>
      </c>
      <c r="M239" s="12">
        <f t="shared" si="31"/>
        <v>459.652233764706</v>
      </c>
      <c r="N239" s="20" t="s">
        <v>408</v>
      </c>
      <c r="O239" s="20">
        <v>0.507109004739335</v>
      </c>
      <c r="P239" s="20">
        <f t="shared" si="32"/>
        <v>0.0445521477565079</v>
      </c>
      <c r="Q239" s="20">
        <f t="shared" si="33"/>
        <v>0.091</v>
      </c>
      <c r="R239" s="25"/>
    </row>
    <row r="240" customHeight="1" spans="1:19">
      <c r="A240" s="38">
        <v>118758</v>
      </c>
      <c r="B240" s="39" t="s">
        <v>82</v>
      </c>
      <c r="C240" s="39" t="s">
        <v>307</v>
      </c>
      <c r="D240" s="38" t="s">
        <v>124</v>
      </c>
      <c r="E240" s="10">
        <v>10.27</v>
      </c>
      <c r="F240" s="42" t="s">
        <v>320</v>
      </c>
      <c r="G240" s="40">
        <v>43</v>
      </c>
      <c r="H240" s="10">
        <v>3239.4</v>
      </c>
      <c r="I240" s="12">
        <f t="shared" si="30"/>
        <v>508.90974</v>
      </c>
      <c r="J240" s="10" t="s">
        <v>414</v>
      </c>
      <c r="K240" s="13">
        <v>35.1764705882353</v>
      </c>
      <c r="L240" s="12">
        <v>1925.64823529412</v>
      </c>
      <c r="M240" s="12">
        <f t="shared" si="31"/>
        <v>459.652233764706</v>
      </c>
      <c r="N240" s="20" t="s">
        <v>408</v>
      </c>
      <c r="O240" s="53">
        <v>0.222748815165876</v>
      </c>
      <c r="P240" s="53">
        <f t="shared" si="32"/>
        <v>0.682238708309685</v>
      </c>
      <c r="Q240" s="20">
        <f t="shared" si="33"/>
        <v>-0.0816</v>
      </c>
      <c r="R240" s="29">
        <v>0</v>
      </c>
      <c r="S240" s="30" t="s">
        <v>142</v>
      </c>
    </row>
    <row r="241" customHeight="1" spans="1:18">
      <c r="A241" s="38">
        <v>513</v>
      </c>
      <c r="B241" s="39" t="s">
        <v>28</v>
      </c>
      <c r="C241" s="39" t="s">
        <v>403</v>
      </c>
      <c r="D241" s="38" t="s">
        <v>136</v>
      </c>
      <c r="E241" s="10">
        <v>10.5</v>
      </c>
      <c r="F241" s="10" t="s">
        <v>415</v>
      </c>
      <c r="G241" s="40">
        <v>121</v>
      </c>
      <c r="H241" s="10">
        <v>7845.29</v>
      </c>
      <c r="I241" s="12">
        <f t="shared" si="30"/>
        <v>2519.122619</v>
      </c>
      <c r="J241" s="10" t="s">
        <v>416</v>
      </c>
      <c r="K241" s="13">
        <v>96.4705882352941</v>
      </c>
      <c r="L241" s="12">
        <v>7045.17764705882</v>
      </c>
      <c r="M241" s="12">
        <f t="shared" si="31"/>
        <v>2364.36161835294</v>
      </c>
      <c r="N241" s="20" t="s">
        <v>417</v>
      </c>
      <c r="O241" s="20">
        <v>0.118988902589399</v>
      </c>
      <c r="P241" s="20">
        <f t="shared" si="32"/>
        <v>0.113568797413533</v>
      </c>
      <c r="Q241" s="20">
        <f t="shared" si="33"/>
        <v>-0.0145</v>
      </c>
      <c r="R241" s="25"/>
    </row>
    <row r="242" customHeight="1" spans="1:18">
      <c r="A242" s="38">
        <v>387</v>
      </c>
      <c r="B242" s="39" t="s">
        <v>27</v>
      </c>
      <c r="C242" s="39" t="s">
        <v>307</v>
      </c>
      <c r="D242" s="38" t="s">
        <v>102</v>
      </c>
      <c r="E242" s="40">
        <v>10.9</v>
      </c>
      <c r="F242" s="10" t="s">
        <v>314</v>
      </c>
      <c r="G242" s="40">
        <v>86</v>
      </c>
      <c r="H242" s="10">
        <v>5800.72</v>
      </c>
      <c r="I242" s="12">
        <f t="shared" si="30"/>
        <v>699.566832</v>
      </c>
      <c r="J242" s="10" t="s">
        <v>418</v>
      </c>
      <c r="K242" s="13">
        <v>116.529411764706</v>
      </c>
      <c r="L242" s="12">
        <v>7483.64294117647</v>
      </c>
      <c r="M242" s="12">
        <f t="shared" si="31"/>
        <v>2031.06069423529</v>
      </c>
      <c r="N242" s="20" t="s">
        <v>316</v>
      </c>
      <c r="O242" s="20">
        <v>-0.315104857977172</v>
      </c>
      <c r="P242" s="20">
        <f t="shared" si="32"/>
        <v>-0.224880175925644</v>
      </c>
      <c r="Q242" s="20">
        <f t="shared" si="33"/>
        <v>-0.1508</v>
      </c>
      <c r="R242" s="25"/>
    </row>
    <row r="243" customHeight="1" spans="1:18">
      <c r="A243" s="38">
        <v>387</v>
      </c>
      <c r="B243" s="39" t="s">
        <v>27</v>
      </c>
      <c r="C243" s="39" t="s">
        <v>307</v>
      </c>
      <c r="D243" s="38" t="s">
        <v>102</v>
      </c>
      <c r="E243" s="40">
        <v>10.16</v>
      </c>
      <c r="F243" s="10" t="s">
        <v>314</v>
      </c>
      <c r="G243" s="40">
        <v>148</v>
      </c>
      <c r="H243" s="10">
        <v>9460.68</v>
      </c>
      <c r="I243" s="12">
        <f t="shared" si="30"/>
        <v>2364.223932</v>
      </c>
      <c r="J243" s="10" t="s">
        <v>419</v>
      </c>
      <c r="K243" s="13">
        <v>116.529411764706</v>
      </c>
      <c r="L243" s="12">
        <v>7483.64294117647</v>
      </c>
      <c r="M243" s="12">
        <f t="shared" si="31"/>
        <v>2031.06069423529</v>
      </c>
      <c r="N243" s="20" t="s">
        <v>316</v>
      </c>
      <c r="O243" s="20">
        <v>0.178656756039285</v>
      </c>
      <c r="P243" s="20">
        <f t="shared" si="32"/>
        <v>0.264181104625594</v>
      </c>
      <c r="Q243" s="20">
        <f t="shared" si="33"/>
        <v>-0.0215</v>
      </c>
      <c r="R243" s="25"/>
    </row>
    <row r="244" customHeight="1" spans="1:18">
      <c r="A244" s="38">
        <v>387</v>
      </c>
      <c r="B244" s="39" t="s">
        <v>27</v>
      </c>
      <c r="C244" s="39" t="s">
        <v>307</v>
      </c>
      <c r="D244" s="38" t="s">
        <v>102</v>
      </c>
      <c r="E244" s="40">
        <v>10.23</v>
      </c>
      <c r="F244" s="10" t="s">
        <v>314</v>
      </c>
      <c r="G244" s="40">
        <v>140</v>
      </c>
      <c r="H244" s="10">
        <v>7625.21</v>
      </c>
      <c r="I244" s="12">
        <f t="shared" si="30"/>
        <v>2038.218633</v>
      </c>
      <c r="J244" s="10" t="s">
        <v>244</v>
      </c>
      <c r="K244" s="13">
        <v>116.529411764706</v>
      </c>
      <c r="L244" s="12">
        <v>7483.64294117647</v>
      </c>
      <c r="M244" s="12">
        <f t="shared" si="31"/>
        <v>2031.06069423529</v>
      </c>
      <c r="N244" s="20" t="s">
        <v>316</v>
      </c>
      <c r="O244" s="20">
        <v>0.114945580037162</v>
      </c>
      <c r="P244" s="20">
        <f t="shared" si="32"/>
        <v>0.0189168644116624</v>
      </c>
      <c r="Q244" s="20">
        <f t="shared" si="33"/>
        <v>-0.00410000000000005</v>
      </c>
      <c r="R244" s="25"/>
    </row>
    <row r="245" customHeight="1" spans="1:18">
      <c r="A245" s="38">
        <v>387</v>
      </c>
      <c r="B245" s="39" t="s">
        <v>27</v>
      </c>
      <c r="C245" s="39" t="s">
        <v>307</v>
      </c>
      <c r="D245" s="38" t="s">
        <v>102</v>
      </c>
      <c r="E245" s="41">
        <v>10.3</v>
      </c>
      <c r="F245" s="10" t="s">
        <v>314</v>
      </c>
      <c r="G245" s="40">
        <v>160</v>
      </c>
      <c r="H245" s="10">
        <v>7996.3</v>
      </c>
      <c r="I245" s="12">
        <f t="shared" si="30"/>
        <v>2198.18287</v>
      </c>
      <c r="J245" s="10" t="s">
        <v>420</v>
      </c>
      <c r="K245" s="13">
        <v>116.529411764706</v>
      </c>
      <c r="L245" s="12">
        <v>7483.64294117647</v>
      </c>
      <c r="M245" s="12">
        <f t="shared" si="31"/>
        <v>2031.06069423529</v>
      </c>
      <c r="N245" s="20" t="s">
        <v>316</v>
      </c>
      <c r="O245" s="20">
        <v>0.274223520042471</v>
      </c>
      <c r="P245" s="20">
        <f t="shared" si="32"/>
        <v>0.0685036769997123</v>
      </c>
      <c r="Q245" s="20">
        <f t="shared" si="33"/>
        <v>0.00349999999999995</v>
      </c>
      <c r="R245" s="25"/>
    </row>
    <row r="246" customHeight="1" spans="1:18">
      <c r="A246" s="38">
        <v>379</v>
      </c>
      <c r="B246" s="39" t="s">
        <v>26</v>
      </c>
      <c r="C246" s="39" t="s">
        <v>403</v>
      </c>
      <c r="D246" s="38" t="s">
        <v>136</v>
      </c>
      <c r="E246" s="40">
        <v>10.2</v>
      </c>
      <c r="F246" s="10" t="s">
        <v>421</v>
      </c>
      <c r="G246" s="40">
        <v>100</v>
      </c>
      <c r="H246" s="10">
        <v>6834.46</v>
      </c>
      <c r="I246" s="12">
        <f t="shared" si="30"/>
        <v>2069.474488</v>
      </c>
      <c r="J246" s="10" t="s">
        <v>422</v>
      </c>
      <c r="K246" s="13">
        <v>104.235294117647</v>
      </c>
      <c r="L246" s="12">
        <v>6847.98058823529</v>
      </c>
      <c r="M246" s="12">
        <f t="shared" si="31"/>
        <v>1893.46663264706</v>
      </c>
      <c r="N246" s="20" t="s">
        <v>423</v>
      </c>
      <c r="O246" s="20">
        <v>-0.129425420777716</v>
      </c>
      <c r="P246" s="20">
        <f t="shared" si="32"/>
        <v>-0.00197439056099575</v>
      </c>
      <c r="Q246" s="20">
        <f t="shared" si="33"/>
        <v>0.0263</v>
      </c>
      <c r="R246" s="25"/>
    </row>
    <row r="247" customHeight="1" spans="1:18">
      <c r="A247" s="43">
        <v>539</v>
      </c>
      <c r="B247" s="44" t="s">
        <v>31</v>
      </c>
      <c r="C247" s="44" t="s">
        <v>135</v>
      </c>
      <c r="D247" s="38" t="s">
        <v>124</v>
      </c>
      <c r="E247" s="58">
        <v>10.1</v>
      </c>
      <c r="F247" s="42" t="s">
        <v>174</v>
      </c>
      <c r="G247" s="40">
        <v>83</v>
      </c>
      <c r="H247" s="10">
        <v>5448.12</v>
      </c>
      <c r="I247" s="12">
        <f t="shared" si="30"/>
        <v>1455.192852</v>
      </c>
      <c r="J247" s="10" t="s">
        <v>424</v>
      </c>
      <c r="K247" s="13">
        <v>54.9411764705882</v>
      </c>
      <c r="L247" s="12">
        <v>4389.75941176471</v>
      </c>
      <c r="M247" s="12">
        <f t="shared" si="31"/>
        <v>1215.52438111765</v>
      </c>
      <c r="N247" s="20" t="s">
        <v>176</v>
      </c>
      <c r="O247" s="20">
        <v>0.438474870017331</v>
      </c>
      <c r="P247" s="20">
        <f t="shared" si="32"/>
        <v>0.241097629496243</v>
      </c>
      <c r="Q247" s="20">
        <f t="shared" si="33"/>
        <v>-0.00980000000000003</v>
      </c>
      <c r="R247" s="25"/>
    </row>
    <row r="248" customHeight="1" spans="1:18">
      <c r="A248" s="43">
        <v>539</v>
      </c>
      <c r="B248" s="44" t="s">
        <v>31</v>
      </c>
      <c r="C248" s="44" t="s">
        <v>135</v>
      </c>
      <c r="D248" s="38" t="s">
        <v>124</v>
      </c>
      <c r="E248" s="42">
        <v>10.17</v>
      </c>
      <c r="F248" s="42" t="s">
        <v>174</v>
      </c>
      <c r="G248" s="40">
        <v>63</v>
      </c>
      <c r="H248" s="10">
        <v>4824.06</v>
      </c>
      <c r="I248" s="12">
        <f t="shared" si="30"/>
        <v>1693.24506</v>
      </c>
      <c r="J248" s="10" t="s">
        <v>425</v>
      </c>
      <c r="K248" s="13">
        <v>54.9411764705882</v>
      </c>
      <c r="L248" s="12">
        <v>4389.75941176471</v>
      </c>
      <c r="M248" s="12">
        <f t="shared" si="31"/>
        <v>1215.52438111765</v>
      </c>
      <c r="N248" s="20" t="s">
        <v>176</v>
      </c>
      <c r="O248" s="20">
        <v>0.0918544194107452</v>
      </c>
      <c r="P248" s="20">
        <f t="shared" si="32"/>
        <v>0.098934940960854</v>
      </c>
      <c r="Q248" s="20">
        <f t="shared" si="33"/>
        <v>0.0741</v>
      </c>
      <c r="R248" s="25"/>
    </row>
    <row r="249" customHeight="1" spans="1:18">
      <c r="A249" s="43">
        <v>539</v>
      </c>
      <c r="B249" s="44" t="s">
        <v>31</v>
      </c>
      <c r="C249" s="44" t="s">
        <v>135</v>
      </c>
      <c r="D249" s="38" t="s">
        <v>124</v>
      </c>
      <c r="E249" s="42">
        <v>10.24</v>
      </c>
      <c r="F249" s="42" t="s">
        <v>174</v>
      </c>
      <c r="G249" s="40">
        <v>69</v>
      </c>
      <c r="H249" s="10">
        <v>4313.33</v>
      </c>
      <c r="I249" s="12">
        <f t="shared" si="30"/>
        <v>1100.330483</v>
      </c>
      <c r="J249" s="10" t="s">
        <v>426</v>
      </c>
      <c r="K249" s="13">
        <v>54.9411764705882</v>
      </c>
      <c r="L249" s="12">
        <v>4389.75941176471</v>
      </c>
      <c r="M249" s="12">
        <f t="shared" si="31"/>
        <v>1215.52438111765</v>
      </c>
      <c r="N249" s="20" t="s">
        <v>176</v>
      </c>
      <c r="O249" s="20">
        <v>0.195840554592721</v>
      </c>
      <c r="P249" s="20">
        <f t="shared" si="32"/>
        <v>-0.017410842963255</v>
      </c>
      <c r="Q249" s="20">
        <f t="shared" si="33"/>
        <v>-0.0218</v>
      </c>
      <c r="R249" s="25"/>
    </row>
    <row r="250" customHeight="1" spans="1:18">
      <c r="A250" s="43">
        <v>539</v>
      </c>
      <c r="B250" s="44" t="s">
        <v>31</v>
      </c>
      <c r="C250" s="44" t="s">
        <v>135</v>
      </c>
      <c r="D250" s="38" t="s">
        <v>124</v>
      </c>
      <c r="E250" s="42">
        <v>10.31</v>
      </c>
      <c r="F250" s="42" t="s">
        <v>174</v>
      </c>
      <c r="G250" s="40">
        <v>86</v>
      </c>
      <c r="H250" s="10">
        <v>4951.7</v>
      </c>
      <c r="I250" s="12">
        <f t="shared" si="30"/>
        <v>1366.17403</v>
      </c>
      <c r="J250" s="10" t="s">
        <v>427</v>
      </c>
      <c r="K250" s="13">
        <v>54.9411764705882</v>
      </c>
      <c r="L250" s="12">
        <v>4389.75941176471</v>
      </c>
      <c r="M250" s="12">
        <f t="shared" si="31"/>
        <v>1215.52438111765</v>
      </c>
      <c r="N250" s="20" t="s">
        <v>176</v>
      </c>
      <c r="O250" s="20">
        <v>0.490467937608319</v>
      </c>
      <c r="P250" s="20">
        <f t="shared" si="32"/>
        <v>0.128011705317898</v>
      </c>
      <c r="Q250" s="20">
        <f t="shared" si="33"/>
        <v>-0.00100000000000006</v>
      </c>
      <c r="R250" s="25"/>
    </row>
    <row r="251" customHeight="1" spans="1:18">
      <c r="A251" s="38">
        <v>102934</v>
      </c>
      <c r="B251" s="39" t="s">
        <v>52</v>
      </c>
      <c r="C251" s="39" t="s">
        <v>403</v>
      </c>
      <c r="D251" s="38" t="s">
        <v>102</v>
      </c>
      <c r="E251" s="42">
        <v>10.3</v>
      </c>
      <c r="F251" s="10" t="s">
        <v>415</v>
      </c>
      <c r="G251" s="40">
        <v>109</v>
      </c>
      <c r="H251" s="10">
        <v>7096.66</v>
      </c>
      <c r="I251" s="12">
        <f t="shared" si="30"/>
        <v>1747.197692</v>
      </c>
      <c r="J251" s="10" t="s">
        <v>428</v>
      </c>
      <c r="K251" s="13">
        <v>110.529411764706</v>
      </c>
      <c r="L251" s="12">
        <v>7055.15058823529</v>
      </c>
      <c r="M251" s="12">
        <f t="shared" si="31"/>
        <v>1895.71896305882</v>
      </c>
      <c r="N251" s="20" t="s">
        <v>429</v>
      </c>
      <c r="O251" s="20">
        <v>-0.0873569634384568</v>
      </c>
      <c r="P251" s="20">
        <f t="shared" si="32"/>
        <v>0.00588356141312196</v>
      </c>
      <c r="Q251" s="20">
        <f t="shared" si="33"/>
        <v>-0.0225</v>
      </c>
      <c r="R251" s="25"/>
    </row>
    <row r="252" customHeight="1" spans="1:18">
      <c r="A252" s="38">
        <v>379</v>
      </c>
      <c r="B252" s="39" t="s">
        <v>26</v>
      </c>
      <c r="C252" s="39" t="s">
        <v>403</v>
      </c>
      <c r="D252" s="38" t="s">
        <v>136</v>
      </c>
      <c r="E252" s="40">
        <v>10.9</v>
      </c>
      <c r="F252" s="10" t="s">
        <v>421</v>
      </c>
      <c r="G252" s="40">
        <v>107</v>
      </c>
      <c r="H252" s="10">
        <v>7696.28</v>
      </c>
      <c r="I252" s="12">
        <f t="shared" si="30"/>
        <v>2613.656688</v>
      </c>
      <c r="J252" s="10" t="s">
        <v>430</v>
      </c>
      <c r="K252" s="13">
        <v>104.235294117647</v>
      </c>
      <c r="L252" s="12">
        <v>6847.98058823529</v>
      </c>
      <c r="M252" s="12">
        <f t="shared" si="31"/>
        <v>1893.46663264706</v>
      </c>
      <c r="N252" s="20" t="s">
        <v>423</v>
      </c>
      <c r="O252" s="20">
        <v>-0.0684852002321559</v>
      </c>
      <c r="P252" s="20">
        <f t="shared" si="32"/>
        <v>0.123875849359455</v>
      </c>
      <c r="Q252" s="20">
        <f t="shared" si="33"/>
        <v>0.0631</v>
      </c>
      <c r="R252" s="25"/>
    </row>
    <row r="253" customHeight="1" spans="1:18">
      <c r="A253" s="38">
        <v>379</v>
      </c>
      <c r="B253" s="39" t="s">
        <v>26</v>
      </c>
      <c r="C253" s="39" t="s">
        <v>403</v>
      </c>
      <c r="D253" s="38" t="s">
        <v>136</v>
      </c>
      <c r="E253" s="40">
        <v>10.16</v>
      </c>
      <c r="F253" s="10" t="s">
        <v>421</v>
      </c>
      <c r="G253" s="40">
        <v>111</v>
      </c>
      <c r="H253" s="10">
        <v>6997.1</v>
      </c>
      <c r="I253" s="12">
        <f t="shared" si="30"/>
        <v>1554.75562</v>
      </c>
      <c r="J253" s="10" t="s">
        <v>431</v>
      </c>
      <c r="K253" s="13">
        <v>104.235294117647</v>
      </c>
      <c r="L253" s="12">
        <v>6847.98058823529</v>
      </c>
      <c r="M253" s="12">
        <f t="shared" si="31"/>
        <v>1893.46663264706</v>
      </c>
      <c r="N253" s="20" t="s">
        <v>423</v>
      </c>
      <c r="O253" s="20">
        <v>-0.0336622170632646</v>
      </c>
      <c r="P253" s="20">
        <f t="shared" si="32"/>
        <v>0.0217756767624153</v>
      </c>
      <c r="Q253" s="20">
        <f t="shared" si="33"/>
        <v>-0.0543</v>
      </c>
      <c r="R253" s="25"/>
    </row>
    <row r="254" customHeight="1" spans="1:19">
      <c r="A254" s="38">
        <v>379</v>
      </c>
      <c r="B254" s="39" t="s">
        <v>26</v>
      </c>
      <c r="C254" s="39" t="s">
        <v>403</v>
      </c>
      <c r="D254" s="38" t="s">
        <v>136</v>
      </c>
      <c r="E254" s="40">
        <v>10.23</v>
      </c>
      <c r="F254" s="10" t="s">
        <v>421</v>
      </c>
      <c r="G254" s="40">
        <v>138</v>
      </c>
      <c r="H254" s="10">
        <v>11482.71</v>
      </c>
      <c r="I254" s="12">
        <f t="shared" si="30"/>
        <v>3061.290486</v>
      </c>
      <c r="J254" s="10" t="s">
        <v>432</v>
      </c>
      <c r="K254" s="13">
        <v>104.235294117647</v>
      </c>
      <c r="L254" s="12">
        <v>6847.98058823529</v>
      </c>
      <c r="M254" s="12">
        <f t="shared" si="31"/>
        <v>1893.46663264706</v>
      </c>
      <c r="N254" s="20" t="s">
        <v>423</v>
      </c>
      <c r="O254" s="53">
        <v>0.201392919326752</v>
      </c>
      <c r="P254" s="53">
        <f t="shared" si="32"/>
        <v>0.676802358307949</v>
      </c>
      <c r="Q254" s="20">
        <f t="shared" si="33"/>
        <v>-0.00989999999999996</v>
      </c>
      <c r="R254" s="29">
        <v>0</v>
      </c>
      <c r="S254" s="30" t="s">
        <v>142</v>
      </c>
    </row>
    <row r="255" customHeight="1" spans="1:18">
      <c r="A255" s="38">
        <v>379</v>
      </c>
      <c r="B255" s="39" t="s">
        <v>26</v>
      </c>
      <c r="C255" s="39" t="s">
        <v>403</v>
      </c>
      <c r="D255" s="38" t="s">
        <v>136</v>
      </c>
      <c r="E255" s="41">
        <v>10.3</v>
      </c>
      <c r="F255" s="10" t="s">
        <v>421</v>
      </c>
      <c r="G255" s="40">
        <v>137</v>
      </c>
      <c r="H255" s="10">
        <v>12040.64</v>
      </c>
      <c r="I255" s="12">
        <f t="shared" si="30"/>
        <v>2151.662368</v>
      </c>
      <c r="J255" s="10" t="s">
        <v>433</v>
      </c>
      <c r="K255" s="13">
        <v>104.235294117647</v>
      </c>
      <c r="L255" s="12">
        <v>6847.98058823529</v>
      </c>
      <c r="M255" s="12">
        <f t="shared" si="31"/>
        <v>1893.46663264706</v>
      </c>
      <c r="N255" s="20" t="s">
        <v>423</v>
      </c>
      <c r="O255" s="53">
        <v>0.192687173534529</v>
      </c>
      <c r="P255" s="53">
        <f t="shared" si="32"/>
        <v>0.758276012155408</v>
      </c>
      <c r="Q255" s="20">
        <f t="shared" si="33"/>
        <v>-0.0978</v>
      </c>
      <c r="R255" s="29">
        <f>(I255-M255)*0.3</f>
        <v>77.4587206058826</v>
      </c>
    </row>
    <row r="256" customHeight="1" spans="1:18">
      <c r="A256" s="38">
        <v>359</v>
      </c>
      <c r="B256" s="39" t="s">
        <v>22</v>
      </c>
      <c r="C256" s="39" t="s">
        <v>403</v>
      </c>
      <c r="D256" s="38" t="s">
        <v>102</v>
      </c>
      <c r="E256" s="40">
        <v>10.2</v>
      </c>
      <c r="F256" s="10" t="s">
        <v>415</v>
      </c>
      <c r="G256" s="40">
        <v>94</v>
      </c>
      <c r="H256" s="10">
        <v>5333.68</v>
      </c>
      <c r="I256" s="12">
        <f t="shared" si="30"/>
        <v>1293.4174</v>
      </c>
      <c r="J256" s="10" t="s">
        <v>434</v>
      </c>
      <c r="K256" s="13">
        <v>102.352941176471</v>
      </c>
      <c r="L256" s="12">
        <v>6749.62764705882</v>
      </c>
      <c r="M256" s="12">
        <f t="shared" si="31"/>
        <v>1694.15653941176</v>
      </c>
      <c r="N256" s="20" t="s">
        <v>435</v>
      </c>
      <c r="O256" s="20">
        <v>-0.102482495225968</v>
      </c>
      <c r="P256" s="20">
        <f t="shared" si="32"/>
        <v>-0.209781594052203</v>
      </c>
      <c r="Q256" s="20">
        <f t="shared" si="33"/>
        <v>-0.00850000000000001</v>
      </c>
      <c r="R256" s="25"/>
    </row>
    <row r="257" customHeight="1" spans="1:18">
      <c r="A257" s="38">
        <v>359</v>
      </c>
      <c r="B257" s="39" t="s">
        <v>22</v>
      </c>
      <c r="C257" s="39" t="s">
        <v>403</v>
      </c>
      <c r="D257" s="38" t="s">
        <v>102</v>
      </c>
      <c r="E257" s="40">
        <v>10.9</v>
      </c>
      <c r="F257" s="10" t="s">
        <v>415</v>
      </c>
      <c r="G257" s="40">
        <v>105</v>
      </c>
      <c r="H257" s="10">
        <v>4851.12</v>
      </c>
      <c r="I257" s="12">
        <f t="shared" si="30"/>
        <v>1384.509648</v>
      </c>
      <c r="J257" s="10" t="s">
        <v>227</v>
      </c>
      <c r="K257" s="13">
        <v>102.352941176471</v>
      </c>
      <c r="L257" s="12">
        <v>6749.62764705882</v>
      </c>
      <c r="M257" s="12">
        <f t="shared" si="31"/>
        <v>1694.15653941176</v>
      </c>
      <c r="N257" s="20" t="s">
        <v>435</v>
      </c>
      <c r="O257" s="20">
        <v>0.00254614894971681</v>
      </c>
      <c r="P257" s="20">
        <f t="shared" si="32"/>
        <v>-0.281275908291935</v>
      </c>
      <c r="Q257" s="20">
        <f t="shared" si="33"/>
        <v>0.0344</v>
      </c>
      <c r="R257" s="25"/>
    </row>
    <row r="258" customHeight="1" spans="1:18">
      <c r="A258" s="38">
        <v>359</v>
      </c>
      <c r="B258" s="39" t="s">
        <v>22</v>
      </c>
      <c r="C258" s="39" t="s">
        <v>403</v>
      </c>
      <c r="D258" s="38" t="s">
        <v>102</v>
      </c>
      <c r="E258" s="40">
        <v>10.16</v>
      </c>
      <c r="F258" s="10" t="s">
        <v>415</v>
      </c>
      <c r="G258" s="40">
        <v>114</v>
      </c>
      <c r="H258" s="10">
        <v>6667.2</v>
      </c>
      <c r="I258" s="12">
        <f t="shared" si="30"/>
        <v>1398.77856</v>
      </c>
      <c r="J258" s="10" t="s">
        <v>436</v>
      </c>
      <c r="K258" s="13">
        <v>102.352941176471</v>
      </c>
      <c r="L258" s="12">
        <v>6749.62764705882</v>
      </c>
      <c r="M258" s="12">
        <f t="shared" si="31"/>
        <v>1694.15653941176</v>
      </c>
      <c r="N258" s="20" t="s">
        <v>435</v>
      </c>
      <c r="O258" s="20">
        <v>0.0884786760025497</v>
      </c>
      <c r="P258" s="20">
        <f t="shared" si="32"/>
        <v>-0.012212176933159</v>
      </c>
      <c r="Q258" s="20">
        <f t="shared" si="33"/>
        <v>-0.0412</v>
      </c>
      <c r="R258" s="25"/>
    </row>
    <row r="259" customHeight="1" spans="1:18">
      <c r="A259" s="38">
        <v>359</v>
      </c>
      <c r="B259" s="39" t="s">
        <v>22</v>
      </c>
      <c r="C259" s="39" t="s">
        <v>403</v>
      </c>
      <c r="D259" s="38" t="s">
        <v>102</v>
      </c>
      <c r="E259" s="40">
        <v>10.23</v>
      </c>
      <c r="F259" s="10" t="s">
        <v>415</v>
      </c>
      <c r="G259" s="40">
        <v>95</v>
      </c>
      <c r="H259" s="10">
        <v>4004.34</v>
      </c>
      <c r="I259" s="12">
        <f t="shared" si="30"/>
        <v>1105.19784</v>
      </c>
      <c r="J259" s="10" t="s">
        <v>299</v>
      </c>
      <c r="K259" s="13">
        <v>102.352941176471</v>
      </c>
      <c r="L259" s="12">
        <v>6749.62764705882</v>
      </c>
      <c r="M259" s="12">
        <f t="shared" si="31"/>
        <v>1694.15653941176</v>
      </c>
      <c r="N259" s="20" t="s">
        <v>435</v>
      </c>
      <c r="O259" s="20">
        <v>-0.0929344366645419</v>
      </c>
      <c r="P259" s="20">
        <f t="shared" si="32"/>
        <v>-0.406731717749659</v>
      </c>
      <c r="Q259" s="20">
        <f t="shared" si="33"/>
        <v>0.025</v>
      </c>
      <c r="R259" s="25"/>
    </row>
    <row r="260" customHeight="1" spans="1:18">
      <c r="A260" s="38">
        <v>359</v>
      </c>
      <c r="B260" s="39" t="s">
        <v>22</v>
      </c>
      <c r="C260" s="39" t="s">
        <v>403</v>
      </c>
      <c r="D260" s="38" t="s">
        <v>102</v>
      </c>
      <c r="E260" s="41">
        <v>10.3</v>
      </c>
      <c r="F260" s="10" t="s">
        <v>415</v>
      </c>
      <c r="G260" s="40">
        <v>113</v>
      </c>
      <c r="H260" s="10">
        <v>12956.46</v>
      </c>
      <c r="I260" s="12">
        <f t="shared" ref="I260:I323" si="34">H260*J260</f>
        <v>4149.954138</v>
      </c>
      <c r="J260" s="10" t="s">
        <v>437</v>
      </c>
      <c r="K260" s="13">
        <v>102.352941176471</v>
      </c>
      <c r="L260" s="12">
        <v>6749.62764705882</v>
      </c>
      <c r="M260" s="12">
        <f t="shared" ref="M260:M323" si="35">L260*N260</f>
        <v>1694.15653941176</v>
      </c>
      <c r="N260" s="20" t="s">
        <v>435</v>
      </c>
      <c r="O260" s="53">
        <v>0.0789306174411238</v>
      </c>
      <c r="P260" s="53">
        <f t="shared" si="32"/>
        <v>0.919581446192195</v>
      </c>
      <c r="Q260" s="20">
        <f t="shared" si="33"/>
        <v>0.0693</v>
      </c>
      <c r="R260" s="29">
        <f>(I260-M260)*0.3</f>
        <v>736.739279576471</v>
      </c>
    </row>
    <row r="261" customHeight="1" spans="1:18">
      <c r="A261" s="38">
        <v>357</v>
      </c>
      <c r="B261" s="39" t="s">
        <v>21</v>
      </c>
      <c r="C261" s="39" t="s">
        <v>403</v>
      </c>
      <c r="D261" s="38" t="s">
        <v>102</v>
      </c>
      <c r="E261" s="40">
        <v>10.2</v>
      </c>
      <c r="F261" s="10" t="s">
        <v>438</v>
      </c>
      <c r="G261" s="40">
        <v>100</v>
      </c>
      <c r="H261" s="10">
        <v>4204.84</v>
      </c>
      <c r="I261" s="12">
        <f t="shared" si="34"/>
        <v>1296.772656</v>
      </c>
      <c r="J261" s="10" t="s">
        <v>439</v>
      </c>
      <c r="K261" s="13">
        <v>85.0588235294118</v>
      </c>
      <c r="L261" s="12">
        <v>6179.72352941176</v>
      </c>
      <c r="M261" s="12">
        <f t="shared" si="35"/>
        <v>1634.53687352941</v>
      </c>
      <c r="N261" s="20" t="s">
        <v>107</v>
      </c>
      <c r="O261" s="20">
        <v>0.0889292196007263</v>
      </c>
      <c r="P261" s="20">
        <f t="shared" si="32"/>
        <v>-0.319574738256899</v>
      </c>
      <c r="Q261" s="20">
        <f t="shared" si="33"/>
        <v>0.0439</v>
      </c>
      <c r="R261" s="25"/>
    </row>
    <row r="262" customHeight="1" spans="1:18">
      <c r="A262" s="42">
        <v>102935</v>
      </c>
      <c r="B262" s="57" t="s">
        <v>53</v>
      </c>
      <c r="C262" s="57" t="s">
        <v>386</v>
      </c>
      <c r="D262" s="38" t="s">
        <v>124</v>
      </c>
      <c r="E262" s="40">
        <v>10.13</v>
      </c>
      <c r="F262" s="42" t="s">
        <v>393</v>
      </c>
      <c r="G262" s="40">
        <v>106</v>
      </c>
      <c r="H262" s="10">
        <v>4745.84</v>
      </c>
      <c r="I262" s="12">
        <f t="shared" si="34"/>
        <v>1607.890592</v>
      </c>
      <c r="J262" s="10" t="s">
        <v>440</v>
      </c>
      <c r="K262" s="13">
        <v>93.5882352941177</v>
      </c>
      <c r="L262" s="12">
        <v>5364.45705882353</v>
      </c>
      <c r="M262" s="12">
        <f t="shared" si="35"/>
        <v>1860.393708</v>
      </c>
      <c r="N262" s="20" t="s">
        <v>395</v>
      </c>
      <c r="O262" s="20">
        <v>0.122881355932203</v>
      </c>
      <c r="P262" s="20">
        <f t="shared" si="32"/>
        <v>-0.115317738969691</v>
      </c>
      <c r="Q262" s="20">
        <f t="shared" si="33"/>
        <v>-0.00799999999999995</v>
      </c>
      <c r="R262" s="25"/>
    </row>
    <row r="263" customHeight="1" spans="1:18">
      <c r="A263" s="42">
        <v>102935</v>
      </c>
      <c r="B263" s="57" t="s">
        <v>53</v>
      </c>
      <c r="C263" s="57" t="s">
        <v>386</v>
      </c>
      <c r="D263" s="38" t="s">
        <v>124</v>
      </c>
      <c r="E263" s="41">
        <v>10.2</v>
      </c>
      <c r="F263" s="42" t="s">
        <v>393</v>
      </c>
      <c r="G263" s="40">
        <v>104</v>
      </c>
      <c r="H263" s="10">
        <v>5407.02</v>
      </c>
      <c r="I263" s="12">
        <f t="shared" si="34"/>
        <v>1792.42713</v>
      </c>
      <c r="J263" s="10" t="s">
        <v>441</v>
      </c>
      <c r="K263" s="13">
        <v>93.5882352941177</v>
      </c>
      <c r="L263" s="12">
        <v>5364.45705882353</v>
      </c>
      <c r="M263" s="12">
        <f t="shared" si="35"/>
        <v>1860.393708</v>
      </c>
      <c r="N263" s="20" t="s">
        <v>395</v>
      </c>
      <c r="O263" s="20">
        <v>0.101694915254237</v>
      </c>
      <c r="P263" s="20">
        <f t="shared" si="32"/>
        <v>0.00793424958197086</v>
      </c>
      <c r="Q263" s="20">
        <f t="shared" si="33"/>
        <v>-0.0153</v>
      </c>
      <c r="R263" s="25"/>
    </row>
    <row r="264" customHeight="1" spans="1:18">
      <c r="A264" s="42">
        <v>102935</v>
      </c>
      <c r="B264" s="57" t="s">
        <v>53</v>
      </c>
      <c r="C264" s="57" t="s">
        <v>386</v>
      </c>
      <c r="D264" s="38" t="s">
        <v>124</v>
      </c>
      <c r="E264" s="40">
        <v>10.27</v>
      </c>
      <c r="F264" s="42" t="s">
        <v>393</v>
      </c>
      <c r="G264" s="40">
        <v>124</v>
      </c>
      <c r="H264" s="10">
        <v>5017.75</v>
      </c>
      <c r="I264" s="12">
        <f t="shared" si="34"/>
        <v>1394.432725</v>
      </c>
      <c r="J264" s="10" t="s">
        <v>442</v>
      </c>
      <c r="K264" s="13">
        <v>93.5882352941177</v>
      </c>
      <c r="L264" s="12">
        <v>5364.45705882353</v>
      </c>
      <c r="M264" s="12">
        <f t="shared" si="35"/>
        <v>1860.393708</v>
      </c>
      <c r="N264" s="20" t="s">
        <v>395</v>
      </c>
      <c r="O264" s="20">
        <v>0.313559322033898</v>
      </c>
      <c r="P264" s="20">
        <f t="shared" si="32"/>
        <v>-0.0646304099411628</v>
      </c>
      <c r="Q264" s="20">
        <f t="shared" si="33"/>
        <v>-0.0689</v>
      </c>
      <c r="R264" s="25"/>
    </row>
    <row r="265" customHeight="1" spans="1:18">
      <c r="A265" s="38">
        <v>103198</v>
      </c>
      <c r="B265" s="39" t="s">
        <v>54</v>
      </c>
      <c r="C265" s="39" t="s">
        <v>403</v>
      </c>
      <c r="D265" s="38" t="s">
        <v>102</v>
      </c>
      <c r="E265" s="40">
        <v>10.6</v>
      </c>
      <c r="F265" s="10" t="s">
        <v>421</v>
      </c>
      <c r="G265" s="40">
        <v>145</v>
      </c>
      <c r="H265" s="10">
        <v>6344.74</v>
      </c>
      <c r="I265" s="12">
        <f t="shared" si="34"/>
        <v>1933.876752</v>
      </c>
      <c r="J265" s="10" t="s">
        <v>443</v>
      </c>
      <c r="K265" s="13">
        <v>112.117647058824</v>
      </c>
      <c r="L265" s="12">
        <v>5961.03294117647</v>
      </c>
      <c r="M265" s="12">
        <f t="shared" si="35"/>
        <v>1367.46095670588</v>
      </c>
      <c r="N265" s="20" t="s">
        <v>444</v>
      </c>
      <c r="O265" s="20">
        <v>0.201989499861844</v>
      </c>
      <c r="P265" s="20">
        <f t="shared" ref="P265:P278" si="36">(H265-L265)/L265</f>
        <v>0.0643692230205661</v>
      </c>
      <c r="Q265" s="20">
        <f t="shared" ref="Q265:Q278" si="37">(J265-N265)</f>
        <v>0.0754</v>
      </c>
      <c r="R265" s="25"/>
    </row>
    <row r="266" customHeight="1" spans="1:18">
      <c r="A266" s="38">
        <v>117491</v>
      </c>
      <c r="B266" s="39" t="s">
        <v>80</v>
      </c>
      <c r="C266" s="39" t="s">
        <v>403</v>
      </c>
      <c r="D266" s="38" t="s">
        <v>136</v>
      </c>
      <c r="E266" s="40">
        <v>10.11</v>
      </c>
      <c r="F266" s="10" t="s">
        <v>404</v>
      </c>
      <c r="G266" s="40">
        <v>103</v>
      </c>
      <c r="H266" s="10">
        <v>7067.52</v>
      </c>
      <c r="I266" s="12">
        <f t="shared" si="34"/>
        <v>1220.560704</v>
      </c>
      <c r="J266" s="10" t="s">
        <v>445</v>
      </c>
      <c r="K266" s="13">
        <v>77.4117647058823</v>
      </c>
      <c r="L266" s="12">
        <v>9258.42411764706</v>
      </c>
      <c r="M266" s="12">
        <f t="shared" si="35"/>
        <v>1749.84215823529</v>
      </c>
      <c r="N266" s="20" t="s">
        <v>406</v>
      </c>
      <c r="O266" s="20">
        <v>0.297774044519109</v>
      </c>
      <c r="P266" s="20">
        <f t="shared" si="36"/>
        <v>-0.236638988429043</v>
      </c>
      <c r="Q266" s="20">
        <f t="shared" si="37"/>
        <v>-0.0163</v>
      </c>
      <c r="R266" s="25"/>
    </row>
    <row r="267" customHeight="1" spans="1:18">
      <c r="A267" s="38">
        <v>117491</v>
      </c>
      <c r="B267" s="39" t="s">
        <v>80</v>
      </c>
      <c r="C267" s="39" t="s">
        <v>403</v>
      </c>
      <c r="D267" s="38" t="s">
        <v>136</v>
      </c>
      <c r="E267" s="40">
        <v>10.19</v>
      </c>
      <c r="F267" s="10" t="s">
        <v>404</v>
      </c>
      <c r="G267" s="40">
        <v>110</v>
      </c>
      <c r="H267" s="10">
        <v>14360.67</v>
      </c>
      <c r="I267" s="12">
        <f t="shared" si="34"/>
        <v>2188.566108</v>
      </c>
      <c r="J267" s="10" t="s">
        <v>446</v>
      </c>
      <c r="K267" s="13">
        <v>77.4117647058823</v>
      </c>
      <c r="L267" s="12">
        <v>9258.42411764706</v>
      </c>
      <c r="M267" s="12">
        <f t="shared" si="35"/>
        <v>1749.84215823529</v>
      </c>
      <c r="N267" s="20" t="s">
        <v>406</v>
      </c>
      <c r="O267" s="53">
        <v>0.385972280554388</v>
      </c>
      <c r="P267" s="53">
        <f t="shared" si="36"/>
        <v>0.551092261222705</v>
      </c>
      <c r="Q267" s="20">
        <f t="shared" si="37"/>
        <v>-0.0366</v>
      </c>
      <c r="R267" s="29">
        <f>(I267-M267)*0.2</f>
        <v>87.7447899529412</v>
      </c>
    </row>
    <row r="268" customHeight="1" spans="1:19">
      <c r="A268" s="38">
        <v>117491</v>
      </c>
      <c r="B268" s="39" t="s">
        <v>80</v>
      </c>
      <c r="C268" s="39" t="s">
        <v>403</v>
      </c>
      <c r="D268" s="38" t="s">
        <v>136</v>
      </c>
      <c r="E268" s="40">
        <v>10.25</v>
      </c>
      <c r="F268" s="10" t="s">
        <v>404</v>
      </c>
      <c r="G268" s="40">
        <v>121</v>
      </c>
      <c r="H268" s="10">
        <v>16645.74</v>
      </c>
      <c r="I268" s="12">
        <f t="shared" si="34"/>
        <v>1960.868172</v>
      </c>
      <c r="J268" s="10" t="s">
        <v>399</v>
      </c>
      <c r="K268" s="13">
        <v>77.4117647058823</v>
      </c>
      <c r="L268" s="12">
        <v>9258.42411764706</v>
      </c>
      <c r="M268" s="12">
        <f t="shared" si="35"/>
        <v>1749.84215823529</v>
      </c>
      <c r="N268" s="20" t="s">
        <v>406</v>
      </c>
      <c r="O268" s="53">
        <v>0.524569508609827</v>
      </c>
      <c r="P268" s="53">
        <f t="shared" si="36"/>
        <v>0.797902082307109</v>
      </c>
      <c r="Q268" s="20">
        <f t="shared" si="37"/>
        <v>-0.0712</v>
      </c>
      <c r="R268" s="29">
        <v>0</v>
      </c>
      <c r="S268" s="30" t="s">
        <v>142</v>
      </c>
    </row>
    <row r="269" customHeight="1" spans="1:18">
      <c r="A269" s="38">
        <v>105267</v>
      </c>
      <c r="B269" s="39" t="s">
        <v>58</v>
      </c>
      <c r="C269" s="39" t="s">
        <v>403</v>
      </c>
      <c r="D269" s="38" t="s">
        <v>102</v>
      </c>
      <c r="E269" s="40">
        <v>10.4</v>
      </c>
      <c r="F269" s="10" t="s">
        <v>415</v>
      </c>
      <c r="G269" s="40">
        <v>68</v>
      </c>
      <c r="H269" s="10">
        <v>4583.67</v>
      </c>
      <c r="I269" s="12">
        <f t="shared" si="34"/>
        <v>1105.122837</v>
      </c>
      <c r="J269" s="10" t="s">
        <v>447</v>
      </c>
      <c r="K269" s="13">
        <v>98.7647058823529</v>
      </c>
      <c r="L269" s="12">
        <v>6349.91941176471</v>
      </c>
      <c r="M269" s="12">
        <f t="shared" si="35"/>
        <v>1984.98480811765</v>
      </c>
      <c r="N269" s="20" t="s">
        <v>448</v>
      </c>
      <c r="O269" s="20">
        <v>-0.356263805616912</v>
      </c>
      <c r="P269" s="20">
        <f t="shared" si="36"/>
        <v>-0.278153043720888</v>
      </c>
      <c r="Q269" s="20">
        <f t="shared" si="37"/>
        <v>-0.0715</v>
      </c>
      <c r="R269" s="25"/>
    </row>
    <row r="270" customHeight="1" spans="1:18">
      <c r="A270" s="42">
        <v>106066</v>
      </c>
      <c r="B270" s="57" t="s">
        <v>60</v>
      </c>
      <c r="C270" s="57" t="s">
        <v>386</v>
      </c>
      <c r="D270" s="38" t="s">
        <v>102</v>
      </c>
      <c r="E270" s="42">
        <v>10.8</v>
      </c>
      <c r="F270" s="42" t="s">
        <v>387</v>
      </c>
      <c r="G270" s="40">
        <v>160</v>
      </c>
      <c r="H270" s="10">
        <v>9028.88</v>
      </c>
      <c r="I270" s="12">
        <f t="shared" si="34"/>
        <v>2916.32824</v>
      </c>
      <c r="J270" s="10" t="s">
        <v>162</v>
      </c>
      <c r="K270" s="13">
        <v>114.823529411765</v>
      </c>
      <c r="L270" s="12">
        <v>7059.97411764706</v>
      </c>
      <c r="M270" s="12">
        <f t="shared" si="35"/>
        <v>2471.69693858824</v>
      </c>
      <c r="N270" s="20" t="s">
        <v>389</v>
      </c>
      <c r="O270" s="20">
        <v>0.316150260488069</v>
      </c>
      <c r="P270" s="20">
        <f t="shared" si="36"/>
        <v>0.278882875424639</v>
      </c>
      <c r="Q270" s="20">
        <f t="shared" si="37"/>
        <v>-0.0271</v>
      </c>
      <c r="R270" s="25"/>
    </row>
    <row r="271" customHeight="1" spans="1:18">
      <c r="A271" s="42">
        <v>106066</v>
      </c>
      <c r="B271" s="57" t="s">
        <v>60</v>
      </c>
      <c r="C271" s="57" t="s">
        <v>386</v>
      </c>
      <c r="D271" s="38" t="s">
        <v>102</v>
      </c>
      <c r="E271" s="42">
        <v>10.15</v>
      </c>
      <c r="F271" s="42" t="s">
        <v>387</v>
      </c>
      <c r="G271" s="40">
        <v>139</v>
      </c>
      <c r="H271" s="10">
        <v>6263.47</v>
      </c>
      <c r="I271" s="12">
        <f t="shared" si="34"/>
        <v>2449.643117</v>
      </c>
      <c r="J271" s="10" t="s">
        <v>449</v>
      </c>
      <c r="K271" s="13">
        <v>114.823529411765</v>
      </c>
      <c r="L271" s="12">
        <v>7059.97411764706</v>
      </c>
      <c r="M271" s="12">
        <f t="shared" si="35"/>
        <v>2471.69693858824</v>
      </c>
      <c r="N271" s="20" t="s">
        <v>389</v>
      </c>
      <c r="O271" s="20">
        <v>0.14340553879901</v>
      </c>
      <c r="P271" s="20">
        <f t="shared" si="36"/>
        <v>-0.112819693723256</v>
      </c>
      <c r="Q271" s="20">
        <f t="shared" si="37"/>
        <v>0.041</v>
      </c>
      <c r="R271" s="25"/>
    </row>
    <row r="272" customHeight="1" spans="1:18">
      <c r="A272" s="42">
        <v>106066</v>
      </c>
      <c r="B272" s="57" t="s">
        <v>60</v>
      </c>
      <c r="C272" s="57" t="s">
        <v>386</v>
      </c>
      <c r="D272" s="38" t="s">
        <v>102</v>
      </c>
      <c r="E272" s="42">
        <v>10.22</v>
      </c>
      <c r="F272" s="42" t="s">
        <v>387</v>
      </c>
      <c r="G272" s="40">
        <v>156</v>
      </c>
      <c r="H272" s="10">
        <v>7985.71</v>
      </c>
      <c r="I272" s="12">
        <f t="shared" si="34"/>
        <v>3472.186708</v>
      </c>
      <c r="J272" s="10" t="s">
        <v>450</v>
      </c>
      <c r="K272" s="13">
        <v>114.823529411765</v>
      </c>
      <c r="L272" s="12">
        <v>7059.97411764706</v>
      </c>
      <c r="M272" s="12">
        <f t="shared" si="35"/>
        <v>2471.69693858824</v>
      </c>
      <c r="N272" s="20" t="s">
        <v>389</v>
      </c>
      <c r="O272" s="20">
        <v>0.283246503975867</v>
      </c>
      <c r="P272" s="20">
        <f t="shared" si="36"/>
        <v>0.131124543366098</v>
      </c>
      <c r="Q272" s="20">
        <f t="shared" si="37"/>
        <v>0.0847</v>
      </c>
      <c r="R272" s="25"/>
    </row>
    <row r="273" customHeight="1" spans="1:18">
      <c r="A273" s="42">
        <v>106066</v>
      </c>
      <c r="B273" s="57" t="s">
        <v>60</v>
      </c>
      <c r="C273" s="57" t="s">
        <v>386</v>
      </c>
      <c r="D273" s="38" t="s">
        <v>102</v>
      </c>
      <c r="E273" s="42">
        <v>10.27</v>
      </c>
      <c r="F273" s="42" t="s">
        <v>387</v>
      </c>
      <c r="G273" s="40">
        <v>124</v>
      </c>
      <c r="H273" s="10">
        <v>6754</v>
      </c>
      <c r="I273" s="12">
        <f t="shared" si="34"/>
        <v>2157.903</v>
      </c>
      <c r="J273" s="10" t="s">
        <v>451</v>
      </c>
      <c r="K273" s="13">
        <v>114.823529411765</v>
      </c>
      <c r="L273" s="12">
        <v>7059.97411764706</v>
      </c>
      <c r="M273" s="12">
        <f t="shared" si="35"/>
        <v>2471.69693858824</v>
      </c>
      <c r="N273" s="20" t="s">
        <v>389</v>
      </c>
      <c r="O273" s="20">
        <v>0.0200164518782533</v>
      </c>
      <c r="P273" s="20">
        <f t="shared" si="36"/>
        <v>-0.043339269032481</v>
      </c>
      <c r="Q273" s="20">
        <f t="shared" si="37"/>
        <v>-0.0306</v>
      </c>
      <c r="R273" s="25"/>
    </row>
    <row r="274" customHeight="1" spans="1:18">
      <c r="A274" s="38">
        <v>106399</v>
      </c>
      <c r="B274" s="39" t="s">
        <v>61</v>
      </c>
      <c r="C274" s="39" t="s">
        <v>403</v>
      </c>
      <c r="D274" s="38" t="s">
        <v>102</v>
      </c>
      <c r="E274" s="10">
        <v>10.1</v>
      </c>
      <c r="F274" s="10" t="s">
        <v>452</v>
      </c>
      <c r="G274" s="40">
        <v>94</v>
      </c>
      <c r="H274" s="10">
        <v>5408.43</v>
      </c>
      <c r="I274" s="12">
        <f t="shared" si="34"/>
        <v>1334.259681</v>
      </c>
      <c r="J274" s="10" t="s">
        <v>263</v>
      </c>
      <c r="K274" s="13">
        <v>91.4705882352941</v>
      </c>
      <c r="L274" s="12">
        <v>6595.76117647059</v>
      </c>
      <c r="M274" s="12">
        <f t="shared" si="35"/>
        <v>2052.60087811765</v>
      </c>
      <c r="N274" s="20" t="s">
        <v>274</v>
      </c>
      <c r="O274" s="20">
        <v>0.00498930862437666</v>
      </c>
      <c r="P274" s="20">
        <f t="shared" si="36"/>
        <v>-0.180014276548735</v>
      </c>
      <c r="Q274" s="20">
        <f t="shared" si="37"/>
        <v>-0.0645</v>
      </c>
      <c r="R274" s="25"/>
    </row>
    <row r="275" customHeight="1" spans="1:18">
      <c r="A275" s="38">
        <v>102934</v>
      </c>
      <c r="B275" s="39" t="s">
        <v>52</v>
      </c>
      <c r="C275" s="39" t="s">
        <v>403</v>
      </c>
      <c r="D275" s="38" t="s">
        <v>102</v>
      </c>
      <c r="E275" s="58">
        <v>10.1</v>
      </c>
      <c r="F275" s="10" t="s">
        <v>415</v>
      </c>
      <c r="G275" s="40">
        <v>144</v>
      </c>
      <c r="H275" s="10">
        <v>7352.49</v>
      </c>
      <c r="I275" s="12">
        <f t="shared" si="34"/>
        <v>2127.810606</v>
      </c>
      <c r="J275" s="10" t="s">
        <v>453</v>
      </c>
      <c r="K275" s="13">
        <v>110.529411764706</v>
      </c>
      <c r="L275" s="12">
        <v>7055.15058823529</v>
      </c>
      <c r="M275" s="12">
        <f t="shared" si="35"/>
        <v>1895.71896305882</v>
      </c>
      <c r="N275" s="20" t="s">
        <v>429</v>
      </c>
      <c r="O275" s="20">
        <v>0.205693552888644</v>
      </c>
      <c r="P275" s="20">
        <f t="shared" si="36"/>
        <v>0.0421450127883208</v>
      </c>
      <c r="Q275" s="20">
        <f t="shared" si="37"/>
        <v>0.0207</v>
      </c>
      <c r="R275" s="25"/>
    </row>
    <row r="276" customHeight="1" spans="1:18">
      <c r="A276" s="38">
        <v>102934</v>
      </c>
      <c r="B276" s="39" t="s">
        <v>52</v>
      </c>
      <c r="C276" s="39" t="s">
        <v>403</v>
      </c>
      <c r="D276" s="38" t="s">
        <v>102</v>
      </c>
      <c r="E276" s="42">
        <v>10.17</v>
      </c>
      <c r="F276" s="10" t="s">
        <v>415</v>
      </c>
      <c r="G276" s="40">
        <v>136</v>
      </c>
      <c r="H276" s="10">
        <v>7378.67</v>
      </c>
      <c r="I276" s="12">
        <f t="shared" si="34"/>
        <v>2265.989557</v>
      </c>
      <c r="J276" s="10" t="s">
        <v>454</v>
      </c>
      <c r="K276" s="13">
        <v>110.529411764706</v>
      </c>
      <c r="L276" s="12">
        <v>7055.15058823529</v>
      </c>
      <c r="M276" s="12">
        <f t="shared" si="35"/>
        <v>1895.71896305882</v>
      </c>
      <c r="N276" s="20" t="s">
        <v>429</v>
      </c>
      <c r="O276" s="20">
        <v>0.138710577728164</v>
      </c>
      <c r="P276" s="20">
        <f t="shared" si="36"/>
        <v>0.0458557769559428</v>
      </c>
      <c r="Q276" s="20">
        <f t="shared" si="37"/>
        <v>0.0384</v>
      </c>
      <c r="R276" s="25"/>
    </row>
    <row r="277" customHeight="1" spans="1:19">
      <c r="A277" s="38">
        <v>102934</v>
      </c>
      <c r="B277" s="39" t="s">
        <v>52</v>
      </c>
      <c r="C277" s="39" t="s">
        <v>403</v>
      </c>
      <c r="D277" s="38" t="s">
        <v>102</v>
      </c>
      <c r="E277" s="42">
        <v>10.24</v>
      </c>
      <c r="F277" s="10" t="s">
        <v>415</v>
      </c>
      <c r="G277" s="40">
        <v>148</v>
      </c>
      <c r="H277" s="10">
        <v>13840.99</v>
      </c>
      <c r="I277" s="12">
        <f t="shared" si="34"/>
        <v>3576.511816</v>
      </c>
      <c r="J277" s="10" t="s">
        <v>455</v>
      </c>
      <c r="K277" s="13">
        <v>110.529411764706</v>
      </c>
      <c r="L277" s="12">
        <v>7055.15058823529</v>
      </c>
      <c r="M277" s="12">
        <f t="shared" si="35"/>
        <v>1895.71896305882</v>
      </c>
      <c r="N277" s="20" t="s">
        <v>429</v>
      </c>
      <c r="O277" s="53">
        <v>0.239185040468884</v>
      </c>
      <c r="P277" s="53">
        <f t="shared" si="36"/>
        <v>0.961827721024173</v>
      </c>
      <c r="Q277" s="20">
        <f t="shared" si="37"/>
        <v>-0.0103</v>
      </c>
      <c r="R277" s="29">
        <v>0</v>
      </c>
      <c r="S277" s="30" t="s">
        <v>142</v>
      </c>
    </row>
    <row r="278" customHeight="1" spans="1:18">
      <c r="A278" s="38">
        <v>102934</v>
      </c>
      <c r="B278" s="39" t="s">
        <v>52</v>
      </c>
      <c r="C278" s="39" t="s">
        <v>403</v>
      </c>
      <c r="D278" s="38" t="s">
        <v>102</v>
      </c>
      <c r="E278" s="42">
        <v>10.31</v>
      </c>
      <c r="F278" s="10" t="s">
        <v>415</v>
      </c>
      <c r="G278" s="40">
        <v>145</v>
      </c>
      <c r="H278" s="10">
        <v>8844.78</v>
      </c>
      <c r="I278" s="12">
        <f t="shared" si="34"/>
        <v>2324.408184</v>
      </c>
      <c r="J278" s="10" t="s">
        <v>456</v>
      </c>
      <c r="K278" s="13">
        <v>110.529411764706</v>
      </c>
      <c r="L278" s="12">
        <v>7055.15058823529</v>
      </c>
      <c r="M278" s="12">
        <f t="shared" si="35"/>
        <v>1895.71896305882</v>
      </c>
      <c r="N278" s="20" t="s">
        <v>429</v>
      </c>
      <c r="O278" s="20">
        <v>0.214066424783704</v>
      </c>
      <c r="P278" s="20">
        <f t="shared" si="36"/>
        <v>0.253662822555336</v>
      </c>
      <c r="Q278" s="20">
        <f t="shared" si="37"/>
        <v>-0.00589999999999996</v>
      </c>
      <c r="R278" s="25"/>
    </row>
    <row r="279" customHeight="1" spans="1:18">
      <c r="A279" s="38">
        <v>111219</v>
      </c>
      <c r="B279" s="39" t="s">
        <v>70</v>
      </c>
      <c r="C279" s="39" t="s">
        <v>403</v>
      </c>
      <c r="D279" s="38" t="s">
        <v>102</v>
      </c>
      <c r="E279" s="42">
        <v>10.3</v>
      </c>
      <c r="F279" s="10" t="s">
        <v>457</v>
      </c>
      <c r="G279" s="40">
        <v>128</v>
      </c>
      <c r="H279" s="10">
        <v>6473.1</v>
      </c>
      <c r="I279" s="12">
        <f t="shared" si="34"/>
        <v>1996.95135</v>
      </c>
      <c r="J279" s="10" t="s">
        <v>458</v>
      </c>
      <c r="K279" s="13">
        <v>93.7647058823529</v>
      </c>
      <c r="L279" s="12">
        <v>5680.62058823529</v>
      </c>
      <c r="M279" s="12">
        <f t="shared" si="35"/>
        <v>1600.7988817647</v>
      </c>
      <c r="N279" s="20" t="s">
        <v>459</v>
      </c>
      <c r="O279" s="20">
        <v>0.307011572498299</v>
      </c>
      <c r="P279" s="20">
        <f t="shared" ref="P279:P306" si="38">(H279-L279)/L279</f>
        <v>0.139505781006736</v>
      </c>
      <c r="Q279" s="20">
        <f t="shared" ref="Q279:Q306" si="39">(J279-N279)</f>
        <v>0.0267</v>
      </c>
      <c r="R279" s="25"/>
    </row>
    <row r="280" customHeight="1" spans="1:18">
      <c r="A280" s="38">
        <v>103198</v>
      </c>
      <c r="B280" s="39" t="s">
        <v>54</v>
      </c>
      <c r="C280" s="39" t="s">
        <v>403</v>
      </c>
      <c r="D280" s="38" t="s">
        <v>102</v>
      </c>
      <c r="E280" s="40">
        <v>10.13</v>
      </c>
      <c r="F280" s="10" t="s">
        <v>421</v>
      </c>
      <c r="G280" s="40">
        <v>109</v>
      </c>
      <c r="H280" s="10">
        <v>5115.57</v>
      </c>
      <c r="I280" s="12">
        <f t="shared" si="34"/>
        <v>2037.531531</v>
      </c>
      <c r="J280" s="10" t="s">
        <v>460</v>
      </c>
      <c r="K280" s="13">
        <v>112.117647058824</v>
      </c>
      <c r="L280" s="12">
        <v>5961.03294117647</v>
      </c>
      <c r="M280" s="12">
        <f t="shared" si="35"/>
        <v>1367.46095670588</v>
      </c>
      <c r="N280" s="20" t="s">
        <v>444</v>
      </c>
      <c r="O280" s="20">
        <v>-0.0964354794142003</v>
      </c>
      <c r="P280" s="20">
        <f t="shared" si="38"/>
        <v>-0.141831617023343</v>
      </c>
      <c r="Q280" s="20">
        <f t="shared" si="39"/>
        <v>0.1689</v>
      </c>
      <c r="R280" s="25"/>
    </row>
    <row r="281" customHeight="1" spans="1:18">
      <c r="A281" s="38">
        <v>103198</v>
      </c>
      <c r="B281" s="39" t="s">
        <v>54</v>
      </c>
      <c r="C281" s="39" t="s">
        <v>403</v>
      </c>
      <c r="D281" s="38" t="s">
        <v>102</v>
      </c>
      <c r="E281" s="41">
        <v>10.2</v>
      </c>
      <c r="F281" s="10" t="s">
        <v>421</v>
      </c>
      <c r="G281" s="40">
        <v>112</v>
      </c>
      <c r="H281" s="10">
        <v>4770.84</v>
      </c>
      <c r="I281" s="12">
        <f t="shared" si="34"/>
        <v>1284.310128</v>
      </c>
      <c r="J281" s="10" t="s">
        <v>461</v>
      </c>
      <c r="K281" s="13">
        <v>112.117647058824</v>
      </c>
      <c r="L281" s="12">
        <v>5961.03294117647</v>
      </c>
      <c r="M281" s="12">
        <f t="shared" si="35"/>
        <v>1367.46095670588</v>
      </c>
      <c r="N281" s="20" t="s">
        <v>444</v>
      </c>
      <c r="O281" s="20">
        <v>-0.0715667311411966</v>
      </c>
      <c r="P281" s="20">
        <f t="shared" si="38"/>
        <v>-0.199662198300413</v>
      </c>
      <c r="Q281" s="20">
        <f t="shared" si="39"/>
        <v>0.0398</v>
      </c>
      <c r="R281" s="25"/>
    </row>
    <row r="282" customHeight="1" spans="1:18">
      <c r="A282" s="38">
        <v>103198</v>
      </c>
      <c r="B282" s="39" t="s">
        <v>54</v>
      </c>
      <c r="C282" s="39" t="s">
        <v>403</v>
      </c>
      <c r="D282" s="38" t="s">
        <v>102</v>
      </c>
      <c r="E282" s="40">
        <v>10.27</v>
      </c>
      <c r="F282" s="10" t="s">
        <v>421</v>
      </c>
      <c r="G282" s="40">
        <v>124</v>
      </c>
      <c r="H282" s="10">
        <v>7356.77</v>
      </c>
      <c r="I282" s="12">
        <f t="shared" si="34"/>
        <v>2070.930755</v>
      </c>
      <c r="J282" s="10" t="s">
        <v>462</v>
      </c>
      <c r="K282" s="13">
        <v>112.117647058824</v>
      </c>
      <c r="L282" s="12">
        <v>5961.03294117647</v>
      </c>
      <c r="M282" s="12">
        <f t="shared" si="35"/>
        <v>1367.46095670588</v>
      </c>
      <c r="N282" s="20" t="s">
        <v>444</v>
      </c>
      <c r="O282" s="20">
        <v>0.027908261950818</v>
      </c>
      <c r="P282" s="20">
        <f t="shared" si="38"/>
        <v>0.234143490330732</v>
      </c>
      <c r="Q282" s="20">
        <f t="shared" si="39"/>
        <v>0.0521</v>
      </c>
      <c r="R282" s="25"/>
    </row>
    <row r="283" customHeight="1" spans="1:18">
      <c r="A283" s="38">
        <v>726</v>
      </c>
      <c r="B283" s="39" t="s">
        <v>45</v>
      </c>
      <c r="C283" s="39" t="s">
        <v>403</v>
      </c>
      <c r="D283" s="38" t="s">
        <v>102</v>
      </c>
      <c r="E283" s="40">
        <v>10.6</v>
      </c>
      <c r="F283" s="10" t="s">
        <v>463</v>
      </c>
      <c r="G283" s="40">
        <v>105</v>
      </c>
      <c r="H283" s="10">
        <v>4221.53</v>
      </c>
      <c r="I283" s="12">
        <f t="shared" si="34"/>
        <v>1339.069316</v>
      </c>
      <c r="J283" s="10" t="s">
        <v>464</v>
      </c>
      <c r="K283" s="13">
        <v>97.1764705882353</v>
      </c>
      <c r="L283" s="12">
        <v>5663.71647058824</v>
      </c>
      <c r="M283" s="12">
        <f t="shared" si="35"/>
        <v>1633.41583011765</v>
      </c>
      <c r="N283" s="20" t="s">
        <v>465</v>
      </c>
      <c r="O283" s="20">
        <v>0.034143138542354</v>
      </c>
      <c r="P283" s="20">
        <f t="shared" si="38"/>
        <v>-0.254636064159908</v>
      </c>
      <c r="Q283" s="20">
        <f t="shared" si="39"/>
        <v>0.0288</v>
      </c>
      <c r="R283" s="25"/>
    </row>
    <row r="284" customHeight="1" spans="1:18">
      <c r="A284" s="38">
        <v>726</v>
      </c>
      <c r="B284" s="39" t="s">
        <v>45</v>
      </c>
      <c r="C284" s="39" t="s">
        <v>403</v>
      </c>
      <c r="D284" s="38" t="s">
        <v>102</v>
      </c>
      <c r="E284" s="40">
        <v>10.13</v>
      </c>
      <c r="F284" s="10" t="s">
        <v>463</v>
      </c>
      <c r="G284" s="40">
        <v>114</v>
      </c>
      <c r="H284" s="10">
        <v>5697.12</v>
      </c>
      <c r="I284" s="12">
        <f t="shared" si="34"/>
        <v>1506.318528</v>
      </c>
      <c r="J284" s="10" t="s">
        <v>466</v>
      </c>
      <c r="K284" s="13">
        <v>97.1764705882353</v>
      </c>
      <c r="L284" s="12">
        <v>5663.71647058824</v>
      </c>
      <c r="M284" s="12">
        <f t="shared" si="35"/>
        <v>1633.41583011765</v>
      </c>
      <c r="N284" s="20" t="s">
        <v>465</v>
      </c>
      <c r="O284" s="20">
        <v>0.122783978988841</v>
      </c>
      <c r="P284" s="20">
        <f t="shared" si="38"/>
        <v>0.00589781101953635</v>
      </c>
      <c r="Q284" s="20">
        <f t="shared" si="39"/>
        <v>-0.024</v>
      </c>
      <c r="R284" s="25"/>
    </row>
    <row r="285" customHeight="1" spans="1:18">
      <c r="A285" s="38">
        <v>726</v>
      </c>
      <c r="B285" s="39" t="s">
        <v>45</v>
      </c>
      <c r="C285" s="39" t="s">
        <v>403</v>
      </c>
      <c r="D285" s="38" t="s">
        <v>102</v>
      </c>
      <c r="E285" s="41">
        <v>10.2</v>
      </c>
      <c r="F285" s="10" t="s">
        <v>463</v>
      </c>
      <c r="G285" s="40">
        <v>123</v>
      </c>
      <c r="H285" s="10">
        <v>5129.78</v>
      </c>
      <c r="I285" s="12">
        <f t="shared" si="34"/>
        <v>1534.830176</v>
      </c>
      <c r="J285" s="10" t="s">
        <v>467</v>
      </c>
      <c r="K285" s="13">
        <v>97.1764705882353</v>
      </c>
      <c r="L285" s="12">
        <v>5663.71647058824</v>
      </c>
      <c r="M285" s="12">
        <f t="shared" si="35"/>
        <v>1633.41583011765</v>
      </c>
      <c r="N285" s="20" t="s">
        <v>465</v>
      </c>
      <c r="O285" s="20">
        <v>0.211424819435329</v>
      </c>
      <c r="P285" s="20">
        <f t="shared" si="38"/>
        <v>-0.0942731638070118</v>
      </c>
      <c r="Q285" s="20">
        <f t="shared" si="39"/>
        <v>0.0108</v>
      </c>
      <c r="R285" s="25"/>
    </row>
    <row r="286" customHeight="1" spans="1:18">
      <c r="A286" s="38">
        <v>726</v>
      </c>
      <c r="B286" s="39" t="s">
        <v>45</v>
      </c>
      <c r="C286" s="39" t="s">
        <v>403</v>
      </c>
      <c r="D286" s="38" t="s">
        <v>102</v>
      </c>
      <c r="E286" s="40">
        <v>10.27</v>
      </c>
      <c r="F286" s="10" t="s">
        <v>463</v>
      </c>
      <c r="G286" s="40">
        <v>113</v>
      </c>
      <c r="H286" s="10">
        <v>5366.44</v>
      </c>
      <c r="I286" s="12">
        <f t="shared" si="34"/>
        <v>1565.390548</v>
      </c>
      <c r="J286" s="10" t="s">
        <v>468</v>
      </c>
      <c r="K286" s="13">
        <v>97.1764705882353</v>
      </c>
      <c r="L286" s="12">
        <v>5663.71647058824</v>
      </c>
      <c r="M286" s="12">
        <f t="shared" si="35"/>
        <v>1633.41583011765</v>
      </c>
      <c r="N286" s="20" t="s">
        <v>465</v>
      </c>
      <c r="O286" s="20">
        <v>0.11293499671701</v>
      </c>
      <c r="P286" s="20">
        <f t="shared" si="38"/>
        <v>-0.0524878800222428</v>
      </c>
      <c r="Q286" s="20">
        <f t="shared" si="39"/>
        <v>0.00330000000000003</v>
      </c>
      <c r="R286" s="25"/>
    </row>
    <row r="287" customHeight="1" spans="1:18">
      <c r="A287" s="38">
        <v>102565</v>
      </c>
      <c r="B287" s="39" t="s">
        <v>51</v>
      </c>
      <c r="C287" s="39" t="s">
        <v>403</v>
      </c>
      <c r="D287" s="38" t="s">
        <v>102</v>
      </c>
      <c r="E287" s="40">
        <v>10.6</v>
      </c>
      <c r="F287" s="10" t="s">
        <v>415</v>
      </c>
      <c r="G287" s="40">
        <v>115</v>
      </c>
      <c r="H287" s="10">
        <v>6158.52</v>
      </c>
      <c r="I287" s="12">
        <f t="shared" si="34"/>
        <v>2032.927452</v>
      </c>
      <c r="J287" s="10" t="s">
        <v>469</v>
      </c>
      <c r="K287" s="13">
        <v>103.058823529412</v>
      </c>
      <c r="L287" s="12">
        <v>5045.49235294118</v>
      </c>
      <c r="M287" s="12">
        <f t="shared" si="35"/>
        <v>1298.20518241177</v>
      </c>
      <c r="N287" s="20" t="s">
        <v>470</v>
      </c>
      <c r="O287" s="20">
        <v>0.0344827586206866</v>
      </c>
      <c r="P287" s="20">
        <f t="shared" si="38"/>
        <v>0.220598421164984</v>
      </c>
      <c r="Q287" s="20">
        <f t="shared" si="39"/>
        <v>0.0728</v>
      </c>
      <c r="R287" s="25"/>
    </row>
    <row r="288" customHeight="1" spans="1:18">
      <c r="A288" s="38">
        <v>105267</v>
      </c>
      <c r="B288" s="39" t="s">
        <v>58</v>
      </c>
      <c r="C288" s="39" t="s">
        <v>403</v>
      </c>
      <c r="D288" s="38" t="s">
        <v>102</v>
      </c>
      <c r="E288" s="40">
        <v>10.11</v>
      </c>
      <c r="F288" s="10" t="s">
        <v>415</v>
      </c>
      <c r="G288" s="40">
        <v>124</v>
      </c>
      <c r="H288" s="10">
        <v>6729</v>
      </c>
      <c r="I288" s="12">
        <f t="shared" si="34"/>
        <v>2508.5712</v>
      </c>
      <c r="J288" s="10" t="s">
        <v>471</v>
      </c>
      <c r="K288" s="13">
        <v>98.7647058823529</v>
      </c>
      <c r="L288" s="12">
        <v>6349.91941176471</v>
      </c>
      <c r="M288" s="12">
        <f t="shared" si="35"/>
        <v>1984.98480811765</v>
      </c>
      <c r="N288" s="20" t="s">
        <v>448</v>
      </c>
      <c r="O288" s="20">
        <v>0.173871883875043</v>
      </c>
      <c r="P288" s="20">
        <f t="shared" si="38"/>
        <v>0.0596984880678894</v>
      </c>
      <c r="Q288" s="20">
        <f t="shared" si="39"/>
        <v>0.0602</v>
      </c>
      <c r="R288" s="25"/>
    </row>
    <row r="289" customHeight="1" spans="1:18">
      <c r="A289" s="38">
        <v>105267</v>
      </c>
      <c r="B289" s="39" t="s">
        <v>58</v>
      </c>
      <c r="C289" s="39" t="s">
        <v>403</v>
      </c>
      <c r="D289" s="38" t="s">
        <v>102</v>
      </c>
      <c r="E289" s="40">
        <v>10.18</v>
      </c>
      <c r="F289" s="10" t="s">
        <v>415</v>
      </c>
      <c r="G289" s="40">
        <v>133</v>
      </c>
      <c r="H289" s="10">
        <v>7680.98</v>
      </c>
      <c r="I289" s="12">
        <f t="shared" si="34"/>
        <v>2285.09155</v>
      </c>
      <c r="J289" s="10" t="s">
        <v>472</v>
      </c>
      <c r="K289" s="13">
        <v>98.7647058823529</v>
      </c>
      <c r="L289" s="12">
        <v>6349.91941176471</v>
      </c>
      <c r="M289" s="12">
        <f t="shared" si="35"/>
        <v>1984.98480811765</v>
      </c>
      <c r="N289" s="20" t="s">
        <v>448</v>
      </c>
      <c r="O289" s="20">
        <v>0.259072262543393</v>
      </c>
      <c r="P289" s="20">
        <f t="shared" si="38"/>
        <v>0.20961850094809</v>
      </c>
      <c r="Q289" s="20">
        <f t="shared" si="39"/>
        <v>-0.0151</v>
      </c>
      <c r="R289" s="25"/>
    </row>
    <row r="290" customHeight="1" spans="1:18">
      <c r="A290" s="38">
        <v>105267</v>
      </c>
      <c r="B290" s="39" t="s">
        <v>58</v>
      </c>
      <c r="C290" s="39" t="s">
        <v>403</v>
      </c>
      <c r="D290" s="38" t="s">
        <v>102</v>
      </c>
      <c r="E290" s="40">
        <v>10.25</v>
      </c>
      <c r="F290" s="10" t="s">
        <v>415</v>
      </c>
      <c r="G290" s="40">
        <v>111</v>
      </c>
      <c r="H290" s="10">
        <v>6894.55</v>
      </c>
      <c r="I290" s="12">
        <f t="shared" si="34"/>
        <v>2139.378865</v>
      </c>
      <c r="J290" s="10" t="s">
        <v>473</v>
      </c>
      <c r="K290" s="13">
        <v>98.7647058823529</v>
      </c>
      <c r="L290" s="12">
        <v>6349.91941176471</v>
      </c>
      <c r="M290" s="12">
        <f t="shared" si="35"/>
        <v>1984.98480811765</v>
      </c>
      <c r="N290" s="20" t="s">
        <v>448</v>
      </c>
      <c r="O290" s="20">
        <v>0.0508046702429822</v>
      </c>
      <c r="P290" s="20">
        <f t="shared" si="38"/>
        <v>0.0857696850807649</v>
      </c>
      <c r="Q290" s="20">
        <f t="shared" si="39"/>
        <v>-0.00229999999999997</v>
      </c>
      <c r="R290" s="25"/>
    </row>
    <row r="291" customHeight="1" spans="1:18">
      <c r="A291" s="38">
        <v>745</v>
      </c>
      <c r="B291" s="39" t="s">
        <v>47</v>
      </c>
      <c r="C291" s="39" t="s">
        <v>403</v>
      </c>
      <c r="D291" s="38" t="s">
        <v>102</v>
      </c>
      <c r="E291" s="40">
        <v>10.4</v>
      </c>
      <c r="F291" s="10" t="s">
        <v>463</v>
      </c>
      <c r="G291" s="40">
        <v>83</v>
      </c>
      <c r="H291" s="10">
        <v>4092.82</v>
      </c>
      <c r="I291" s="12">
        <f t="shared" si="34"/>
        <v>857.855072</v>
      </c>
      <c r="J291" s="10" t="s">
        <v>474</v>
      </c>
      <c r="K291" s="13">
        <v>86.3529411764706</v>
      </c>
      <c r="L291" s="12">
        <v>4622.65058823529</v>
      </c>
      <c r="M291" s="12">
        <f t="shared" si="35"/>
        <v>1154.27585188235</v>
      </c>
      <c r="N291" s="20" t="s">
        <v>251</v>
      </c>
      <c r="O291" s="20">
        <v>-0.105282069708947</v>
      </c>
      <c r="P291" s="20">
        <f t="shared" si="38"/>
        <v>-0.114616187860644</v>
      </c>
      <c r="Q291" s="20">
        <f t="shared" si="39"/>
        <v>-0.0401</v>
      </c>
      <c r="R291" s="25"/>
    </row>
    <row r="292" customHeight="1" spans="1:18">
      <c r="A292" s="38">
        <v>513</v>
      </c>
      <c r="B292" s="39" t="s">
        <v>28</v>
      </c>
      <c r="C292" s="39" t="s">
        <v>403</v>
      </c>
      <c r="D292" s="38" t="s">
        <v>136</v>
      </c>
      <c r="E292" s="10">
        <v>10.12</v>
      </c>
      <c r="F292" s="10" t="s">
        <v>415</v>
      </c>
      <c r="G292" s="40">
        <v>129</v>
      </c>
      <c r="H292" s="10">
        <v>7242.42</v>
      </c>
      <c r="I292" s="12">
        <f t="shared" si="34"/>
        <v>2617.410588</v>
      </c>
      <c r="J292" s="10" t="s">
        <v>475</v>
      </c>
      <c r="K292" s="13">
        <v>96.4705882352941</v>
      </c>
      <c r="L292" s="12">
        <v>7045.17764705882</v>
      </c>
      <c r="M292" s="12">
        <f t="shared" si="35"/>
        <v>2364.36161835294</v>
      </c>
      <c r="N292" s="20" t="s">
        <v>417</v>
      </c>
      <c r="O292" s="20">
        <v>0.192971639950682</v>
      </c>
      <c r="P292" s="20">
        <f t="shared" si="38"/>
        <v>0.0279967891261791</v>
      </c>
      <c r="Q292" s="20">
        <f t="shared" si="39"/>
        <v>0.0258</v>
      </c>
      <c r="R292" s="25"/>
    </row>
    <row r="293" customHeight="1" spans="1:18">
      <c r="A293" s="38">
        <v>513</v>
      </c>
      <c r="B293" s="39" t="s">
        <v>28</v>
      </c>
      <c r="C293" s="39" t="s">
        <v>403</v>
      </c>
      <c r="D293" s="38" t="s">
        <v>136</v>
      </c>
      <c r="E293" s="10">
        <v>10.19</v>
      </c>
      <c r="F293" s="10" t="s">
        <v>415</v>
      </c>
      <c r="G293" s="40">
        <v>125</v>
      </c>
      <c r="H293" s="10">
        <v>7274.38</v>
      </c>
      <c r="I293" s="12">
        <f t="shared" si="34"/>
        <v>2729.347376</v>
      </c>
      <c r="J293" s="10" t="s">
        <v>476</v>
      </c>
      <c r="K293" s="13">
        <v>96.4705882352941</v>
      </c>
      <c r="L293" s="12">
        <v>7045.17764705882</v>
      </c>
      <c r="M293" s="12">
        <f t="shared" si="35"/>
        <v>2364.36161835294</v>
      </c>
      <c r="N293" s="20" t="s">
        <v>417</v>
      </c>
      <c r="O293" s="20">
        <v>0.155980271270041</v>
      </c>
      <c r="P293" s="20">
        <f t="shared" si="38"/>
        <v>0.0325332254803911</v>
      </c>
      <c r="Q293" s="20">
        <f t="shared" si="39"/>
        <v>0.0396</v>
      </c>
      <c r="R293" s="25"/>
    </row>
    <row r="294" customHeight="1" spans="1:19">
      <c r="A294" s="38">
        <v>513</v>
      </c>
      <c r="B294" s="39" t="s">
        <v>28</v>
      </c>
      <c r="C294" s="39" t="s">
        <v>403</v>
      </c>
      <c r="D294" s="38" t="s">
        <v>136</v>
      </c>
      <c r="E294" s="10">
        <v>10.26</v>
      </c>
      <c r="F294" s="10" t="s">
        <v>415</v>
      </c>
      <c r="G294" s="40">
        <v>110</v>
      </c>
      <c r="H294" s="10">
        <v>11826.74</v>
      </c>
      <c r="I294" s="12">
        <f t="shared" si="34"/>
        <v>2825.408186</v>
      </c>
      <c r="J294" s="10" t="s">
        <v>477</v>
      </c>
      <c r="K294" s="13">
        <v>96.4705882352941</v>
      </c>
      <c r="L294" s="12">
        <v>7045.17764705882</v>
      </c>
      <c r="M294" s="12">
        <f t="shared" si="35"/>
        <v>2364.36161835294</v>
      </c>
      <c r="N294" s="20" t="s">
        <v>417</v>
      </c>
      <c r="O294" s="53">
        <v>0.0172626387176357</v>
      </c>
      <c r="P294" s="53">
        <f t="shared" si="38"/>
        <v>0.678700040294563</v>
      </c>
      <c r="Q294" s="20">
        <f t="shared" si="39"/>
        <v>-0.0967</v>
      </c>
      <c r="R294" s="29">
        <v>0</v>
      </c>
      <c r="S294" s="30" t="s">
        <v>142</v>
      </c>
    </row>
    <row r="295" customHeight="1" spans="1:18">
      <c r="A295" s="38">
        <v>106569</v>
      </c>
      <c r="B295" s="39" t="s">
        <v>64</v>
      </c>
      <c r="C295" s="39" t="s">
        <v>403</v>
      </c>
      <c r="D295" s="38" t="s">
        <v>102</v>
      </c>
      <c r="E295" s="10">
        <v>10.5</v>
      </c>
      <c r="F295" s="10" t="s">
        <v>415</v>
      </c>
      <c r="G295" s="40">
        <v>88</v>
      </c>
      <c r="H295" s="10">
        <v>5976</v>
      </c>
      <c r="I295" s="12">
        <f t="shared" si="34"/>
        <v>1587.2256</v>
      </c>
      <c r="J295" s="10" t="s">
        <v>478</v>
      </c>
      <c r="K295" s="13">
        <v>67.5294117647059</v>
      </c>
      <c r="L295" s="12">
        <v>4584.19411764706</v>
      </c>
      <c r="M295" s="12">
        <f t="shared" si="35"/>
        <v>1408.26443294118</v>
      </c>
      <c r="N295" s="20" t="s">
        <v>479</v>
      </c>
      <c r="O295" s="20">
        <v>0.190261496844004</v>
      </c>
      <c r="P295" s="20">
        <f t="shared" si="38"/>
        <v>0.303609717789899</v>
      </c>
      <c r="Q295" s="20">
        <f t="shared" si="39"/>
        <v>-0.0416</v>
      </c>
      <c r="R295" s="25"/>
    </row>
    <row r="296" customHeight="1" spans="1:18">
      <c r="A296" s="38">
        <v>102565</v>
      </c>
      <c r="B296" s="39" t="s">
        <v>51</v>
      </c>
      <c r="C296" s="39" t="s">
        <v>403</v>
      </c>
      <c r="D296" s="38" t="s">
        <v>102</v>
      </c>
      <c r="E296" s="40">
        <v>10.13</v>
      </c>
      <c r="F296" s="10" t="s">
        <v>415</v>
      </c>
      <c r="G296" s="40">
        <v>143</v>
      </c>
      <c r="H296" s="10">
        <v>6322.91</v>
      </c>
      <c r="I296" s="12">
        <f t="shared" si="34"/>
        <v>2402.7058</v>
      </c>
      <c r="J296" s="10" t="s">
        <v>480</v>
      </c>
      <c r="K296" s="13">
        <v>103.058823529412</v>
      </c>
      <c r="L296" s="12">
        <v>5045.49235294118</v>
      </c>
      <c r="M296" s="12">
        <f t="shared" si="35"/>
        <v>1298.20518241177</v>
      </c>
      <c r="N296" s="20" t="s">
        <v>470</v>
      </c>
      <c r="O296" s="20">
        <v>0.286356821589202</v>
      </c>
      <c r="P296" s="20">
        <f t="shared" si="38"/>
        <v>0.253179978820932</v>
      </c>
      <c r="Q296" s="20">
        <f t="shared" si="39"/>
        <v>0.1227</v>
      </c>
      <c r="R296" s="25"/>
    </row>
    <row r="297" customHeight="1" spans="1:18">
      <c r="A297" s="38">
        <v>102565</v>
      </c>
      <c r="B297" s="39" t="s">
        <v>51</v>
      </c>
      <c r="C297" s="39" t="s">
        <v>403</v>
      </c>
      <c r="D297" s="38" t="s">
        <v>102</v>
      </c>
      <c r="E297" s="41">
        <v>10.2</v>
      </c>
      <c r="F297" s="10" t="s">
        <v>415</v>
      </c>
      <c r="G297" s="40">
        <v>106</v>
      </c>
      <c r="H297" s="10">
        <v>5148.31</v>
      </c>
      <c r="I297" s="12">
        <f t="shared" si="34"/>
        <v>1703.060948</v>
      </c>
      <c r="J297" s="10" t="s">
        <v>481</v>
      </c>
      <c r="K297" s="13">
        <v>103.058823529412</v>
      </c>
      <c r="L297" s="12">
        <v>5045.49235294118</v>
      </c>
      <c r="M297" s="12">
        <f t="shared" si="35"/>
        <v>1298.20518241177</v>
      </c>
      <c r="N297" s="20" t="s">
        <v>470</v>
      </c>
      <c r="O297" s="20">
        <v>-0.0464767616191933</v>
      </c>
      <c r="P297" s="20">
        <f t="shared" si="38"/>
        <v>0.0203781196891297</v>
      </c>
      <c r="Q297" s="20">
        <f t="shared" si="39"/>
        <v>0.0735</v>
      </c>
      <c r="R297" s="25"/>
    </row>
    <row r="298" customHeight="1" spans="1:18">
      <c r="A298" s="38">
        <v>102565</v>
      </c>
      <c r="B298" s="39" t="s">
        <v>51</v>
      </c>
      <c r="C298" s="39" t="s">
        <v>403</v>
      </c>
      <c r="D298" s="38" t="s">
        <v>102</v>
      </c>
      <c r="E298" s="40">
        <v>10.27</v>
      </c>
      <c r="F298" s="10" t="s">
        <v>415</v>
      </c>
      <c r="G298" s="40">
        <v>134</v>
      </c>
      <c r="H298" s="10">
        <v>4751.93</v>
      </c>
      <c r="I298" s="12">
        <f t="shared" si="34"/>
        <v>1351.924085</v>
      </c>
      <c r="J298" s="10" t="s">
        <v>482</v>
      </c>
      <c r="K298" s="13">
        <v>103.058823529412</v>
      </c>
      <c r="L298" s="12">
        <v>5045.49235294118</v>
      </c>
      <c r="M298" s="12">
        <f t="shared" si="35"/>
        <v>1298.20518241177</v>
      </c>
      <c r="N298" s="20" t="s">
        <v>470</v>
      </c>
      <c r="O298" s="20">
        <v>0.205397301349322</v>
      </c>
      <c r="P298" s="20">
        <f t="shared" si="38"/>
        <v>-0.0581830934239845</v>
      </c>
      <c r="Q298" s="20">
        <f t="shared" si="39"/>
        <v>0.0271999999999999</v>
      </c>
      <c r="R298" s="25"/>
    </row>
    <row r="299" customHeight="1" spans="1:18">
      <c r="A299" s="38">
        <v>102565</v>
      </c>
      <c r="B299" s="39" t="s">
        <v>51</v>
      </c>
      <c r="C299" s="39" t="s">
        <v>403</v>
      </c>
      <c r="D299" s="38" t="s">
        <v>102</v>
      </c>
      <c r="E299" s="10">
        <v>10.16</v>
      </c>
      <c r="F299" s="10" t="s">
        <v>415</v>
      </c>
      <c r="G299" s="40">
        <v>146</v>
      </c>
      <c r="H299" s="10">
        <v>6122.5</v>
      </c>
      <c r="I299" s="12">
        <f t="shared" si="34"/>
        <v>1923.07725</v>
      </c>
      <c r="J299" s="10" t="s">
        <v>342</v>
      </c>
      <c r="K299" s="13">
        <v>103.058823529412</v>
      </c>
      <c r="L299" s="12">
        <v>5045.49235294118</v>
      </c>
      <c r="M299" s="12">
        <f t="shared" si="35"/>
        <v>1298.20518241177</v>
      </c>
      <c r="N299" s="20" t="s">
        <v>470</v>
      </c>
      <c r="O299" s="20">
        <v>0.313343328335828</v>
      </c>
      <c r="P299" s="20">
        <f t="shared" si="38"/>
        <v>0.213459375561436</v>
      </c>
      <c r="Q299" s="20">
        <f t="shared" si="39"/>
        <v>0.0568</v>
      </c>
      <c r="R299" s="25"/>
    </row>
    <row r="300" customHeight="1" spans="1:18">
      <c r="A300" s="38">
        <v>102565</v>
      </c>
      <c r="B300" s="39" t="s">
        <v>51</v>
      </c>
      <c r="C300" s="39" t="s">
        <v>403</v>
      </c>
      <c r="D300" s="38" t="s">
        <v>102</v>
      </c>
      <c r="E300" s="10">
        <v>10.23</v>
      </c>
      <c r="F300" s="10" t="s">
        <v>415</v>
      </c>
      <c r="G300" s="40">
        <v>106</v>
      </c>
      <c r="H300" s="10">
        <v>6268.34</v>
      </c>
      <c r="I300" s="12">
        <f t="shared" si="34"/>
        <v>1815.938098</v>
      </c>
      <c r="J300" s="10" t="s">
        <v>224</v>
      </c>
      <c r="K300" s="13">
        <v>103.058823529412</v>
      </c>
      <c r="L300" s="12">
        <v>5045.49235294118</v>
      </c>
      <c r="M300" s="12">
        <f t="shared" si="35"/>
        <v>1298.20518241177</v>
      </c>
      <c r="N300" s="20" t="s">
        <v>470</v>
      </c>
      <c r="O300" s="20">
        <v>-0.0464767616191933</v>
      </c>
      <c r="P300" s="20">
        <f t="shared" si="38"/>
        <v>0.242364384190571</v>
      </c>
      <c r="Q300" s="20">
        <f t="shared" si="39"/>
        <v>0.0324</v>
      </c>
      <c r="R300" s="25"/>
    </row>
    <row r="301" customHeight="1" spans="1:18">
      <c r="A301" s="38">
        <v>102565</v>
      </c>
      <c r="B301" s="39" t="s">
        <v>51</v>
      </c>
      <c r="C301" s="39" t="s">
        <v>403</v>
      </c>
      <c r="D301" s="38" t="s">
        <v>102</v>
      </c>
      <c r="E301" s="10">
        <v>10.2</v>
      </c>
      <c r="F301" s="10" t="s">
        <v>415</v>
      </c>
      <c r="G301" s="40">
        <v>127</v>
      </c>
      <c r="H301" s="10">
        <v>4191.11</v>
      </c>
      <c r="I301" s="12">
        <f t="shared" si="34"/>
        <v>1516.343598</v>
      </c>
      <c r="J301" s="10" t="s">
        <v>483</v>
      </c>
      <c r="K301" s="13">
        <v>103.058823529412</v>
      </c>
      <c r="L301" s="12">
        <v>5045.49235294118</v>
      </c>
      <c r="M301" s="12">
        <f t="shared" si="35"/>
        <v>1298.20518241177</v>
      </c>
      <c r="N301" s="20" t="s">
        <v>470</v>
      </c>
      <c r="O301" s="20">
        <v>0.142428785607193</v>
      </c>
      <c r="P301" s="20">
        <f t="shared" si="38"/>
        <v>-0.169335774028699</v>
      </c>
      <c r="Q301" s="20">
        <f t="shared" si="39"/>
        <v>0.1045</v>
      </c>
      <c r="R301" s="25"/>
    </row>
    <row r="302" customHeight="1" spans="1:18">
      <c r="A302" s="38">
        <v>102565</v>
      </c>
      <c r="B302" s="39" t="s">
        <v>51</v>
      </c>
      <c r="C302" s="39" t="s">
        <v>403</v>
      </c>
      <c r="D302" s="38" t="s">
        <v>102</v>
      </c>
      <c r="E302" s="12">
        <v>10.3</v>
      </c>
      <c r="F302" s="10" t="s">
        <v>415</v>
      </c>
      <c r="G302" s="40">
        <v>128</v>
      </c>
      <c r="H302" s="10">
        <v>3590.61</v>
      </c>
      <c r="I302" s="12">
        <f t="shared" si="34"/>
        <v>1257.072561</v>
      </c>
      <c r="J302" s="10" t="s">
        <v>389</v>
      </c>
      <c r="K302" s="13">
        <v>103.058823529412</v>
      </c>
      <c r="L302" s="12">
        <v>5045.49235294118</v>
      </c>
      <c r="M302" s="12">
        <f t="shared" si="35"/>
        <v>1298.20518241177</v>
      </c>
      <c r="N302" s="20" t="s">
        <v>470</v>
      </c>
      <c r="O302" s="20">
        <v>0.151424287856069</v>
      </c>
      <c r="P302" s="20">
        <f t="shared" si="38"/>
        <v>-0.288352900206672</v>
      </c>
      <c r="Q302" s="20">
        <f t="shared" si="39"/>
        <v>0.0927999999999999</v>
      </c>
      <c r="R302" s="25"/>
    </row>
    <row r="303" customHeight="1" spans="1:18">
      <c r="A303" s="38">
        <v>114286</v>
      </c>
      <c r="B303" s="39" t="s">
        <v>75</v>
      </c>
      <c r="C303" s="39" t="s">
        <v>403</v>
      </c>
      <c r="D303" s="38" t="s">
        <v>124</v>
      </c>
      <c r="E303" s="10">
        <v>10.6</v>
      </c>
      <c r="F303" s="42" t="s">
        <v>484</v>
      </c>
      <c r="G303" s="40">
        <v>96</v>
      </c>
      <c r="H303" s="10">
        <v>5023.64</v>
      </c>
      <c r="I303" s="12">
        <f t="shared" si="34"/>
        <v>1139.361552</v>
      </c>
      <c r="J303" s="10" t="s">
        <v>485</v>
      </c>
      <c r="K303" s="13">
        <v>85.4117647058823</v>
      </c>
      <c r="L303" s="12">
        <v>4158.37</v>
      </c>
      <c r="M303" s="12">
        <f t="shared" si="35"/>
        <v>1073.691134</v>
      </c>
      <c r="N303" s="20" t="s">
        <v>486</v>
      </c>
      <c r="O303" s="20">
        <v>0.0549450549450549</v>
      </c>
      <c r="P303" s="20">
        <f t="shared" si="38"/>
        <v>0.208079127157997</v>
      </c>
      <c r="Q303" s="20">
        <f t="shared" si="39"/>
        <v>-0.0314</v>
      </c>
      <c r="R303" s="25"/>
    </row>
    <row r="304" customHeight="1" spans="1:18">
      <c r="A304" s="38">
        <v>745</v>
      </c>
      <c r="B304" s="39" t="s">
        <v>47</v>
      </c>
      <c r="C304" s="39" t="s">
        <v>403</v>
      </c>
      <c r="D304" s="38" t="s">
        <v>102</v>
      </c>
      <c r="E304" s="40">
        <v>10.11</v>
      </c>
      <c r="F304" s="10" t="s">
        <v>463</v>
      </c>
      <c r="G304" s="40">
        <v>113</v>
      </c>
      <c r="H304" s="10">
        <v>4958.08</v>
      </c>
      <c r="I304" s="12">
        <f t="shared" si="34"/>
        <v>1300.504384</v>
      </c>
      <c r="J304" s="10" t="s">
        <v>487</v>
      </c>
      <c r="K304" s="13">
        <v>86.3529411764706</v>
      </c>
      <c r="L304" s="12">
        <v>4622.65058823529</v>
      </c>
      <c r="M304" s="12">
        <f t="shared" si="35"/>
        <v>1154.27585188235</v>
      </c>
      <c r="N304" s="20" t="s">
        <v>251</v>
      </c>
      <c r="O304" s="20">
        <v>0.218109953287819</v>
      </c>
      <c r="P304" s="20">
        <f t="shared" si="38"/>
        <v>0.0725621384013704</v>
      </c>
      <c r="Q304" s="20">
        <f t="shared" si="39"/>
        <v>0.0126</v>
      </c>
      <c r="R304" s="25"/>
    </row>
    <row r="305" customHeight="1" spans="1:18">
      <c r="A305" s="38">
        <v>745</v>
      </c>
      <c r="B305" s="39" t="s">
        <v>47</v>
      </c>
      <c r="C305" s="39" t="s">
        <v>403</v>
      </c>
      <c r="D305" s="38" t="s">
        <v>102</v>
      </c>
      <c r="E305" s="40">
        <v>10.18</v>
      </c>
      <c r="F305" s="10" t="s">
        <v>463</v>
      </c>
      <c r="G305" s="40">
        <v>113</v>
      </c>
      <c r="H305" s="10">
        <v>4594.19</v>
      </c>
      <c r="I305" s="12">
        <f t="shared" si="34"/>
        <v>1108.118628</v>
      </c>
      <c r="J305" s="10" t="s">
        <v>488</v>
      </c>
      <c r="K305" s="13">
        <v>86.3529411764706</v>
      </c>
      <c r="L305" s="12">
        <v>4622.65058823529</v>
      </c>
      <c r="M305" s="12">
        <f t="shared" si="35"/>
        <v>1154.27585188235</v>
      </c>
      <c r="N305" s="20" t="s">
        <v>251</v>
      </c>
      <c r="O305" s="20">
        <v>0.218109953287819</v>
      </c>
      <c r="P305" s="20">
        <f t="shared" si="38"/>
        <v>-0.00615676822032082</v>
      </c>
      <c r="Q305" s="20">
        <f t="shared" si="39"/>
        <v>-0.00849999999999998</v>
      </c>
      <c r="R305" s="25"/>
    </row>
    <row r="306" customHeight="1" spans="1:18">
      <c r="A306" s="38">
        <v>745</v>
      </c>
      <c r="B306" s="39" t="s">
        <v>47</v>
      </c>
      <c r="C306" s="39" t="s">
        <v>403</v>
      </c>
      <c r="D306" s="38" t="s">
        <v>102</v>
      </c>
      <c r="E306" s="40">
        <v>10.25</v>
      </c>
      <c r="F306" s="10" t="s">
        <v>463</v>
      </c>
      <c r="G306" s="40">
        <v>110</v>
      </c>
      <c r="H306" s="10">
        <v>5880.28</v>
      </c>
      <c r="I306" s="12">
        <f t="shared" si="34"/>
        <v>1712.337536</v>
      </c>
      <c r="J306" s="10" t="s">
        <v>318</v>
      </c>
      <c r="K306" s="13">
        <v>86.3529411764706</v>
      </c>
      <c r="L306" s="12">
        <v>4622.65058823529</v>
      </c>
      <c r="M306" s="12">
        <f t="shared" si="35"/>
        <v>1154.27585188235</v>
      </c>
      <c r="N306" s="20" t="s">
        <v>251</v>
      </c>
      <c r="O306" s="20">
        <v>0.185770750988142</v>
      </c>
      <c r="P306" s="20">
        <f t="shared" si="38"/>
        <v>0.272058073124841</v>
      </c>
      <c r="Q306" s="20">
        <f t="shared" si="39"/>
        <v>0.0415</v>
      </c>
      <c r="R306" s="25"/>
    </row>
    <row r="307" customHeight="1" spans="1:18">
      <c r="A307" s="38">
        <v>118951</v>
      </c>
      <c r="B307" s="39" t="s">
        <v>83</v>
      </c>
      <c r="C307" s="39" t="s">
        <v>403</v>
      </c>
      <c r="D307" s="38" t="s">
        <v>124</v>
      </c>
      <c r="E307" s="40">
        <v>10.11</v>
      </c>
      <c r="F307" s="10" t="s">
        <v>276</v>
      </c>
      <c r="G307" s="40">
        <v>94</v>
      </c>
      <c r="H307" s="10">
        <v>3793.94</v>
      </c>
      <c r="I307" s="12">
        <f t="shared" si="34"/>
        <v>1241.756562</v>
      </c>
      <c r="J307" s="10" t="s">
        <v>489</v>
      </c>
      <c r="K307" s="13">
        <v>59</v>
      </c>
      <c r="L307" s="12">
        <v>2516.27882352941</v>
      </c>
      <c r="M307" s="12">
        <f t="shared" si="35"/>
        <v>713.616674352941</v>
      </c>
      <c r="N307" s="20" t="s">
        <v>490</v>
      </c>
      <c r="O307" s="53">
        <v>0.578947368421053</v>
      </c>
      <c r="P307" s="53">
        <f t="shared" ref="P307:P313" si="40">(H307-L307)/L307</f>
        <v>0.507758188211631</v>
      </c>
      <c r="Q307" s="20">
        <f t="shared" ref="Q307:Q313" si="41">(J307-N307)</f>
        <v>0.0437</v>
      </c>
      <c r="R307" s="29">
        <f>(I307-M307)*0.1</f>
        <v>52.8139887647059</v>
      </c>
    </row>
    <row r="308" customHeight="1" spans="1:18">
      <c r="A308" s="38">
        <v>118951</v>
      </c>
      <c r="B308" s="39" t="s">
        <v>83</v>
      </c>
      <c r="C308" s="39" t="s">
        <v>403</v>
      </c>
      <c r="D308" s="38" t="s">
        <v>124</v>
      </c>
      <c r="E308" s="40">
        <v>10.18</v>
      </c>
      <c r="F308" s="10" t="s">
        <v>276</v>
      </c>
      <c r="G308" s="40">
        <v>78</v>
      </c>
      <c r="H308" s="10">
        <v>3730.18</v>
      </c>
      <c r="I308" s="12">
        <f t="shared" si="34"/>
        <v>786.694962</v>
      </c>
      <c r="J308" s="10" t="s">
        <v>491</v>
      </c>
      <c r="K308" s="13">
        <v>59</v>
      </c>
      <c r="L308" s="12">
        <v>2516.27882352941</v>
      </c>
      <c r="M308" s="12">
        <f t="shared" si="35"/>
        <v>713.616674352941</v>
      </c>
      <c r="N308" s="20" t="s">
        <v>490</v>
      </c>
      <c r="O308" s="53">
        <v>0.310190369540874</v>
      </c>
      <c r="P308" s="53">
        <f t="shared" si="40"/>
        <v>0.482419183883578</v>
      </c>
      <c r="Q308" s="20">
        <f t="shared" si="41"/>
        <v>-0.0727</v>
      </c>
      <c r="R308" s="29">
        <f>(I308-M308)*0.1</f>
        <v>7.30782876470593</v>
      </c>
    </row>
    <row r="309" customHeight="1" spans="1:18">
      <c r="A309" s="38">
        <v>118951</v>
      </c>
      <c r="B309" s="39" t="s">
        <v>83</v>
      </c>
      <c r="C309" s="39" t="s">
        <v>403</v>
      </c>
      <c r="D309" s="38" t="s">
        <v>124</v>
      </c>
      <c r="E309" s="40">
        <v>10.26</v>
      </c>
      <c r="F309" s="10" t="s">
        <v>276</v>
      </c>
      <c r="G309" s="40">
        <v>81</v>
      </c>
      <c r="H309" s="10">
        <v>3474.32</v>
      </c>
      <c r="I309" s="12">
        <f t="shared" si="34"/>
        <v>796.661576</v>
      </c>
      <c r="J309" s="10" t="s">
        <v>492</v>
      </c>
      <c r="K309" s="13">
        <v>59</v>
      </c>
      <c r="L309" s="12">
        <v>2516.27882352941</v>
      </c>
      <c r="M309" s="12">
        <f t="shared" si="35"/>
        <v>713.616674352941</v>
      </c>
      <c r="N309" s="20" t="s">
        <v>490</v>
      </c>
      <c r="O309" s="20">
        <v>0.360582306830908</v>
      </c>
      <c r="P309" s="20">
        <f t="shared" si="40"/>
        <v>0.380737288535779</v>
      </c>
      <c r="Q309" s="20">
        <f t="shared" si="41"/>
        <v>-0.0543</v>
      </c>
      <c r="R309" s="25"/>
    </row>
    <row r="310" customHeight="1" spans="1:18">
      <c r="A310" s="38">
        <v>118951</v>
      </c>
      <c r="B310" s="39" t="s">
        <v>83</v>
      </c>
      <c r="C310" s="39" t="s">
        <v>403</v>
      </c>
      <c r="D310" s="38" t="s">
        <v>124</v>
      </c>
      <c r="E310" s="10">
        <v>10.6</v>
      </c>
      <c r="F310" s="10" t="s">
        <v>276</v>
      </c>
      <c r="G310" s="40">
        <v>51</v>
      </c>
      <c r="H310" s="10">
        <v>1782.61</v>
      </c>
      <c r="I310" s="12">
        <f t="shared" si="34"/>
        <v>695.752683</v>
      </c>
      <c r="J310" s="10" t="s">
        <v>493</v>
      </c>
      <c r="K310" s="13">
        <v>59</v>
      </c>
      <c r="L310" s="12">
        <v>2516.27882352941</v>
      </c>
      <c r="M310" s="12">
        <f t="shared" si="35"/>
        <v>713.616674352941</v>
      </c>
      <c r="N310" s="20" t="s">
        <v>490</v>
      </c>
      <c r="O310" s="20">
        <v>-0.143337066069428</v>
      </c>
      <c r="P310" s="20">
        <f t="shared" si="40"/>
        <v>-0.291568969491364</v>
      </c>
      <c r="Q310" s="20">
        <f t="shared" si="41"/>
        <v>0.1067</v>
      </c>
      <c r="R310" s="25"/>
    </row>
    <row r="311" customHeight="1" spans="1:18">
      <c r="A311" s="38">
        <v>118951</v>
      </c>
      <c r="B311" s="39" t="s">
        <v>83</v>
      </c>
      <c r="C311" s="39" t="s">
        <v>403</v>
      </c>
      <c r="D311" s="38" t="s">
        <v>124</v>
      </c>
      <c r="E311" s="10">
        <v>10.14</v>
      </c>
      <c r="F311" s="10" t="s">
        <v>276</v>
      </c>
      <c r="G311" s="40">
        <v>76</v>
      </c>
      <c r="H311" s="10">
        <v>2611.1</v>
      </c>
      <c r="I311" s="12">
        <f t="shared" si="34"/>
        <v>568.95869</v>
      </c>
      <c r="J311" s="10" t="s">
        <v>494</v>
      </c>
      <c r="K311" s="13">
        <v>59</v>
      </c>
      <c r="L311" s="12">
        <v>2516.27882352941</v>
      </c>
      <c r="M311" s="12">
        <f t="shared" si="35"/>
        <v>713.616674352941</v>
      </c>
      <c r="N311" s="20" t="s">
        <v>490</v>
      </c>
      <c r="O311" s="20">
        <v>0.276595744680852</v>
      </c>
      <c r="P311" s="20">
        <f t="shared" si="40"/>
        <v>0.037683096000303</v>
      </c>
      <c r="Q311" s="20">
        <f t="shared" si="41"/>
        <v>-0.0657</v>
      </c>
      <c r="R311" s="25"/>
    </row>
    <row r="312" customHeight="1" spans="1:18">
      <c r="A312" s="38">
        <v>118951</v>
      </c>
      <c r="B312" s="39" t="s">
        <v>83</v>
      </c>
      <c r="C312" s="39" t="s">
        <v>403</v>
      </c>
      <c r="D312" s="38" t="s">
        <v>124</v>
      </c>
      <c r="E312" s="12">
        <v>10.2</v>
      </c>
      <c r="F312" s="10" t="s">
        <v>276</v>
      </c>
      <c r="G312" s="40">
        <v>90</v>
      </c>
      <c r="H312" s="10">
        <v>3728.33</v>
      </c>
      <c r="I312" s="12">
        <f t="shared" si="34"/>
        <v>985.024786</v>
      </c>
      <c r="J312" s="10" t="s">
        <v>495</v>
      </c>
      <c r="K312" s="13">
        <v>59</v>
      </c>
      <c r="L312" s="12">
        <v>2516.27882352941</v>
      </c>
      <c r="M312" s="12">
        <f t="shared" si="35"/>
        <v>713.616674352941</v>
      </c>
      <c r="N312" s="20" t="s">
        <v>490</v>
      </c>
      <c r="O312" s="53">
        <v>0.511758118701009</v>
      </c>
      <c r="P312" s="53">
        <f t="shared" si="40"/>
        <v>0.481683971242315</v>
      </c>
      <c r="Q312" s="20">
        <f t="shared" si="41"/>
        <v>-0.0194</v>
      </c>
      <c r="R312" s="29">
        <f>(I312-M312)*0.1</f>
        <v>27.1408111647059</v>
      </c>
    </row>
    <row r="313" customHeight="1" spans="1:18">
      <c r="A313" s="38">
        <v>118951</v>
      </c>
      <c r="B313" s="39" t="s">
        <v>83</v>
      </c>
      <c r="C313" s="39" t="s">
        <v>403</v>
      </c>
      <c r="D313" s="38" t="s">
        <v>124</v>
      </c>
      <c r="E313" s="10">
        <v>10.27</v>
      </c>
      <c r="F313" s="10" t="s">
        <v>276</v>
      </c>
      <c r="G313" s="40">
        <v>88</v>
      </c>
      <c r="H313" s="10">
        <v>3426.61</v>
      </c>
      <c r="I313" s="12">
        <f t="shared" si="34"/>
        <v>832.66623</v>
      </c>
      <c r="J313" s="10" t="s">
        <v>496</v>
      </c>
      <c r="K313" s="13">
        <v>59</v>
      </c>
      <c r="L313" s="12">
        <v>2516.27882352941</v>
      </c>
      <c r="M313" s="12">
        <f t="shared" si="35"/>
        <v>713.616674352941</v>
      </c>
      <c r="N313" s="20" t="s">
        <v>490</v>
      </c>
      <c r="O313" s="20">
        <v>0.478163493840986</v>
      </c>
      <c r="P313" s="20">
        <f t="shared" si="40"/>
        <v>0.361776750635977</v>
      </c>
      <c r="Q313" s="20">
        <f t="shared" si="41"/>
        <v>-0.0406</v>
      </c>
      <c r="R313" s="25"/>
    </row>
    <row r="314" customHeight="1" spans="1:18">
      <c r="A314" s="38">
        <v>116773</v>
      </c>
      <c r="B314" s="39" t="s">
        <v>78</v>
      </c>
      <c r="C314" s="39" t="s">
        <v>403</v>
      </c>
      <c r="D314" s="38" t="s">
        <v>124</v>
      </c>
      <c r="E314" s="40">
        <v>10.4</v>
      </c>
      <c r="F314" s="42" t="s">
        <v>497</v>
      </c>
      <c r="G314" s="40">
        <v>46</v>
      </c>
      <c r="H314" s="10">
        <v>1665.7</v>
      </c>
      <c r="I314" s="12">
        <f t="shared" si="34"/>
        <v>625.80349</v>
      </c>
      <c r="J314" s="10" t="s">
        <v>498</v>
      </c>
      <c r="K314" s="13">
        <v>62.1764705882353</v>
      </c>
      <c r="L314" s="12">
        <v>2322.19470588235</v>
      </c>
      <c r="M314" s="12">
        <f t="shared" si="35"/>
        <v>745.192281117646</v>
      </c>
      <c r="N314" s="20" t="s">
        <v>341</v>
      </c>
      <c r="O314" s="20">
        <v>-0.281624154086413</v>
      </c>
      <c r="P314" s="20">
        <f t="shared" ref="P314:P321" si="42">(H314-L314)/L314</f>
        <v>-0.282704419323404</v>
      </c>
      <c r="Q314" s="20">
        <f t="shared" ref="Q314:Q321" si="43">(J314-N314)</f>
        <v>0.0548</v>
      </c>
      <c r="R314" s="25"/>
    </row>
    <row r="315" customHeight="1" spans="1:18">
      <c r="A315" s="38">
        <v>116773</v>
      </c>
      <c r="B315" s="39" t="s">
        <v>78</v>
      </c>
      <c r="C315" s="39" t="s">
        <v>403</v>
      </c>
      <c r="D315" s="38" t="s">
        <v>124</v>
      </c>
      <c r="E315" s="40">
        <v>10.11</v>
      </c>
      <c r="F315" s="42" t="s">
        <v>497</v>
      </c>
      <c r="G315" s="40">
        <v>74</v>
      </c>
      <c r="H315" s="10">
        <v>2220.44</v>
      </c>
      <c r="I315" s="12">
        <f t="shared" si="34"/>
        <v>768.494284</v>
      </c>
      <c r="J315" s="10" t="s">
        <v>499</v>
      </c>
      <c r="K315" s="13">
        <v>62.1764705882353</v>
      </c>
      <c r="L315" s="12">
        <v>2322.19470588235</v>
      </c>
      <c r="M315" s="12">
        <f t="shared" si="35"/>
        <v>745.192281117646</v>
      </c>
      <c r="N315" s="20" t="s">
        <v>341</v>
      </c>
      <c r="O315" s="20">
        <v>0.155648099947944</v>
      </c>
      <c r="P315" s="20">
        <f t="shared" si="42"/>
        <v>-0.0438183351398563</v>
      </c>
      <c r="Q315" s="20">
        <f t="shared" si="43"/>
        <v>0.0252</v>
      </c>
      <c r="R315" s="25"/>
    </row>
    <row r="316" customHeight="1" spans="1:18">
      <c r="A316" s="38">
        <v>116773</v>
      </c>
      <c r="B316" s="39" t="s">
        <v>78</v>
      </c>
      <c r="C316" s="39" t="s">
        <v>403</v>
      </c>
      <c r="D316" s="38" t="s">
        <v>124</v>
      </c>
      <c r="E316" s="40">
        <v>10.18</v>
      </c>
      <c r="F316" s="42" t="s">
        <v>497</v>
      </c>
      <c r="G316" s="40">
        <v>75</v>
      </c>
      <c r="H316" s="10">
        <v>2743.44</v>
      </c>
      <c r="I316" s="12">
        <f t="shared" si="34"/>
        <v>771.455328</v>
      </c>
      <c r="J316" s="10" t="s">
        <v>500</v>
      </c>
      <c r="K316" s="13">
        <v>62.1764705882353</v>
      </c>
      <c r="L316" s="12">
        <v>2322.19470588235</v>
      </c>
      <c r="M316" s="12">
        <f t="shared" si="35"/>
        <v>745.192281117646</v>
      </c>
      <c r="N316" s="20" t="s">
        <v>341</v>
      </c>
      <c r="O316" s="20">
        <v>0.171264966163457</v>
      </c>
      <c r="P316" s="20">
        <f t="shared" si="42"/>
        <v>0.181399644504653</v>
      </c>
      <c r="Q316" s="20">
        <f t="shared" si="43"/>
        <v>-0.0397</v>
      </c>
      <c r="R316" s="25"/>
    </row>
    <row r="317" customHeight="1" spans="1:18">
      <c r="A317" s="38">
        <v>116773</v>
      </c>
      <c r="B317" s="39" t="s">
        <v>78</v>
      </c>
      <c r="C317" s="39" t="s">
        <v>403</v>
      </c>
      <c r="D317" s="38" t="s">
        <v>124</v>
      </c>
      <c r="E317" s="40">
        <v>10.25</v>
      </c>
      <c r="F317" s="42" t="s">
        <v>497</v>
      </c>
      <c r="G317" s="40">
        <v>100</v>
      </c>
      <c r="H317" s="10">
        <v>2700.05</v>
      </c>
      <c r="I317" s="12">
        <f t="shared" si="34"/>
        <v>343.98637</v>
      </c>
      <c r="J317" s="10" t="s">
        <v>501</v>
      </c>
      <c r="K317" s="13">
        <v>62.1764705882353</v>
      </c>
      <c r="L317" s="12">
        <v>2322.19470588235</v>
      </c>
      <c r="M317" s="12">
        <f t="shared" si="35"/>
        <v>745.192281117646</v>
      </c>
      <c r="N317" s="20" t="s">
        <v>341</v>
      </c>
      <c r="O317" s="20">
        <v>0.561686621551276</v>
      </c>
      <c r="P317" s="20">
        <f t="shared" si="42"/>
        <v>0.16271473410929</v>
      </c>
      <c r="Q317" s="20">
        <f t="shared" si="43"/>
        <v>-0.1935</v>
      </c>
      <c r="R317" s="25"/>
    </row>
    <row r="318" customHeight="1" spans="1:18">
      <c r="A318" s="38">
        <v>116773</v>
      </c>
      <c r="B318" s="39" t="s">
        <v>78</v>
      </c>
      <c r="C318" s="39" t="s">
        <v>403</v>
      </c>
      <c r="D318" s="38" t="s">
        <v>124</v>
      </c>
      <c r="E318" s="10">
        <v>10.6</v>
      </c>
      <c r="F318" s="42" t="s">
        <v>497</v>
      </c>
      <c r="G318" s="40">
        <v>74</v>
      </c>
      <c r="H318" s="10">
        <v>2252.12</v>
      </c>
      <c r="I318" s="12">
        <f t="shared" si="34"/>
        <v>853.328268</v>
      </c>
      <c r="J318" s="10" t="s">
        <v>502</v>
      </c>
      <c r="K318" s="13">
        <v>62.1764705882353</v>
      </c>
      <c r="L318" s="12">
        <v>2322.19470588235</v>
      </c>
      <c r="M318" s="12">
        <f t="shared" si="35"/>
        <v>745.192281117646</v>
      </c>
      <c r="N318" s="20" t="s">
        <v>341</v>
      </c>
      <c r="O318" s="20">
        <v>0.155648099947944</v>
      </c>
      <c r="P318" s="20">
        <f t="shared" si="42"/>
        <v>-0.0301760682275465</v>
      </c>
      <c r="Q318" s="20">
        <f t="shared" si="43"/>
        <v>0.058</v>
      </c>
      <c r="R318" s="25"/>
    </row>
    <row r="319" customHeight="1" spans="1:18">
      <c r="A319" s="38">
        <v>116773</v>
      </c>
      <c r="B319" s="39" t="s">
        <v>78</v>
      </c>
      <c r="C319" s="39" t="s">
        <v>403</v>
      </c>
      <c r="D319" s="38" t="s">
        <v>124</v>
      </c>
      <c r="E319" s="10">
        <v>10.13</v>
      </c>
      <c r="F319" s="42" t="s">
        <v>497</v>
      </c>
      <c r="G319" s="40">
        <v>75</v>
      </c>
      <c r="H319" s="10">
        <v>2462.72</v>
      </c>
      <c r="I319" s="12">
        <f t="shared" si="34"/>
        <v>1083.104256</v>
      </c>
      <c r="J319" s="10" t="s">
        <v>503</v>
      </c>
      <c r="K319" s="13">
        <v>62.1764705882353</v>
      </c>
      <c r="L319" s="12">
        <v>2322.19470588235</v>
      </c>
      <c r="M319" s="12">
        <f t="shared" si="35"/>
        <v>745.192281117646</v>
      </c>
      <c r="N319" s="20" t="s">
        <v>341</v>
      </c>
      <c r="O319" s="20">
        <v>0.171264966163457</v>
      </c>
      <c r="P319" s="20">
        <f t="shared" si="42"/>
        <v>0.0605140015872408</v>
      </c>
      <c r="Q319" s="20">
        <f t="shared" si="43"/>
        <v>0.1189</v>
      </c>
      <c r="R319" s="25"/>
    </row>
    <row r="320" customHeight="1" spans="1:18">
      <c r="A320" s="38">
        <v>116773</v>
      </c>
      <c r="B320" s="39" t="s">
        <v>78</v>
      </c>
      <c r="C320" s="39" t="s">
        <v>403</v>
      </c>
      <c r="D320" s="38" t="s">
        <v>124</v>
      </c>
      <c r="E320" s="12">
        <v>10.2</v>
      </c>
      <c r="F320" s="42" t="s">
        <v>497</v>
      </c>
      <c r="G320" s="40">
        <v>70</v>
      </c>
      <c r="H320" s="10">
        <v>2148.22</v>
      </c>
      <c r="I320" s="12">
        <f t="shared" si="34"/>
        <v>604.509108</v>
      </c>
      <c r="J320" s="10" t="s">
        <v>504</v>
      </c>
      <c r="K320" s="13">
        <v>62.1764705882353</v>
      </c>
      <c r="L320" s="12">
        <v>2322.19470588235</v>
      </c>
      <c r="M320" s="12">
        <f t="shared" si="35"/>
        <v>745.192281117646</v>
      </c>
      <c r="N320" s="20" t="s">
        <v>341</v>
      </c>
      <c r="O320" s="20">
        <v>0.0931806350858933</v>
      </c>
      <c r="P320" s="20">
        <f t="shared" si="42"/>
        <v>-0.0749182251779568</v>
      </c>
      <c r="Q320" s="20">
        <f t="shared" si="43"/>
        <v>-0.0395</v>
      </c>
      <c r="R320" s="25"/>
    </row>
    <row r="321" customHeight="1" spans="1:18">
      <c r="A321" s="38">
        <v>116773</v>
      </c>
      <c r="B321" s="39" t="s">
        <v>78</v>
      </c>
      <c r="C321" s="39" t="s">
        <v>403</v>
      </c>
      <c r="D321" s="38" t="s">
        <v>124</v>
      </c>
      <c r="E321" s="10">
        <v>10.27</v>
      </c>
      <c r="F321" s="42" t="s">
        <v>497</v>
      </c>
      <c r="G321" s="40">
        <v>93</v>
      </c>
      <c r="H321" s="10">
        <v>2974.18</v>
      </c>
      <c r="I321" s="12">
        <f t="shared" si="34"/>
        <v>1036.799148</v>
      </c>
      <c r="J321" s="10" t="s">
        <v>505</v>
      </c>
      <c r="K321" s="13">
        <v>62.1764705882353</v>
      </c>
      <c r="L321" s="12">
        <v>2322.19470588235</v>
      </c>
      <c r="M321" s="12">
        <f t="shared" si="35"/>
        <v>745.192281117646</v>
      </c>
      <c r="N321" s="20" t="s">
        <v>341</v>
      </c>
      <c r="O321" s="20">
        <v>0.452368558042687</v>
      </c>
      <c r="P321" s="20">
        <f t="shared" si="42"/>
        <v>0.280762544357759</v>
      </c>
      <c r="Q321" s="20">
        <f t="shared" si="43"/>
        <v>0.0277</v>
      </c>
      <c r="R321" s="25"/>
    </row>
    <row r="322" customHeight="1" spans="1:18">
      <c r="A322" s="38">
        <v>119263</v>
      </c>
      <c r="B322" s="39" t="s">
        <v>85</v>
      </c>
      <c r="C322" s="39" t="s">
        <v>403</v>
      </c>
      <c r="D322" s="38" t="s">
        <v>124</v>
      </c>
      <c r="E322" s="40">
        <v>10.4</v>
      </c>
      <c r="F322" s="10" t="s">
        <v>484</v>
      </c>
      <c r="G322" s="40">
        <v>54</v>
      </c>
      <c r="H322" s="10">
        <v>2196.6</v>
      </c>
      <c r="I322" s="12">
        <f t="shared" si="34"/>
        <v>924.54894</v>
      </c>
      <c r="J322" s="10" t="s">
        <v>506</v>
      </c>
      <c r="K322" s="13">
        <v>48.6470588235294</v>
      </c>
      <c r="L322" s="12">
        <v>2275.26058823529</v>
      </c>
      <c r="M322" s="12">
        <f t="shared" si="35"/>
        <v>577.461137294116</v>
      </c>
      <c r="N322" s="20" t="s">
        <v>507</v>
      </c>
      <c r="O322" s="20">
        <v>0.0377962844330563</v>
      </c>
      <c r="P322" s="20">
        <f t="shared" ref="P322:P346" si="44">(H322-L322)/L322</f>
        <v>-0.0345721227019116</v>
      </c>
      <c r="Q322" s="20">
        <f t="shared" ref="Q322:Q346" si="45">(J322-N322)</f>
        <v>0.1671</v>
      </c>
      <c r="R322" s="25"/>
    </row>
    <row r="323" customHeight="1" spans="1:18">
      <c r="A323" s="38">
        <v>119263</v>
      </c>
      <c r="B323" s="39" t="s">
        <v>85</v>
      </c>
      <c r="C323" s="39" t="s">
        <v>403</v>
      </c>
      <c r="D323" s="38" t="s">
        <v>124</v>
      </c>
      <c r="E323" s="40">
        <v>10.11</v>
      </c>
      <c r="F323" s="10" t="s">
        <v>484</v>
      </c>
      <c r="G323" s="40">
        <v>83</v>
      </c>
      <c r="H323" s="10">
        <v>2078.11</v>
      </c>
      <c r="I323" s="12">
        <f t="shared" si="34"/>
        <v>684.945056</v>
      </c>
      <c r="J323" s="10" t="s">
        <v>508</v>
      </c>
      <c r="K323" s="13">
        <v>48.6470588235294</v>
      </c>
      <c r="L323" s="12">
        <v>2275.26058823529</v>
      </c>
      <c r="M323" s="12">
        <f t="shared" si="35"/>
        <v>577.461137294116</v>
      </c>
      <c r="N323" s="20" t="s">
        <v>507</v>
      </c>
      <c r="O323" s="20">
        <v>0.595131326073031</v>
      </c>
      <c r="P323" s="20">
        <f t="shared" si="44"/>
        <v>-0.0866496739998495</v>
      </c>
      <c r="Q323" s="20">
        <f t="shared" si="45"/>
        <v>0.0758</v>
      </c>
      <c r="R323" s="25"/>
    </row>
    <row r="324" customHeight="1" spans="1:18">
      <c r="A324" s="38">
        <v>119263</v>
      </c>
      <c r="B324" s="39" t="s">
        <v>85</v>
      </c>
      <c r="C324" s="39" t="s">
        <v>403</v>
      </c>
      <c r="D324" s="38" t="s">
        <v>124</v>
      </c>
      <c r="E324" s="40">
        <v>10.18</v>
      </c>
      <c r="F324" s="10" t="s">
        <v>484</v>
      </c>
      <c r="G324" s="40">
        <v>66</v>
      </c>
      <c r="H324" s="10">
        <v>2328.79</v>
      </c>
      <c r="I324" s="12">
        <f t="shared" ref="I324:I383" si="46">H324*J324</f>
        <v>638.554218</v>
      </c>
      <c r="J324" s="10" t="s">
        <v>509</v>
      </c>
      <c r="K324" s="13">
        <v>48.6470588235294</v>
      </c>
      <c r="L324" s="12">
        <v>2275.26058823529</v>
      </c>
      <c r="M324" s="12">
        <f t="shared" ref="M324:M383" si="47">L324*N324</f>
        <v>577.461137294116</v>
      </c>
      <c r="N324" s="20" t="s">
        <v>507</v>
      </c>
      <c r="O324" s="20">
        <v>0.268417680973736</v>
      </c>
      <c r="P324" s="20">
        <f t="shared" si="44"/>
        <v>0.0235267169138738</v>
      </c>
      <c r="Q324" s="20">
        <f t="shared" si="45"/>
        <v>0.0204</v>
      </c>
      <c r="R324" s="25"/>
    </row>
    <row r="325" customHeight="1" spans="1:19">
      <c r="A325" s="38">
        <v>119263</v>
      </c>
      <c r="B325" s="39" t="s">
        <v>85</v>
      </c>
      <c r="C325" s="39" t="s">
        <v>403</v>
      </c>
      <c r="D325" s="38" t="s">
        <v>124</v>
      </c>
      <c r="E325" s="40">
        <v>10.25</v>
      </c>
      <c r="F325" s="10" t="s">
        <v>484</v>
      </c>
      <c r="G325" s="40">
        <v>62</v>
      </c>
      <c r="H325" s="10">
        <v>3356.5</v>
      </c>
      <c r="I325" s="12">
        <f t="shared" si="46"/>
        <v>1008.62825</v>
      </c>
      <c r="J325" s="10" t="s">
        <v>139</v>
      </c>
      <c r="K325" s="13">
        <v>48.6470588235294</v>
      </c>
      <c r="L325" s="12">
        <v>2275.26058823529</v>
      </c>
      <c r="M325" s="12">
        <f t="shared" si="47"/>
        <v>577.461137294116</v>
      </c>
      <c r="N325" s="20" t="s">
        <v>507</v>
      </c>
      <c r="O325" s="53">
        <v>0.191543882126842</v>
      </c>
      <c r="P325" s="53">
        <f t="shared" si="44"/>
        <v>0.475215637872637</v>
      </c>
      <c r="Q325" s="20">
        <f t="shared" si="45"/>
        <v>0.0467</v>
      </c>
      <c r="R325" s="29">
        <v>0</v>
      </c>
      <c r="S325" s="30" t="s">
        <v>142</v>
      </c>
    </row>
    <row r="326" customHeight="1" spans="1:18">
      <c r="A326" s="38">
        <v>119263</v>
      </c>
      <c r="B326" s="39" t="s">
        <v>85</v>
      </c>
      <c r="C326" s="39" t="s">
        <v>403</v>
      </c>
      <c r="D326" s="38" t="s">
        <v>124</v>
      </c>
      <c r="E326" s="10">
        <v>10.1</v>
      </c>
      <c r="F326" s="10" t="s">
        <v>484</v>
      </c>
      <c r="G326" s="40">
        <v>75</v>
      </c>
      <c r="H326" s="10">
        <v>2934.58</v>
      </c>
      <c r="I326" s="12">
        <f t="shared" si="46"/>
        <v>569.601978</v>
      </c>
      <c r="J326" s="10" t="s">
        <v>510</v>
      </c>
      <c r="K326" s="13">
        <v>48.6470588235294</v>
      </c>
      <c r="L326" s="12">
        <v>2275.26058823529</v>
      </c>
      <c r="M326" s="12">
        <f t="shared" si="47"/>
        <v>577.461137294116</v>
      </c>
      <c r="N326" s="20" t="s">
        <v>507</v>
      </c>
      <c r="O326" s="20">
        <v>0.441383728379245</v>
      </c>
      <c r="P326" s="20">
        <f t="shared" si="44"/>
        <v>0.289777538086782</v>
      </c>
      <c r="Q326" s="20">
        <f t="shared" si="45"/>
        <v>-0.0597</v>
      </c>
      <c r="R326" s="25"/>
    </row>
    <row r="327" customHeight="1" spans="1:18">
      <c r="A327" s="38">
        <v>119263</v>
      </c>
      <c r="B327" s="39" t="s">
        <v>85</v>
      </c>
      <c r="C327" s="39" t="s">
        <v>403</v>
      </c>
      <c r="D327" s="38" t="s">
        <v>124</v>
      </c>
      <c r="E327" s="10">
        <v>10.8</v>
      </c>
      <c r="F327" s="10" t="s">
        <v>484</v>
      </c>
      <c r="G327" s="40">
        <v>52</v>
      </c>
      <c r="H327" s="10">
        <v>1966</v>
      </c>
      <c r="I327" s="12">
        <f t="shared" si="46"/>
        <v>592.1592</v>
      </c>
      <c r="J327" s="10" t="s">
        <v>511</v>
      </c>
      <c r="K327" s="13">
        <v>48.6470588235294</v>
      </c>
      <c r="L327" s="12">
        <v>2275.26058823529</v>
      </c>
      <c r="M327" s="12">
        <f t="shared" si="47"/>
        <v>577.461137294116</v>
      </c>
      <c r="N327" s="20" t="s">
        <v>507</v>
      </c>
      <c r="O327" s="20">
        <v>-0.000640614990390193</v>
      </c>
      <c r="P327" s="20">
        <f t="shared" si="44"/>
        <v>-0.135923150884075</v>
      </c>
      <c r="Q327" s="20">
        <f t="shared" si="45"/>
        <v>0.0474000000000001</v>
      </c>
      <c r="R327" s="25"/>
    </row>
    <row r="328" customHeight="1" spans="1:19">
      <c r="A328" s="38">
        <v>119263</v>
      </c>
      <c r="B328" s="39" t="s">
        <v>85</v>
      </c>
      <c r="C328" s="39" t="s">
        <v>403</v>
      </c>
      <c r="D328" s="38" t="s">
        <v>124</v>
      </c>
      <c r="E328" s="10">
        <v>10.15</v>
      </c>
      <c r="F328" s="10" t="s">
        <v>484</v>
      </c>
      <c r="G328" s="40">
        <v>73</v>
      </c>
      <c r="H328" s="10">
        <v>4291.82</v>
      </c>
      <c r="I328" s="12">
        <f t="shared" si="46"/>
        <v>910.724204</v>
      </c>
      <c r="J328" s="10" t="s">
        <v>512</v>
      </c>
      <c r="K328" s="13">
        <v>48.6470588235294</v>
      </c>
      <c r="L328" s="12">
        <v>2275.26058823529</v>
      </c>
      <c r="M328" s="12">
        <f t="shared" si="47"/>
        <v>577.461137294116</v>
      </c>
      <c r="N328" s="20" t="s">
        <v>507</v>
      </c>
      <c r="O328" s="53">
        <v>0.402946828955798</v>
      </c>
      <c r="P328" s="53">
        <f t="shared" si="44"/>
        <v>0.886298221044105</v>
      </c>
      <c r="Q328" s="20">
        <f t="shared" si="45"/>
        <v>-0.0416</v>
      </c>
      <c r="R328" s="29">
        <v>0</v>
      </c>
      <c r="S328" s="30" t="s">
        <v>146</v>
      </c>
    </row>
    <row r="329" customHeight="1" spans="1:18">
      <c r="A329" s="38">
        <v>119263</v>
      </c>
      <c r="B329" s="39" t="s">
        <v>85</v>
      </c>
      <c r="C329" s="39" t="s">
        <v>403</v>
      </c>
      <c r="D329" s="38" t="s">
        <v>124</v>
      </c>
      <c r="E329" s="10">
        <v>10.22</v>
      </c>
      <c r="F329" s="10" t="s">
        <v>484</v>
      </c>
      <c r="G329" s="40">
        <v>76</v>
      </c>
      <c r="H329" s="10">
        <v>2684.22</v>
      </c>
      <c r="I329" s="12">
        <f t="shared" si="46"/>
        <v>677.497128</v>
      </c>
      <c r="J329" s="10" t="s">
        <v>513</v>
      </c>
      <c r="K329" s="13">
        <v>48.6470588235294</v>
      </c>
      <c r="L329" s="12">
        <v>2275.26058823529</v>
      </c>
      <c r="M329" s="12">
        <f t="shared" si="47"/>
        <v>577.461137294116</v>
      </c>
      <c r="N329" s="20" t="s">
        <v>507</v>
      </c>
      <c r="O329" s="20">
        <v>0.460602178090968</v>
      </c>
      <c r="P329" s="20">
        <f t="shared" si="44"/>
        <v>0.17974179040384</v>
      </c>
      <c r="Q329" s="20">
        <f t="shared" si="45"/>
        <v>-0.00140000000000001</v>
      </c>
      <c r="R329" s="25"/>
    </row>
    <row r="330" customHeight="1" spans="1:18">
      <c r="A330" s="38">
        <v>119263</v>
      </c>
      <c r="B330" s="39" t="s">
        <v>85</v>
      </c>
      <c r="C330" s="39" t="s">
        <v>403</v>
      </c>
      <c r="D330" s="38" t="s">
        <v>124</v>
      </c>
      <c r="E330" s="10">
        <v>10.27</v>
      </c>
      <c r="F330" s="10" t="s">
        <v>484</v>
      </c>
      <c r="G330" s="40">
        <v>89</v>
      </c>
      <c r="H330" s="10">
        <v>3159.26</v>
      </c>
      <c r="I330" s="12">
        <f t="shared" si="46"/>
        <v>932.929478</v>
      </c>
      <c r="J330" s="10" t="s">
        <v>514</v>
      </c>
      <c r="K330" s="13">
        <v>48.6470588235294</v>
      </c>
      <c r="L330" s="12">
        <v>2275.26058823529</v>
      </c>
      <c r="M330" s="12">
        <f t="shared" si="47"/>
        <v>577.461137294116</v>
      </c>
      <c r="N330" s="20" t="s">
        <v>507</v>
      </c>
      <c r="O330" s="20">
        <v>0.710442024343371</v>
      </c>
      <c r="P330" s="20">
        <f t="shared" si="44"/>
        <v>0.388526666499481</v>
      </c>
      <c r="Q330" s="20">
        <f t="shared" si="45"/>
        <v>0.0415</v>
      </c>
      <c r="R330" s="25"/>
    </row>
    <row r="331" customHeight="1" spans="1:18">
      <c r="A331" s="38">
        <v>119622</v>
      </c>
      <c r="B331" s="39" t="s">
        <v>86</v>
      </c>
      <c r="C331" s="39" t="s">
        <v>403</v>
      </c>
      <c r="D331" s="38" t="s">
        <v>124</v>
      </c>
      <c r="E331" s="40">
        <v>10.4</v>
      </c>
      <c r="F331" s="10" t="s">
        <v>276</v>
      </c>
      <c r="G331" s="40">
        <v>25</v>
      </c>
      <c r="H331" s="10">
        <v>618.4</v>
      </c>
      <c r="I331" s="12">
        <f t="shared" si="46"/>
        <v>241.67072</v>
      </c>
      <c r="J331" s="10" t="s">
        <v>515</v>
      </c>
      <c r="K331" s="13">
        <v>23.7647058823529</v>
      </c>
      <c r="L331" s="12">
        <v>932.683529411765</v>
      </c>
      <c r="M331" s="12">
        <f t="shared" si="47"/>
        <v>181.780019882353</v>
      </c>
      <c r="N331" s="20" t="s">
        <v>516</v>
      </c>
      <c r="O331" s="20">
        <v>0.138088012139604</v>
      </c>
      <c r="P331" s="20">
        <f t="shared" si="44"/>
        <v>-0.336966955565282</v>
      </c>
      <c r="Q331" s="20">
        <f t="shared" si="45"/>
        <v>0.1959</v>
      </c>
      <c r="R331" s="25"/>
    </row>
    <row r="332" customHeight="1" spans="1:18">
      <c r="A332" s="38">
        <v>106569</v>
      </c>
      <c r="B332" s="39" t="s">
        <v>64</v>
      </c>
      <c r="C332" s="39" t="s">
        <v>403</v>
      </c>
      <c r="D332" s="38" t="s">
        <v>102</v>
      </c>
      <c r="E332" s="10">
        <v>10.12</v>
      </c>
      <c r="F332" s="10" t="s">
        <v>415</v>
      </c>
      <c r="G332" s="40">
        <v>83</v>
      </c>
      <c r="H332" s="10">
        <v>4749.87</v>
      </c>
      <c r="I332" s="12">
        <f t="shared" si="46"/>
        <v>1444.910454</v>
      </c>
      <c r="J332" s="10" t="s">
        <v>517</v>
      </c>
      <c r="K332" s="13">
        <v>67.5294117647059</v>
      </c>
      <c r="L332" s="12">
        <v>4584.19411764706</v>
      </c>
      <c r="M332" s="12">
        <f t="shared" si="47"/>
        <v>1408.26443294118</v>
      </c>
      <c r="N332" s="20" t="s">
        <v>479</v>
      </c>
      <c r="O332" s="20">
        <v>0.12263300270514</v>
      </c>
      <c r="P332" s="20">
        <f t="shared" si="44"/>
        <v>0.0361406777507881</v>
      </c>
      <c r="Q332" s="20">
        <f t="shared" si="45"/>
        <v>-0.00299999999999995</v>
      </c>
      <c r="R332" s="25"/>
    </row>
    <row r="333" customHeight="1" spans="1:18">
      <c r="A333" s="38">
        <v>106569</v>
      </c>
      <c r="B333" s="39" t="s">
        <v>64</v>
      </c>
      <c r="C333" s="39" t="s">
        <v>403</v>
      </c>
      <c r="D333" s="38" t="s">
        <v>102</v>
      </c>
      <c r="E333" s="10">
        <v>10.19</v>
      </c>
      <c r="F333" s="10" t="s">
        <v>415</v>
      </c>
      <c r="G333" s="40">
        <v>85</v>
      </c>
      <c r="H333" s="10">
        <v>4956.03</v>
      </c>
      <c r="I333" s="12">
        <f t="shared" si="46"/>
        <v>1839.182733</v>
      </c>
      <c r="J333" s="10" t="s">
        <v>518</v>
      </c>
      <c r="K333" s="13">
        <v>67.5294117647059</v>
      </c>
      <c r="L333" s="12">
        <v>4584.19411764706</v>
      </c>
      <c r="M333" s="12">
        <f t="shared" si="47"/>
        <v>1408.26443294118</v>
      </c>
      <c r="N333" s="20" t="s">
        <v>479</v>
      </c>
      <c r="O333" s="20">
        <v>0.149684400360686</v>
      </c>
      <c r="P333" s="20">
        <f t="shared" si="44"/>
        <v>0.0811125953243432</v>
      </c>
      <c r="Q333" s="20">
        <f t="shared" si="45"/>
        <v>0.0639</v>
      </c>
      <c r="R333" s="25"/>
    </row>
    <row r="334" customHeight="1" spans="1:19">
      <c r="A334" s="38">
        <v>106569</v>
      </c>
      <c r="B334" s="39" t="s">
        <v>64</v>
      </c>
      <c r="C334" s="39" t="s">
        <v>403</v>
      </c>
      <c r="D334" s="38" t="s">
        <v>102</v>
      </c>
      <c r="E334" s="10">
        <v>10.26</v>
      </c>
      <c r="F334" s="10" t="s">
        <v>415</v>
      </c>
      <c r="G334" s="40">
        <v>85</v>
      </c>
      <c r="H334" s="10">
        <v>8288.64</v>
      </c>
      <c r="I334" s="12">
        <f t="shared" si="46"/>
        <v>2356.460352</v>
      </c>
      <c r="J334" s="10" t="s">
        <v>336</v>
      </c>
      <c r="K334" s="13">
        <v>67.5294117647059</v>
      </c>
      <c r="L334" s="12">
        <v>4584.19411764706</v>
      </c>
      <c r="M334" s="12">
        <f t="shared" si="47"/>
        <v>1408.26443294118</v>
      </c>
      <c r="N334" s="20" t="s">
        <v>479</v>
      </c>
      <c r="O334" s="53">
        <v>0.149684400360686</v>
      </c>
      <c r="P334" s="53">
        <f t="shared" si="44"/>
        <v>0.808090972433412</v>
      </c>
      <c r="Q334" s="20">
        <f t="shared" si="45"/>
        <v>-0.0229</v>
      </c>
      <c r="R334" s="29">
        <v>0</v>
      </c>
      <c r="S334" s="30" t="s">
        <v>142</v>
      </c>
    </row>
    <row r="335" customHeight="1" spans="1:18">
      <c r="A335" s="38">
        <v>108656</v>
      </c>
      <c r="B335" s="39" t="s">
        <v>67</v>
      </c>
      <c r="C335" s="39" t="s">
        <v>519</v>
      </c>
      <c r="D335" s="38" t="s">
        <v>102</v>
      </c>
      <c r="E335" s="10">
        <v>10.12</v>
      </c>
      <c r="F335" s="42" t="s">
        <v>520</v>
      </c>
      <c r="G335" s="40">
        <v>63</v>
      </c>
      <c r="H335" s="10">
        <v>5103.39</v>
      </c>
      <c r="I335" s="12">
        <f t="shared" si="46"/>
        <v>1012.002237</v>
      </c>
      <c r="J335" s="10" t="s">
        <v>521</v>
      </c>
      <c r="K335" s="13">
        <v>59.8235294117647</v>
      </c>
      <c r="L335" s="12">
        <v>8287.74</v>
      </c>
      <c r="M335" s="12">
        <f t="shared" si="47"/>
        <v>732.636216</v>
      </c>
      <c r="N335" s="20" t="s">
        <v>522</v>
      </c>
      <c r="O335" s="20">
        <v>0.0441988950276249</v>
      </c>
      <c r="P335" s="20">
        <f t="shared" si="44"/>
        <v>-0.384224167263934</v>
      </c>
      <c r="Q335" s="20">
        <f t="shared" si="45"/>
        <v>0.1099</v>
      </c>
      <c r="R335" s="25"/>
    </row>
    <row r="336" customHeight="1" spans="1:18">
      <c r="A336" s="38">
        <v>108656</v>
      </c>
      <c r="B336" s="39" t="s">
        <v>67</v>
      </c>
      <c r="C336" s="39" t="s">
        <v>519</v>
      </c>
      <c r="D336" s="38" t="s">
        <v>102</v>
      </c>
      <c r="E336" s="10">
        <v>10.19</v>
      </c>
      <c r="F336" s="42" t="s">
        <v>520</v>
      </c>
      <c r="G336" s="40">
        <v>52</v>
      </c>
      <c r="H336" s="10">
        <v>7764.6</v>
      </c>
      <c r="I336" s="12">
        <f t="shared" si="46"/>
        <v>1234.5714</v>
      </c>
      <c r="J336" s="10" t="s">
        <v>523</v>
      </c>
      <c r="K336" s="13">
        <v>59.8235294117647</v>
      </c>
      <c r="L336" s="12">
        <v>8287.74</v>
      </c>
      <c r="M336" s="12">
        <f t="shared" si="47"/>
        <v>732.636216</v>
      </c>
      <c r="N336" s="20" t="s">
        <v>522</v>
      </c>
      <c r="O336" s="20">
        <v>-0.138121546961326</v>
      </c>
      <c r="P336" s="20">
        <f t="shared" si="44"/>
        <v>-0.0631221539285739</v>
      </c>
      <c r="Q336" s="20">
        <f t="shared" si="45"/>
        <v>0.0706</v>
      </c>
      <c r="R336" s="25"/>
    </row>
    <row r="337" customHeight="1" spans="1:18">
      <c r="A337" s="38">
        <v>108656</v>
      </c>
      <c r="B337" s="39" t="s">
        <v>67</v>
      </c>
      <c r="C337" s="39" t="s">
        <v>519</v>
      </c>
      <c r="D337" s="38" t="s">
        <v>102</v>
      </c>
      <c r="E337" s="10">
        <v>10.26</v>
      </c>
      <c r="F337" s="42" t="s">
        <v>520</v>
      </c>
      <c r="G337" s="40">
        <v>72</v>
      </c>
      <c r="H337" s="10">
        <v>9953.61</v>
      </c>
      <c r="I337" s="12">
        <f t="shared" si="46"/>
        <v>1782.691551</v>
      </c>
      <c r="J337" s="10" t="s">
        <v>524</v>
      </c>
      <c r="K337" s="13">
        <v>59.8235294117647</v>
      </c>
      <c r="L337" s="12">
        <v>8287.74</v>
      </c>
      <c r="M337" s="12">
        <f t="shared" si="47"/>
        <v>732.636216</v>
      </c>
      <c r="N337" s="20" t="s">
        <v>522</v>
      </c>
      <c r="O337" s="20">
        <v>0.193370165745857</v>
      </c>
      <c r="P337" s="20">
        <f t="shared" si="44"/>
        <v>0.201004133816939</v>
      </c>
      <c r="Q337" s="20">
        <f t="shared" si="45"/>
        <v>0.0907</v>
      </c>
      <c r="R337" s="25"/>
    </row>
    <row r="338" customHeight="1" spans="1:18">
      <c r="A338" s="38">
        <v>108656</v>
      </c>
      <c r="B338" s="39" t="s">
        <v>67</v>
      </c>
      <c r="C338" s="39" t="s">
        <v>519</v>
      </c>
      <c r="D338" s="38" t="s">
        <v>102</v>
      </c>
      <c r="E338" s="10">
        <v>10.1</v>
      </c>
      <c r="F338" s="42" t="s">
        <v>520</v>
      </c>
      <c r="G338" s="40">
        <v>78</v>
      </c>
      <c r="H338" s="10">
        <v>4437.38</v>
      </c>
      <c r="I338" s="12">
        <f t="shared" si="46"/>
        <v>1121.325926</v>
      </c>
      <c r="J338" s="10" t="s">
        <v>525</v>
      </c>
      <c r="K338" s="13">
        <v>59.8235294117647</v>
      </c>
      <c r="L338" s="12">
        <v>8287.74</v>
      </c>
      <c r="M338" s="12">
        <f t="shared" si="47"/>
        <v>732.636216</v>
      </c>
      <c r="N338" s="20" t="s">
        <v>522</v>
      </c>
      <c r="O338" s="20">
        <v>0.292817679558012</v>
      </c>
      <c r="P338" s="20">
        <f t="shared" si="44"/>
        <v>-0.464585037658035</v>
      </c>
      <c r="Q338" s="20">
        <f t="shared" si="45"/>
        <v>0.1643</v>
      </c>
      <c r="R338" s="25"/>
    </row>
    <row r="339" customHeight="1" spans="1:18">
      <c r="A339" s="38">
        <v>108656</v>
      </c>
      <c r="B339" s="39" t="s">
        <v>67</v>
      </c>
      <c r="C339" s="39" t="s">
        <v>519</v>
      </c>
      <c r="D339" s="38" t="s">
        <v>102</v>
      </c>
      <c r="E339" s="10">
        <v>10.8</v>
      </c>
      <c r="F339" s="42" t="s">
        <v>520</v>
      </c>
      <c r="G339" s="40">
        <v>82</v>
      </c>
      <c r="H339" s="10">
        <v>10518.65</v>
      </c>
      <c r="I339" s="12">
        <f t="shared" si="46"/>
        <v>1979.60993</v>
      </c>
      <c r="J339" s="10" t="s">
        <v>526</v>
      </c>
      <c r="K339" s="13">
        <v>59.8235294117647</v>
      </c>
      <c r="L339" s="12">
        <v>8287.74</v>
      </c>
      <c r="M339" s="12">
        <f t="shared" si="47"/>
        <v>732.636216</v>
      </c>
      <c r="N339" s="20" t="s">
        <v>522</v>
      </c>
      <c r="O339" s="20">
        <v>0.359116022099448</v>
      </c>
      <c r="P339" s="20">
        <f t="shared" si="44"/>
        <v>0.269181948275404</v>
      </c>
      <c r="Q339" s="20">
        <f t="shared" si="45"/>
        <v>0.0998</v>
      </c>
      <c r="R339" s="25"/>
    </row>
    <row r="340" customHeight="1" spans="1:18">
      <c r="A340" s="38">
        <v>108656</v>
      </c>
      <c r="B340" s="39" t="s">
        <v>67</v>
      </c>
      <c r="C340" s="39" t="s">
        <v>519</v>
      </c>
      <c r="D340" s="38" t="s">
        <v>102</v>
      </c>
      <c r="E340" s="10">
        <v>10.15</v>
      </c>
      <c r="F340" s="42" t="s">
        <v>520</v>
      </c>
      <c r="G340" s="40">
        <v>76</v>
      </c>
      <c r="H340" s="10">
        <v>10709.38</v>
      </c>
      <c r="I340" s="12">
        <f t="shared" si="46"/>
        <v>2104.39317</v>
      </c>
      <c r="J340" s="10" t="s">
        <v>527</v>
      </c>
      <c r="K340" s="13">
        <v>59.8235294117647</v>
      </c>
      <c r="L340" s="12">
        <v>8287.74</v>
      </c>
      <c r="M340" s="12">
        <f t="shared" si="47"/>
        <v>732.636216</v>
      </c>
      <c r="N340" s="20" t="s">
        <v>522</v>
      </c>
      <c r="O340" s="20">
        <v>0.259668508287293</v>
      </c>
      <c r="P340" s="20">
        <f t="shared" si="44"/>
        <v>0.292195459799656</v>
      </c>
      <c r="Q340" s="20">
        <f t="shared" si="45"/>
        <v>0.1081</v>
      </c>
      <c r="R340" s="25"/>
    </row>
    <row r="341" customHeight="1" spans="1:18">
      <c r="A341" s="38">
        <v>108656</v>
      </c>
      <c r="B341" s="39" t="s">
        <v>67</v>
      </c>
      <c r="C341" s="39" t="s">
        <v>519</v>
      </c>
      <c r="D341" s="38" t="s">
        <v>102</v>
      </c>
      <c r="E341" s="10">
        <v>10.22</v>
      </c>
      <c r="F341" s="42" t="s">
        <v>520</v>
      </c>
      <c r="G341" s="40">
        <v>74</v>
      </c>
      <c r="H341" s="10">
        <v>7185.1</v>
      </c>
      <c r="I341" s="12">
        <f t="shared" si="46"/>
        <v>1486.59719</v>
      </c>
      <c r="J341" s="10" t="s">
        <v>528</v>
      </c>
      <c r="K341" s="13">
        <v>59.8235294117647</v>
      </c>
      <c r="L341" s="12">
        <v>8287.74</v>
      </c>
      <c r="M341" s="12">
        <f t="shared" si="47"/>
        <v>732.636216</v>
      </c>
      <c r="N341" s="20" t="s">
        <v>522</v>
      </c>
      <c r="O341" s="20">
        <v>0.226519337016575</v>
      </c>
      <c r="P341" s="20">
        <f t="shared" si="44"/>
        <v>-0.133044714240553</v>
      </c>
      <c r="Q341" s="20">
        <f t="shared" si="45"/>
        <v>0.1185</v>
      </c>
      <c r="R341" s="25"/>
    </row>
    <row r="342" customHeight="1" spans="1:18">
      <c r="A342" s="38">
        <v>108656</v>
      </c>
      <c r="B342" s="39" t="s">
        <v>67</v>
      </c>
      <c r="C342" s="39" t="s">
        <v>519</v>
      </c>
      <c r="D342" s="38" t="s">
        <v>102</v>
      </c>
      <c r="E342" s="10">
        <v>10.29</v>
      </c>
      <c r="F342" s="42" t="s">
        <v>520</v>
      </c>
      <c r="G342" s="40">
        <v>50</v>
      </c>
      <c r="H342" s="10">
        <v>5818.68</v>
      </c>
      <c r="I342" s="12">
        <f t="shared" si="46"/>
        <v>993.248676</v>
      </c>
      <c r="J342" s="10" t="s">
        <v>529</v>
      </c>
      <c r="K342" s="13">
        <v>59.8235294117647</v>
      </c>
      <c r="L342" s="12">
        <v>8287.74</v>
      </c>
      <c r="M342" s="12">
        <f t="shared" si="47"/>
        <v>732.636216</v>
      </c>
      <c r="N342" s="20" t="s">
        <v>522</v>
      </c>
      <c r="O342" s="20">
        <v>-0.171270718232044</v>
      </c>
      <c r="P342" s="20">
        <f t="shared" si="44"/>
        <v>-0.297917164389809</v>
      </c>
      <c r="Q342" s="20">
        <f t="shared" si="45"/>
        <v>0.0823</v>
      </c>
      <c r="R342" s="25"/>
    </row>
    <row r="343" customHeight="1" spans="1:18">
      <c r="A343" s="38">
        <v>514</v>
      </c>
      <c r="B343" s="39" t="s">
        <v>29</v>
      </c>
      <c r="C343" s="39" t="s">
        <v>519</v>
      </c>
      <c r="D343" s="38" t="s">
        <v>102</v>
      </c>
      <c r="E343" s="10">
        <v>10.5</v>
      </c>
      <c r="F343" s="10" t="s">
        <v>530</v>
      </c>
      <c r="G343" s="40">
        <v>120</v>
      </c>
      <c r="H343" s="10">
        <v>4607.61</v>
      </c>
      <c r="I343" s="12">
        <f t="shared" si="46"/>
        <v>1585.01784</v>
      </c>
      <c r="J343" s="10" t="s">
        <v>531</v>
      </c>
      <c r="K343" s="13">
        <v>110.882352941176</v>
      </c>
      <c r="L343" s="12">
        <v>6317.78470588235</v>
      </c>
      <c r="M343" s="12">
        <f t="shared" si="47"/>
        <v>2187.84884364706</v>
      </c>
      <c r="N343" s="20" t="s">
        <v>532</v>
      </c>
      <c r="O343" s="20">
        <v>0.0332950631458124</v>
      </c>
      <c r="P343" s="20">
        <f t="shared" si="44"/>
        <v>-0.270692146930877</v>
      </c>
      <c r="Q343" s="20">
        <f t="shared" si="45"/>
        <v>-0.00230000000000008</v>
      </c>
      <c r="R343" s="25"/>
    </row>
    <row r="344" customHeight="1" spans="1:18">
      <c r="A344" s="38">
        <v>114286</v>
      </c>
      <c r="B344" s="39" t="s">
        <v>75</v>
      </c>
      <c r="C344" s="39" t="s">
        <v>403</v>
      </c>
      <c r="D344" s="38" t="s">
        <v>124</v>
      </c>
      <c r="E344" s="10">
        <v>10.13</v>
      </c>
      <c r="F344" s="42" t="s">
        <v>484</v>
      </c>
      <c r="G344" s="40">
        <v>83</v>
      </c>
      <c r="H344" s="10">
        <v>3375.66</v>
      </c>
      <c r="I344" s="12">
        <f t="shared" si="46"/>
        <v>609.30663</v>
      </c>
      <c r="J344" s="10" t="s">
        <v>533</v>
      </c>
      <c r="K344" s="13">
        <v>85.4117647058823</v>
      </c>
      <c r="L344" s="12">
        <v>4158.37</v>
      </c>
      <c r="M344" s="12">
        <f t="shared" si="47"/>
        <v>1073.691134</v>
      </c>
      <c r="N344" s="20" t="s">
        <v>486</v>
      </c>
      <c r="O344" s="20">
        <v>-0.0879120879120879</v>
      </c>
      <c r="P344" s="20">
        <f t="shared" si="44"/>
        <v>-0.188225194006305</v>
      </c>
      <c r="Q344" s="20">
        <f t="shared" si="45"/>
        <v>-0.0777</v>
      </c>
      <c r="R344" s="25"/>
    </row>
    <row r="345" customHeight="1" spans="1:18">
      <c r="A345" s="38">
        <v>114286</v>
      </c>
      <c r="B345" s="39" t="s">
        <v>75</v>
      </c>
      <c r="C345" s="39" t="s">
        <v>403</v>
      </c>
      <c r="D345" s="38" t="s">
        <v>124</v>
      </c>
      <c r="E345" s="12">
        <v>10.2</v>
      </c>
      <c r="F345" s="42" t="s">
        <v>484</v>
      </c>
      <c r="G345" s="40">
        <v>86</v>
      </c>
      <c r="H345" s="10">
        <v>3994.13</v>
      </c>
      <c r="I345" s="12">
        <f t="shared" si="46"/>
        <v>901.075728</v>
      </c>
      <c r="J345" s="10" t="s">
        <v>534</v>
      </c>
      <c r="K345" s="13">
        <v>85.4117647058823</v>
      </c>
      <c r="L345" s="12">
        <v>4158.37</v>
      </c>
      <c r="M345" s="12">
        <f t="shared" si="47"/>
        <v>1073.691134</v>
      </c>
      <c r="N345" s="20" t="s">
        <v>486</v>
      </c>
      <c r="O345" s="20">
        <v>-0.0549450549450549</v>
      </c>
      <c r="P345" s="20">
        <f t="shared" si="44"/>
        <v>-0.0394962449228904</v>
      </c>
      <c r="Q345" s="20">
        <f t="shared" si="45"/>
        <v>-0.0326</v>
      </c>
      <c r="R345" s="25"/>
    </row>
    <row r="346" customHeight="1" spans="1:18">
      <c r="A346" s="38">
        <v>114286</v>
      </c>
      <c r="B346" s="39" t="s">
        <v>75</v>
      </c>
      <c r="C346" s="39" t="s">
        <v>403</v>
      </c>
      <c r="D346" s="38" t="s">
        <v>124</v>
      </c>
      <c r="E346" s="10">
        <v>10.27</v>
      </c>
      <c r="F346" s="42" t="s">
        <v>484</v>
      </c>
      <c r="G346" s="40">
        <v>105</v>
      </c>
      <c r="H346" s="10">
        <v>5279.82</v>
      </c>
      <c r="I346" s="12">
        <f t="shared" si="46"/>
        <v>1364.83347</v>
      </c>
      <c r="J346" s="10" t="s">
        <v>535</v>
      </c>
      <c r="K346" s="13">
        <v>85.4117647058823</v>
      </c>
      <c r="L346" s="12">
        <v>4158.37</v>
      </c>
      <c r="M346" s="12">
        <f t="shared" si="47"/>
        <v>1073.691134</v>
      </c>
      <c r="N346" s="20" t="s">
        <v>486</v>
      </c>
      <c r="O346" s="20">
        <v>0.153846153846154</v>
      </c>
      <c r="P346" s="20">
        <f t="shared" si="44"/>
        <v>0.26968499676556</v>
      </c>
      <c r="Q346" s="20">
        <f t="shared" si="45"/>
        <v>0.000300000000000022</v>
      </c>
      <c r="R346" s="25"/>
    </row>
    <row r="347" customHeight="1" spans="1:18">
      <c r="A347" s="38">
        <v>371</v>
      </c>
      <c r="B347" s="39" t="s">
        <v>23</v>
      </c>
      <c r="C347" s="39" t="s">
        <v>519</v>
      </c>
      <c r="D347" s="38" t="s">
        <v>124</v>
      </c>
      <c r="E347" s="10">
        <v>10.6</v>
      </c>
      <c r="F347" s="42" t="s">
        <v>536</v>
      </c>
      <c r="G347" s="40">
        <v>47</v>
      </c>
      <c r="H347" s="10">
        <v>2981.79</v>
      </c>
      <c r="I347" s="12">
        <f t="shared" si="46"/>
        <v>562.663773</v>
      </c>
      <c r="J347" s="10" t="s">
        <v>537</v>
      </c>
      <c r="K347" s="13">
        <v>41.1764705882353</v>
      </c>
      <c r="L347" s="12">
        <v>2226.24058823529</v>
      </c>
      <c r="M347" s="12">
        <f t="shared" si="47"/>
        <v>763.823145823528</v>
      </c>
      <c r="N347" s="20" t="s">
        <v>538</v>
      </c>
      <c r="O347" s="20">
        <v>0.073876618431073</v>
      </c>
      <c r="P347" s="20">
        <f t="shared" ref="P347:P383" si="48">(H347-L347)/L347</f>
        <v>0.339383540016948</v>
      </c>
      <c r="Q347" s="20">
        <f t="shared" ref="Q347:Q383" si="49">(J347-N347)</f>
        <v>-0.1544</v>
      </c>
      <c r="R347" s="25"/>
    </row>
    <row r="348" customHeight="1" spans="1:18">
      <c r="A348" s="38">
        <v>119622</v>
      </c>
      <c r="B348" s="39" t="s">
        <v>86</v>
      </c>
      <c r="C348" s="39" t="s">
        <v>403</v>
      </c>
      <c r="D348" s="38" t="s">
        <v>124</v>
      </c>
      <c r="E348" s="40">
        <v>10.11</v>
      </c>
      <c r="F348" s="10" t="s">
        <v>276</v>
      </c>
      <c r="G348" s="40">
        <v>29</v>
      </c>
      <c r="H348" s="10">
        <v>581.27</v>
      </c>
      <c r="I348" s="12">
        <f t="shared" si="46"/>
        <v>154.443439</v>
      </c>
      <c r="J348" s="10" t="s">
        <v>539</v>
      </c>
      <c r="K348" s="13">
        <v>23.7647058823529</v>
      </c>
      <c r="L348" s="12">
        <v>932.683529411765</v>
      </c>
      <c r="M348" s="12">
        <f t="shared" si="47"/>
        <v>181.780019882353</v>
      </c>
      <c r="N348" s="20" t="s">
        <v>516</v>
      </c>
      <c r="O348" s="20">
        <v>0.32018209408194</v>
      </c>
      <c r="P348" s="20">
        <f t="shared" si="48"/>
        <v>-0.376776814782393</v>
      </c>
      <c r="Q348" s="20">
        <f t="shared" si="49"/>
        <v>0.0708</v>
      </c>
      <c r="R348" s="25"/>
    </row>
    <row r="349" customHeight="1" spans="1:18">
      <c r="A349" s="38">
        <v>119622</v>
      </c>
      <c r="B349" s="39" t="s">
        <v>86</v>
      </c>
      <c r="C349" s="39" t="s">
        <v>403</v>
      </c>
      <c r="D349" s="38" t="s">
        <v>124</v>
      </c>
      <c r="E349" s="40">
        <v>10.18</v>
      </c>
      <c r="F349" s="10" t="s">
        <v>276</v>
      </c>
      <c r="G349" s="40">
        <v>43</v>
      </c>
      <c r="H349" s="10">
        <v>785.83</v>
      </c>
      <c r="I349" s="12">
        <f t="shared" si="46"/>
        <v>189.542196</v>
      </c>
      <c r="J349" s="10" t="s">
        <v>488</v>
      </c>
      <c r="K349" s="13">
        <v>23.7647058823529</v>
      </c>
      <c r="L349" s="12">
        <v>932.683529411765</v>
      </c>
      <c r="M349" s="12">
        <f t="shared" si="47"/>
        <v>181.780019882353</v>
      </c>
      <c r="N349" s="20" t="s">
        <v>516</v>
      </c>
      <c r="O349" s="20">
        <v>0.957511380880118</v>
      </c>
      <c r="P349" s="20">
        <f t="shared" si="48"/>
        <v>-0.157452688699654</v>
      </c>
      <c r="Q349" s="20">
        <f t="shared" si="49"/>
        <v>0.0463</v>
      </c>
      <c r="R349" s="25"/>
    </row>
    <row r="350" customHeight="1" spans="1:18">
      <c r="A350" s="38">
        <v>119622</v>
      </c>
      <c r="B350" s="39" t="s">
        <v>86</v>
      </c>
      <c r="C350" s="39" t="s">
        <v>403</v>
      </c>
      <c r="D350" s="38" t="s">
        <v>124</v>
      </c>
      <c r="E350" s="40">
        <v>10.25</v>
      </c>
      <c r="F350" s="10" t="s">
        <v>276</v>
      </c>
      <c r="G350" s="40">
        <v>24</v>
      </c>
      <c r="H350" s="10">
        <v>456.2</v>
      </c>
      <c r="I350" s="12">
        <f t="shared" si="46"/>
        <v>143.703</v>
      </c>
      <c r="J350" s="10" t="s">
        <v>540</v>
      </c>
      <c r="K350" s="13">
        <v>23.7647058823529</v>
      </c>
      <c r="L350" s="12">
        <v>932.683529411765</v>
      </c>
      <c r="M350" s="12">
        <f t="shared" si="47"/>
        <v>181.780019882353</v>
      </c>
      <c r="N350" s="20" t="s">
        <v>516</v>
      </c>
      <c r="O350" s="20">
        <v>0.0925644916540196</v>
      </c>
      <c r="P350" s="20">
        <f t="shared" si="48"/>
        <v>-0.510873746974259</v>
      </c>
      <c r="Q350" s="20">
        <f t="shared" si="49"/>
        <v>0.1201</v>
      </c>
      <c r="R350" s="25"/>
    </row>
    <row r="351" customHeight="1" spans="1:18">
      <c r="A351" s="38">
        <v>119622</v>
      </c>
      <c r="B351" s="39" t="s">
        <v>86</v>
      </c>
      <c r="C351" s="39" t="s">
        <v>403</v>
      </c>
      <c r="D351" s="38" t="s">
        <v>124</v>
      </c>
      <c r="E351" s="10">
        <v>10.6</v>
      </c>
      <c r="F351" s="10" t="s">
        <v>276</v>
      </c>
      <c r="G351" s="40">
        <v>32</v>
      </c>
      <c r="H351" s="10">
        <v>711.55</v>
      </c>
      <c r="I351" s="12">
        <f t="shared" si="46"/>
        <v>215.88427</v>
      </c>
      <c r="J351" s="10" t="s">
        <v>541</v>
      </c>
      <c r="K351" s="13">
        <v>23.7647058823529</v>
      </c>
      <c r="L351" s="12">
        <v>932.683529411765</v>
      </c>
      <c r="M351" s="12">
        <f t="shared" si="47"/>
        <v>181.780019882353</v>
      </c>
      <c r="N351" s="20" t="s">
        <v>516</v>
      </c>
      <c r="O351" s="20">
        <v>0.456752655538693</v>
      </c>
      <c r="P351" s="20">
        <f t="shared" si="48"/>
        <v>-0.237093850634665</v>
      </c>
      <c r="Q351" s="20">
        <f t="shared" si="49"/>
        <v>0.1085</v>
      </c>
      <c r="R351" s="25"/>
    </row>
    <row r="352" customHeight="1" spans="1:18">
      <c r="A352" s="38">
        <v>119622</v>
      </c>
      <c r="B352" s="39" t="s">
        <v>86</v>
      </c>
      <c r="C352" s="39" t="s">
        <v>403</v>
      </c>
      <c r="D352" s="38" t="s">
        <v>124</v>
      </c>
      <c r="E352" s="10">
        <v>10.13</v>
      </c>
      <c r="F352" s="10" t="s">
        <v>276</v>
      </c>
      <c r="G352" s="40">
        <v>27</v>
      </c>
      <c r="H352" s="10">
        <v>698.28</v>
      </c>
      <c r="I352" s="12">
        <f t="shared" si="46"/>
        <v>134.349072</v>
      </c>
      <c r="J352" s="10" t="s">
        <v>542</v>
      </c>
      <c r="K352" s="13">
        <v>23.7647058823529</v>
      </c>
      <c r="L352" s="12">
        <v>932.683529411765</v>
      </c>
      <c r="M352" s="12">
        <f t="shared" si="47"/>
        <v>181.780019882353</v>
      </c>
      <c r="N352" s="20" t="s">
        <v>516</v>
      </c>
      <c r="O352" s="20">
        <v>0.229135053110772</v>
      </c>
      <c r="P352" s="20">
        <f t="shared" si="48"/>
        <v>-0.251321613409</v>
      </c>
      <c r="Q352" s="20">
        <f t="shared" si="49"/>
        <v>-0.0025</v>
      </c>
      <c r="R352" s="25"/>
    </row>
    <row r="353" customHeight="1" spans="1:18">
      <c r="A353" s="38">
        <v>119622</v>
      </c>
      <c r="B353" s="39" t="s">
        <v>86</v>
      </c>
      <c r="C353" s="39" t="s">
        <v>403</v>
      </c>
      <c r="D353" s="38" t="s">
        <v>124</v>
      </c>
      <c r="E353" s="12">
        <v>10.2</v>
      </c>
      <c r="F353" s="10" t="s">
        <v>276</v>
      </c>
      <c r="G353" s="40">
        <v>31</v>
      </c>
      <c r="H353" s="10">
        <v>469.11</v>
      </c>
      <c r="I353" s="12">
        <f t="shared" si="46"/>
        <v>148.191849</v>
      </c>
      <c r="J353" s="10" t="s">
        <v>543</v>
      </c>
      <c r="K353" s="13">
        <v>23.7647058823529</v>
      </c>
      <c r="L353" s="12">
        <v>932.683529411765</v>
      </c>
      <c r="M353" s="12">
        <f t="shared" si="47"/>
        <v>181.780019882353</v>
      </c>
      <c r="N353" s="20" t="s">
        <v>516</v>
      </c>
      <c r="O353" s="20">
        <v>0.411229135053109</v>
      </c>
      <c r="P353" s="20">
        <f t="shared" si="48"/>
        <v>-0.497031967214149</v>
      </c>
      <c r="Q353" s="20">
        <f t="shared" si="49"/>
        <v>0.121</v>
      </c>
      <c r="R353" s="25"/>
    </row>
    <row r="354" customHeight="1" spans="1:18">
      <c r="A354" s="38">
        <v>119622</v>
      </c>
      <c r="B354" s="39" t="s">
        <v>86</v>
      </c>
      <c r="C354" s="39" t="s">
        <v>403</v>
      </c>
      <c r="D354" s="38" t="s">
        <v>124</v>
      </c>
      <c r="E354" s="10">
        <v>10.27</v>
      </c>
      <c r="F354" s="10" t="s">
        <v>276</v>
      </c>
      <c r="G354" s="40">
        <v>34</v>
      </c>
      <c r="H354" s="10">
        <v>927.2</v>
      </c>
      <c r="I354" s="12">
        <f t="shared" si="46"/>
        <v>249.04592</v>
      </c>
      <c r="J354" s="10" t="s">
        <v>544</v>
      </c>
      <c r="K354" s="13">
        <v>23.7647058823529</v>
      </c>
      <c r="L354" s="12">
        <v>932.683529411765</v>
      </c>
      <c r="M354" s="12">
        <f t="shared" si="47"/>
        <v>181.780019882353</v>
      </c>
      <c r="N354" s="20" t="s">
        <v>516</v>
      </c>
      <c r="O354" s="20">
        <v>0.547799696509861</v>
      </c>
      <c r="P354" s="20">
        <f t="shared" si="48"/>
        <v>-0.00587930336372846</v>
      </c>
      <c r="Q354" s="20">
        <f t="shared" si="49"/>
        <v>0.0737</v>
      </c>
      <c r="R354" s="25"/>
    </row>
    <row r="355" customHeight="1" spans="1:18">
      <c r="A355" s="38">
        <v>514</v>
      </c>
      <c r="B355" s="39" t="s">
        <v>29</v>
      </c>
      <c r="C355" s="39" t="s">
        <v>519</v>
      </c>
      <c r="D355" s="38" t="s">
        <v>102</v>
      </c>
      <c r="E355" s="10">
        <v>10.12</v>
      </c>
      <c r="F355" s="10" t="s">
        <v>530</v>
      </c>
      <c r="G355" s="40">
        <v>115</v>
      </c>
      <c r="H355" s="10">
        <v>5200.88</v>
      </c>
      <c r="I355" s="12">
        <f t="shared" si="46"/>
        <v>2011.180296</v>
      </c>
      <c r="J355" s="10" t="s">
        <v>545</v>
      </c>
      <c r="K355" s="13">
        <v>110.882352941176</v>
      </c>
      <c r="L355" s="12">
        <v>6317.78470588235</v>
      </c>
      <c r="M355" s="12">
        <f t="shared" si="47"/>
        <v>2187.84884364706</v>
      </c>
      <c r="N355" s="20" t="s">
        <v>532</v>
      </c>
      <c r="O355" s="20">
        <v>-0.00975889781859646</v>
      </c>
      <c r="P355" s="20">
        <f t="shared" si="48"/>
        <v>-0.176787395879829</v>
      </c>
      <c r="Q355" s="20">
        <f t="shared" si="49"/>
        <v>0.0404</v>
      </c>
      <c r="R355" s="25"/>
    </row>
    <row r="356" customHeight="1" spans="1:18">
      <c r="A356" s="38">
        <v>514</v>
      </c>
      <c r="B356" s="39" t="s">
        <v>29</v>
      </c>
      <c r="C356" s="39" t="s">
        <v>519</v>
      </c>
      <c r="D356" s="38" t="s">
        <v>102</v>
      </c>
      <c r="E356" s="10">
        <v>10.19</v>
      </c>
      <c r="F356" s="10" t="s">
        <v>530</v>
      </c>
      <c r="G356" s="40">
        <v>143</v>
      </c>
      <c r="H356" s="10">
        <v>9026.67</v>
      </c>
      <c r="I356" s="12">
        <f t="shared" si="46"/>
        <v>3364.239909</v>
      </c>
      <c r="J356" s="10" t="s">
        <v>546</v>
      </c>
      <c r="K356" s="13">
        <v>110.882352941176</v>
      </c>
      <c r="L356" s="12">
        <v>6317.78470588235</v>
      </c>
      <c r="M356" s="12">
        <f t="shared" si="47"/>
        <v>2187.84884364706</v>
      </c>
      <c r="N356" s="20" t="s">
        <v>532</v>
      </c>
      <c r="O356" s="53">
        <v>0.231343283582093</v>
      </c>
      <c r="P356" s="53">
        <f t="shared" si="48"/>
        <v>0.428771384310621</v>
      </c>
      <c r="Q356" s="20">
        <f t="shared" si="49"/>
        <v>0.0264</v>
      </c>
      <c r="R356" s="29">
        <f>(I356-M356)*0.1</f>
        <v>117.639106535294</v>
      </c>
    </row>
    <row r="357" customHeight="1" spans="1:18">
      <c r="A357" s="38">
        <v>514</v>
      </c>
      <c r="B357" s="39" t="s">
        <v>29</v>
      </c>
      <c r="C357" s="39" t="s">
        <v>519</v>
      </c>
      <c r="D357" s="38" t="s">
        <v>102</v>
      </c>
      <c r="E357" s="10">
        <v>10.26</v>
      </c>
      <c r="F357" s="10" t="s">
        <v>530</v>
      </c>
      <c r="G357" s="40">
        <v>157</v>
      </c>
      <c r="H357" s="10">
        <v>8442.72</v>
      </c>
      <c r="I357" s="12">
        <f t="shared" si="46"/>
        <v>2435.72472</v>
      </c>
      <c r="J357" s="10" t="s">
        <v>547</v>
      </c>
      <c r="K357" s="13">
        <v>110.882352941176</v>
      </c>
      <c r="L357" s="12">
        <v>6317.78470588235</v>
      </c>
      <c r="M357" s="12">
        <f t="shared" si="47"/>
        <v>2187.84884364706</v>
      </c>
      <c r="N357" s="20" t="s">
        <v>532</v>
      </c>
      <c r="O357" s="20">
        <v>0.351894374282438</v>
      </c>
      <c r="P357" s="20">
        <f t="shared" si="48"/>
        <v>0.336341833893005</v>
      </c>
      <c r="Q357" s="20">
        <f t="shared" si="49"/>
        <v>-0.0578</v>
      </c>
      <c r="R357" s="25"/>
    </row>
    <row r="358" customHeight="1" spans="1:18">
      <c r="A358" s="38">
        <v>371</v>
      </c>
      <c r="B358" s="39" t="s">
        <v>23</v>
      </c>
      <c r="C358" s="39" t="s">
        <v>519</v>
      </c>
      <c r="D358" s="38" t="s">
        <v>124</v>
      </c>
      <c r="E358" s="10">
        <v>10.13</v>
      </c>
      <c r="F358" s="42" t="s">
        <v>536</v>
      </c>
      <c r="G358" s="40">
        <v>42</v>
      </c>
      <c r="H358" s="10">
        <v>1465.82</v>
      </c>
      <c r="I358" s="12">
        <f t="shared" si="46"/>
        <v>438.28018</v>
      </c>
      <c r="J358" s="10" t="s">
        <v>548</v>
      </c>
      <c r="K358" s="13">
        <v>41.1764705882353</v>
      </c>
      <c r="L358" s="12">
        <v>2226.24058823529</v>
      </c>
      <c r="M358" s="12">
        <f t="shared" si="47"/>
        <v>763.823145823528</v>
      </c>
      <c r="N358" s="20" t="s">
        <v>538</v>
      </c>
      <c r="O358" s="20">
        <v>-0.0403655750190411</v>
      </c>
      <c r="P358" s="20">
        <f t="shared" si="48"/>
        <v>-0.3415716128139</v>
      </c>
      <c r="Q358" s="20">
        <f t="shared" si="49"/>
        <v>-0.0441</v>
      </c>
      <c r="R358" s="25"/>
    </row>
    <row r="359" customHeight="1" spans="1:18">
      <c r="A359" s="38">
        <v>371</v>
      </c>
      <c r="B359" s="39" t="s">
        <v>23</v>
      </c>
      <c r="C359" s="39" t="s">
        <v>519</v>
      </c>
      <c r="D359" s="38" t="s">
        <v>124</v>
      </c>
      <c r="E359" s="12">
        <v>10.2</v>
      </c>
      <c r="F359" s="42" t="s">
        <v>536</v>
      </c>
      <c r="G359" s="40">
        <v>53</v>
      </c>
      <c r="H359" s="10">
        <v>4495.98</v>
      </c>
      <c r="I359" s="12">
        <f t="shared" si="46"/>
        <v>1125.343794</v>
      </c>
      <c r="J359" s="10" t="s">
        <v>549</v>
      </c>
      <c r="K359" s="13">
        <v>41.1764705882353</v>
      </c>
      <c r="L359" s="12">
        <v>2226.24058823529</v>
      </c>
      <c r="M359" s="12">
        <f t="shared" si="47"/>
        <v>763.823145823528</v>
      </c>
      <c r="N359" s="20" t="s">
        <v>538</v>
      </c>
      <c r="O359" s="53">
        <v>0.21096725057121</v>
      </c>
      <c r="P359" s="53">
        <f t="shared" si="48"/>
        <v>1.01953913865342</v>
      </c>
      <c r="Q359" s="20">
        <f t="shared" si="49"/>
        <v>-0.0928</v>
      </c>
      <c r="R359" s="29">
        <f>(I359-M359)*0.3</f>
        <v>108.456194452942</v>
      </c>
    </row>
    <row r="360" customHeight="1" spans="1:18">
      <c r="A360" s="38">
        <v>371</v>
      </c>
      <c r="B360" s="39" t="s">
        <v>23</v>
      </c>
      <c r="C360" s="39" t="s">
        <v>519</v>
      </c>
      <c r="D360" s="38" t="s">
        <v>124</v>
      </c>
      <c r="E360" s="10">
        <v>10.27</v>
      </c>
      <c r="F360" s="42" t="s">
        <v>536</v>
      </c>
      <c r="G360" s="40">
        <v>61</v>
      </c>
      <c r="H360" s="10">
        <v>2690.71</v>
      </c>
      <c r="I360" s="12">
        <f t="shared" si="46"/>
        <v>939.05779</v>
      </c>
      <c r="J360" s="10" t="s">
        <v>550</v>
      </c>
      <c r="K360" s="13">
        <v>41.1764705882353</v>
      </c>
      <c r="L360" s="12">
        <v>2226.24058823529</v>
      </c>
      <c r="M360" s="12">
        <f t="shared" si="47"/>
        <v>763.823145823528</v>
      </c>
      <c r="N360" s="20" t="s">
        <v>538</v>
      </c>
      <c r="O360" s="20">
        <v>0.393754760091393</v>
      </c>
      <c r="P360" s="20">
        <f t="shared" si="48"/>
        <v>0.20863396984999</v>
      </c>
      <c r="Q360" s="20">
        <f t="shared" si="49"/>
        <v>0.00589999999999996</v>
      </c>
      <c r="R360" s="25"/>
    </row>
    <row r="361" customHeight="1" spans="1:19">
      <c r="A361" s="38">
        <v>545</v>
      </c>
      <c r="B361" s="39" t="s">
        <v>32</v>
      </c>
      <c r="C361" s="39" t="s">
        <v>307</v>
      </c>
      <c r="D361" s="38" t="s">
        <v>124</v>
      </c>
      <c r="E361" s="10">
        <v>10.14</v>
      </c>
      <c r="F361" s="10" t="s">
        <v>371</v>
      </c>
      <c r="G361" s="40">
        <v>40</v>
      </c>
      <c r="H361" s="10">
        <v>2649.81</v>
      </c>
      <c r="I361" s="12">
        <f t="shared" si="46"/>
        <v>570.239112</v>
      </c>
      <c r="J361" s="10" t="s">
        <v>551</v>
      </c>
      <c r="K361" s="13">
        <v>34.2352941176471</v>
      </c>
      <c r="L361" s="12">
        <v>1580.95411764706</v>
      </c>
      <c r="M361" s="12">
        <f t="shared" si="47"/>
        <v>540.52821282353</v>
      </c>
      <c r="N361" s="20" t="s">
        <v>373</v>
      </c>
      <c r="O361" s="53">
        <v>0.19047619047619</v>
      </c>
      <c r="P361" s="53">
        <f t="shared" si="48"/>
        <v>0.676082797357664</v>
      </c>
      <c r="Q361" s="20">
        <f t="shared" si="49"/>
        <v>-0.1267</v>
      </c>
      <c r="R361" s="29">
        <v>0</v>
      </c>
      <c r="S361" s="30" t="s">
        <v>146</v>
      </c>
    </row>
    <row r="362" customHeight="1" spans="1:18">
      <c r="A362" s="38">
        <v>545</v>
      </c>
      <c r="B362" s="39" t="s">
        <v>32</v>
      </c>
      <c r="C362" s="39" t="s">
        <v>307</v>
      </c>
      <c r="D362" s="38" t="s">
        <v>124</v>
      </c>
      <c r="E362" s="10">
        <v>10.21</v>
      </c>
      <c r="F362" s="10" t="s">
        <v>371</v>
      </c>
      <c r="G362" s="40">
        <v>54</v>
      </c>
      <c r="H362" s="10">
        <v>1703.02</v>
      </c>
      <c r="I362" s="12">
        <f t="shared" si="46"/>
        <v>432.56708</v>
      </c>
      <c r="J362" s="10" t="s">
        <v>552</v>
      </c>
      <c r="K362" s="13">
        <v>34.2352941176471</v>
      </c>
      <c r="L362" s="12">
        <v>1580.95411764706</v>
      </c>
      <c r="M362" s="12">
        <f t="shared" si="47"/>
        <v>540.52821282353</v>
      </c>
      <c r="N362" s="20" t="s">
        <v>373</v>
      </c>
      <c r="O362" s="20">
        <v>0.607142857142857</v>
      </c>
      <c r="P362" s="20">
        <f t="shared" si="48"/>
        <v>0.0772102624550625</v>
      </c>
      <c r="Q362" s="20">
        <f t="shared" si="49"/>
        <v>-0.0879</v>
      </c>
      <c r="R362" s="25"/>
    </row>
    <row r="363" customHeight="1" spans="1:18">
      <c r="A363" s="38">
        <v>545</v>
      </c>
      <c r="B363" s="39" t="s">
        <v>32</v>
      </c>
      <c r="C363" s="39" t="s">
        <v>307</v>
      </c>
      <c r="D363" s="38" t="s">
        <v>124</v>
      </c>
      <c r="E363" s="10">
        <v>10.28</v>
      </c>
      <c r="F363" s="10" t="s">
        <v>371</v>
      </c>
      <c r="G363" s="40">
        <v>38</v>
      </c>
      <c r="H363" s="10">
        <v>925.7</v>
      </c>
      <c r="I363" s="12">
        <f t="shared" si="46"/>
        <v>267.89758</v>
      </c>
      <c r="J363" s="10" t="s">
        <v>453</v>
      </c>
      <c r="K363" s="13">
        <v>34.2352941176471</v>
      </c>
      <c r="L363" s="12">
        <v>1580.95411764706</v>
      </c>
      <c r="M363" s="12">
        <f t="shared" si="47"/>
        <v>540.52821282353</v>
      </c>
      <c r="N363" s="20" t="s">
        <v>373</v>
      </c>
      <c r="O363" s="20">
        <v>0.130952380952381</v>
      </c>
      <c r="P363" s="20">
        <f t="shared" si="48"/>
        <v>-0.414467510684166</v>
      </c>
      <c r="Q363" s="20">
        <f t="shared" si="49"/>
        <v>-0.0525</v>
      </c>
      <c r="R363" s="25"/>
    </row>
    <row r="364" customHeight="1" spans="1:18">
      <c r="A364" s="38">
        <v>545</v>
      </c>
      <c r="B364" s="39" t="s">
        <v>32</v>
      </c>
      <c r="C364" s="39" t="s">
        <v>307</v>
      </c>
      <c r="D364" s="38" t="s">
        <v>124</v>
      </c>
      <c r="E364" s="10">
        <v>10.9</v>
      </c>
      <c r="F364" s="10" t="s">
        <v>371</v>
      </c>
      <c r="G364" s="40">
        <v>39</v>
      </c>
      <c r="H364" s="10">
        <v>1369.16</v>
      </c>
      <c r="I364" s="12">
        <f t="shared" si="46"/>
        <v>366.524132</v>
      </c>
      <c r="J364" s="10" t="s">
        <v>553</v>
      </c>
      <c r="K364" s="13">
        <v>34.2352941176471</v>
      </c>
      <c r="L364" s="12">
        <v>1580.95411764706</v>
      </c>
      <c r="M364" s="12">
        <f t="shared" si="47"/>
        <v>540.52821282353</v>
      </c>
      <c r="N364" s="20" t="s">
        <v>373</v>
      </c>
      <c r="O364" s="20">
        <v>0.160714285714286</v>
      </c>
      <c r="P364" s="20">
        <f t="shared" si="48"/>
        <v>-0.133966011589427</v>
      </c>
      <c r="Q364" s="20">
        <f t="shared" si="49"/>
        <v>-0.0742</v>
      </c>
      <c r="R364" s="25"/>
    </row>
    <row r="365" customHeight="1" spans="1:18">
      <c r="A365" s="38">
        <v>545</v>
      </c>
      <c r="B365" s="39" t="s">
        <v>32</v>
      </c>
      <c r="C365" s="39" t="s">
        <v>307</v>
      </c>
      <c r="D365" s="38" t="s">
        <v>124</v>
      </c>
      <c r="E365" s="10">
        <v>10.16</v>
      </c>
      <c r="F365" s="10" t="s">
        <v>371</v>
      </c>
      <c r="G365" s="40">
        <v>52</v>
      </c>
      <c r="H365" s="10">
        <v>2091.27</v>
      </c>
      <c r="I365" s="12">
        <f t="shared" si="46"/>
        <v>623.616714</v>
      </c>
      <c r="J365" s="10" t="s">
        <v>186</v>
      </c>
      <c r="K365" s="13">
        <v>34.2352941176471</v>
      </c>
      <c r="L365" s="12">
        <v>1580.95411764706</v>
      </c>
      <c r="M365" s="12">
        <f t="shared" si="47"/>
        <v>540.52821282353</v>
      </c>
      <c r="N365" s="20" t="s">
        <v>373</v>
      </c>
      <c r="O365" s="20">
        <v>0.547619047619048</v>
      </c>
      <c r="P365" s="20">
        <f t="shared" si="48"/>
        <v>0.322789811960164</v>
      </c>
      <c r="Q365" s="20">
        <f t="shared" si="49"/>
        <v>-0.0437</v>
      </c>
      <c r="R365" s="25"/>
    </row>
    <row r="366" customHeight="1" spans="1:18">
      <c r="A366" s="38">
        <v>545</v>
      </c>
      <c r="B366" s="39" t="s">
        <v>32</v>
      </c>
      <c r="C366" s="39" t="s">
        <v>307</v>
      </c>
      <c r="D366" s="38" t="s">
        <v>124</v>
      </c>
      <c r="E366" s="10">
        <v>10.23</v>
      </c>
      <c r="F366" s="10" t="s">
        <v>371</v>
      </c>
      <c r="G366" s="40">
        <v>38</v>
      </c>
      <c r="H366" s="10">
        <v>1300.9</v>
      </c>
      <c r="I366" s="12">
        <f t="shared" si="46"/>
        <v>401.71792</v>
      </c>
      <c r="J366" s="10" t="s">
        <v>306</v>
      </c>
      <c r="K366" s="13">
        <v>34.2352941176471</v>
      </c>
      <c r="L366" s="12">
        <v>1580.95411764706</v>
      </c>
      <c r="M366" s="12">
        <f t="shared" si="47"/>
        <v>540.52821282353</v>
      </c>
      <c r="N366" s="20" t="s">
        <v>373</v>
      </c>
      <c r="O366" s="20">
        <v>0.130952380952381</v>
      </c>
      <c r="P366" s="20">
        <f t="shared" si="48"/>
        <v>-0.177142470183679</v>
      </c>
      <c r="Q366" s="20">
        <f t="shared" si="49"/>
        <v>-0.0331</v>
      </c>
      <c r="R366" s="25"/>
    </row>
    <row r="367" customHeight="1" spans="1:18">
      <c r="A367" s="38">
        <v>545</v>
      </c>
      <c r="B367" s="39" t="s">
        <v>32</v>
      </c>
      <c r="C367" s="39" t="s">
        <v>307</v>
      </c>
      <c r="D367" s="38" t="s">
        <v>124</v>
      </c>
      <c r="E367" s="12">
        <v>10.3</v>
      </c>
      <c r="F367" s="10" t="s">
        <v>371</v>
      </c>
      <c r="G367" s="40">
        <v>40</v>
      </c>
      <c r="H367" s="10">
        <v>1417.22</v>
      </c>
      <c r="I367" s="12">
        <f t="shared" si="46"/>
        <v>523.095902</v>
      </c>
      <c r="J367" s="10" t="s">
        <v>554</v>
      </c>
      <c r="K367" s="13">
        <v>34.2352941176471</v>
      </c>
      <c r="L367" s="12">
        <v>1580.95411764706</v>
      </c>
      <c r="M367" s="12">
        <f t="shared" si="47"/>
        <v>540.52821282353</v>
      </c>
      <c r="N367" s="20" t="s">
        <v>373</v>
      </c>
      <c r="O367" s="20">
        <v>0.19047619047619</v>
      </c>
      <c r="P367" s="20">
        <f t="shared" si="48"/>
        <v>-0.103566647393123</v>
      </c>
      <c r="Q367" s="20">
        <f t="shared" si="49"/>
        <v>0.0272</v>
      </c>
      <c r="R367" s="25"/>
    </row>
    <row r="368" customHeight="1" spans="1:18">
      <c r="A368" s="38">
        <v>545</v>
      </c>
      <c r="B368" s="39" t="s">
        <v>32</v>
      </c>
      <c r="C368" s="39" t="s">
        <v>307</v>
      </c>
      <c r="D368" s="38" t="s">
        <v>124</v>
      </c>
      <c r="E368" s="59">
        <v>10.2</v>
      </c>
      <c r="F368" s="10" t="s">
        <v>371</v>
      </c>
      <c r="G368" s="40">
        <v>42</v>
      </c>
      <c r="H368" s="10">
        <v>1530.41</v>
      </c>
      <c r="I368" s="12">
        <f t="shared" si="46"/>
        <v>473.202772</v>
      </c>
      <c r="J368" s="10" t="s">
        <v>555</v>
      </c>
      <c r="K368" s="13">
        <v>34.2352941176471</v>
      </c>
      <c r="L368" s="12">
        <v>1580.95411764706</v>
      </c>
      <c r="M368" s="12">
        <f t="shared" si="47"/>
        <v>540.52821282353</v>
      </c>
      <c r="N368" s="20" t="s">
        <v>373</v>
      </c>
      <c r="O368" s="20">
        <v>0.25</v>
      </c>
      <c r="P368" s="20">
        <f t="shared" si="48"/>
        <v>-0.031970641704823</v>
      </c>
      <c r="Q368" s="20">
        <f t="shared" si="49"/>
        <v>-0.0327</v>
      </c>
      <c r="R368" s="25"/>
    </row>
    <row r="369" customHeight="1" spans="1:18">
      <c r="A369" s="38">
        <v>106399</v>
      </c>
      <c r="B369" s="39" t="s">
        <v>61</v>
      </c>
      <c r="C369" s="39" t="s">
        <v>403</v>
      </c>
      <c r="D369" s="38" t="s">
        <v>102</v>
      </c>
      <c r="E369" s="10">
        <v>10.8</v>
      </c>
      <c r="F369" s="10" t="s">
        <v>452</v>
      </c>
      <c r="G369" s="40">
        <v>102</v>
      </c>
      <c r="H369" s="10">
        <v>5325.76</v>
      </c>
      <c r="I369" s="12">
        <f t="shared" si="46"/>
        <v>2219.776768</v>
      </c>
      <c r="J369" s="10" t="s">
        <v>556</v>
      </c>
      <c r="K369" s="13">
        <v>91.4705882352941</v>
      </c>
      <c r="L369" s="12">
        <v>6595.76117647059</v>
      </c>
      <c r="M369" s="12">
        <f t="shared" si="47"/>
        <v>2052.60087811765</v>
      </c>
      <c r="N369" s="20" t="s">
        <v>274</v>
      </c>
      <c r="O369" s="20">
        <v>0.0905203136136853</v>
      </c>
      <c r="P369" s="20">
        <f t="shared" si="48"/>
        <v>-0.192548083912003</v>
      </c>
      <c r="Q369" s="20">
        <f t="shared" si="49"/>
        <v>0.1056</v>
      </c>
      <c r="R369" s="25"/>
    </row>
    <row r="370" customHeight="1" spans="1:18">
      <c r="A370" s="38">
        <v>106399</v>
      </c>
      <c r="B370" s="39" t="s">
        <v>61</v>
      </c>
      <c r="C370" s="39" t="s">
        <v>403</v>
      </c>
      <c r="D370" s="38" t="s">
        <v>102</v>
      </c>
      <c r="E370" s="10">
        <v>10.15</v>
      </c>
      <c r="F370" s="10" t="s">
        <v>452</v>
      </c>
      <c r="G370" s="40">
        <v>100</v>
      </c>
      <c r="H370" s="10">
        <v>7103.05</v>
      </c>
      <c r="I370" s="12">
        <f t="shared" si="46"/>
        <v>1752.322435</v>
      </c>
      <c r="J370" s="10" t="s">
        <v>263</v>
      </c>
      <c r="K370" s="13">
        <v>91.4705882352941</v>
      </c>
      <c r="L370" s="12">
        <v>6595.76117647059</v>
      </c>
      <c r="M370" s="12">
        <f t="shared" si="47"/>
        <v>2052.60087811765</v>
      </c>
      <c r="N370" s="20" t="s">
        <v>274</v>
      </c>
      <c r="O370" s="20">
        <v>0.0691375623663582</v>
      </c>
      <c r="P370" s="20">
        <f t="shared" si="48"/>
        <v>0.0769113389579797</v>
      </c>
      <c r="Q370" s="20">
        <f t="shared" si="49"/>
        <v>-0.0645</v>
      </c>
      <c r="R370" s="25"/>
    </row>
    <row r="371" customHeight="1" spans="1:18">
      <c r="A371" s="38">
        <v>106399</v>
      </c>
      <c r="B371" s="39" t="s">
        <v>61</v>
      </c>
      <c r="C371" s="39" t="s">
        <v>403</v>
      </c>
      <c r="D371" s="38" t="s">
        <v>102</v>
      </c>
      <c r="E371" s="10">
        <v>10.22</v>
      </c>
      <c r="F371" s="10" t="s">
        <v>452</v>
      </c>
      <c r="G371" s="40">
        <v>81</v>
      </c>
      <c r="H371" s="10">
        <v>5010.15</v>
      </c>
      <c r="I371" s="12">
        <f t="shared" si="46"/>
        <v>1709.964195</v>
      </c>
      <c r="J371" s="10" t="s">
        <v>557</v>
      </c>
      <c r="K371" s="13">
        <v>91.4705882352941</v>
      </c>
      <c r="L371" s="12">
        <v>6595.76117647059</v>
      </c>
      <c r="M371" s="12">
        <f t="shared" si="47"/>
        <v>2052.60087811765</v>
      </c>
      <c r="N371" s="20" t="s">
        <v>274</v>
      </c>
      <c r="O371" s="20">
        <v>-0.13399857448325</v>
      </c>
      <c r="P371" s="20">
        <f t="shared" si="48"/>
        <v>-0.240398512627629</v>
      </c>
      <c r="Q371" s="20">
        <f t="shared" si="49"/>
        <v>0.0301</v>
      </c>
      <c r="R371" s="25"/>
    </row>
    <row r="372" customHeight="1" spans="1:18">
      <c r="A372" s="38">
        <v>106399</v>
      </c>
      <c r="B372" s="39" t="s">
        <v>61</v>
      </c>
      <c r="C372" s="39" t="s">
        <v>403</v>
      </c>
      <c r="D372" s="38" t="s">
        <v>102</v>
      </c>
      <c r="E372" s="10">
        <v>10.27</v>
      </c>
      <c r="F372" s="10" t="s">
        <v>452</v>
      </c>
      <c r="G372" s="40">
        <v>122</v>
      </c>
      <c r="H372" s="10">
        <v>6283.47</v>
      </c>
      <c r="I372" s="12">
        <f t="shared" si="46"/>
        <v>2833.216623</v>
      </c>
      <c r="J372" s="10" t="s">
        <v>558</v>
      </c>
      <c r="K372" s="13">
        <v>91.4705882352941</v>
      </c>
      <c r="L372" s="12">
        <v>6595.76117647059</v>
      </c>
      <c r="M372" s="12">
        <f t="shared" si="47"/>
        <v>2052.60087811765</v>
      </c>
      <c r="N372" s="20" t="s">
        <v>274</v>
      </c>
      <c r="O372" s="20">
        <v>0.304347826086957</v>
      </c>
      <c r="P372" s="20">
        <f t="shared" si="48"/>
        <v>-0.0473472535034532</v>
      </c>
      <c r="Q372" s="20">
        <f t="shared" si="49"/>
        <v>0.1397</v>
      </c>
      <c r="R372" s="25"/>
    </row>
    <row r="373" customHeight="1" spans="1:18">
      <c r="A373" s="38">
        <v>357</v>
      </c>
      <c r="B373" s="39" t="s">
        <v>21</v>
      </c>
      <c r="C373" s="39" t="s">
        <v>403</v>
      </c>
      <c r="D373" s="38" t="s">
        <v>102</v>
      </c>
      <c r="E373" s="40">
        <v>10.9</v>
      </c>
      <c r="F373" s="10" t="s">
        <v>438</v>
      </c>
      <c r="G373" s="40">
        <v>94</v>
      </c>
      <c r="H373" s="10">
        <v>4511.03</v>
      </c>
      <c r="I373" s="12">
        <f t="shared" si="46"/>
        <v>1218.880306</v>
      </c>
      <c r="J373" s="10" t="s">
        <v>197</v>
      </c>
      <c r="K373" s="13">
        <v>85.0588235294118</v>
      </c>
      <c r="L373" s="12">
        <v>6179.72352941176</v>
      </c>
      <c r="M373" s="12">
        <f t="shared" si="47"/>
        <v>1634.53687352941</v>
      </c>
      <c r="N373" s="20" t="s">
        <v>107</v>
      </c>
      <c r="O373" s="20">
        <v>0.0235934664246828</v>
      </c>
      <c r="P373" s="20">
        <f t="shared" si="48"/>
        <v>-0.270027214238596</v>
      </c>
      <c r="Q373" s="20">
        <f t="shared" si="49"/>
        <v>0.00569999999999998</v>
      </c>
      <c r="R373" s="25"/>
    </row>
    <row r="374" customHeight="1" spans="1:19">
      <c r="A374" s="38">
        <v>357</v>
      </c>
      <c r="B374" s="39" t="s">
        <v>21</v>
      </c>
      <c r="C374" s="39" t="s">
        <v>403</v>
      </c>
      <c r="D374" s="38" t="s">
        <v>102</v>
      </c>
      <c r="E374" s="40">
        <v>10.16</v>
      </c>
      <c r="F374" s="10" t="s">
        <v>438</v>
      </c>
      <c r="G374" s="40">
        <v>124</v>
      </c>
      <c r="H374" s="10">
        <v>10642.99</v>
      </c>
      <c r="I374" s="12">
        <f t="shared" si="46"/>
        <v>2344.650697</v>
      </c>
      <c r="J374" s="10" t="s">
        <v>559</v>
      </c>
      <c r="K374" s="13">
        <v>85.0588235294118</v>
      </c>
      <c r="L374" s="12">
        <v>6179.72352941176</v>
      </c>
      <c r="M374" s="12">
        <f t="shared" si="47"/>
        <v>1634.53687352941</v>
      </c>
      <c r="N374" s="20" t="s">
        <v>107</v>
      </c>
      <c r="O374" s="53">
        <v>0.350272232304901</v>
      </c>
      <c r="P374" s="53">
        <f t="shared" si="48"/>
        <v>0.722243713548959</v>
      </c>
      <c r="Q374" s="20">
        <f t="shared" si="49"/>
        <v>-0.0442</v>
      </c>
      <c r="R374" s="29">
        <v>0</v>
      </c>
      <c r="S374" s="30" t="s">
        <v>146</v>
      </c>
    </row>
    <row r="375" customHeight="1" spans="1:19">
      <c r="A375" s="38">
        <v>357</v>
      </c>
      <c r="B375" s="39" t="s">
        <v>21</v>
      </c>
      <c r="C375" s="39" t="s">
        <v>403</v>
      </c>
      <c r="D375" s="38" t="s">
        <v>102</v>
      </c>
      <c r="E375" s="40">
        <v>10.23</v>
      </c>
      <c r="F375" s="10" t="s">
        <v>438</v>
      </c>
      <c r="G375" s="40">
        <v>110</v>
      </c>
      <c r="H375" s="10">
        <v>9347.24</v>
      </c>
      <c r="I375" s="12">
        <f t="shared" si="46"/>
        <v>2699.482912</v>
      </c>
      <c r="J375" s="10" t="s">
        <v>560</v>
      </c>
      <c r="K375" s="13">
        <v>85.0588235294118</v>
      </c>
      <c r="L375" s="12">
        <v>6179.72352941176</v>
      </c>
      <c r="M375" s="12">
        <f t="shared" si="47"/>
        <v>1634.53687352941</v>
      </c>
      <c r="N375" s="20" t="s">
        <v>107</v>
      </c>
      <c r="O375" s="53">
        <v>0.197822141560799</v>
      </c>
      <c r="P375" s="53">
        <f t="shared" si="48"/>
        <v>0.512566048547765</v>
      </c>
      <c r="Q375" s="20">
        <f t="shared" si="49"/>
        <v>0.0243</v>
      </c>
      <c r="R375" s="29">
        <v>0</v>
      </c>
      <c r="S375" s="30" t="s">
        <v>142</v>
      </c>
    </row>
    <row r="376" customHeight="1" spans="1:18">
      <c r="A376" s="38">
        <v>357</v>
      </c>
      <c r="B376" s="39" t="s">
        <v>21</v>
      </c>
      <c r="C376" s="39" t="s">
        <v>403</v>
      </c>
      <c r="D376" s="38" t="s">
        <v>102</v>
      </c>
      <c r="E376" s="41">
        <v>10.3</v>
      </c>
      <c r="F376" s="10" t="s">
        <v>438</v>
      </c>
      <c r="G376" s="40">
        <v>112</v>
      </c>
      <c r="H376" s="10">
        <v>5378.44</v>
      </c>
      <c r="I376" s="12">
        <f t="shared" si="46"/>
        <v>1387.63752</v>
      </c>
      <c r="J376" s="10" t="s">
        <v>225</v>
      </c>
      <c r="K376" s="13">
        <v>85.0588235294118</v>
      </c>
      <c r="L376" s="12">
        <v>6179.72352941176</v>
      </c>
      <c r="M376" s="12">
        <f t="shared" si="47"/>
        <v>1634.53687352941</v>
      </c>
      <c r="N376" s="20" t="s">
        <v>107</v>
      </c>
      <c r="O376" s="20">
        <v>0.219600725952814</v>
      </c>
      <c r="P376" s="20">
        <f t="shared" si="48"/>
        <v>-0.12966332969398</v>
      </c>
      <c r="Q376" s="20">
        <f t="shared" si="49"/>
        <v>-0.00650000000000001</v>
      </c>
      <c r="R376" s="25"/>
    </row>
    <row r="377" customHeight="1" spans="1:18">
      <c r="A377" s="38">
        <v>111219</v>
      </c>
      <c r="B377" s="39" t="s">
        <v>70</v>
      </c>
      <c r="C377" s="39" t="s">
        <v>403</v>
      </c>
      <c r="D377" s="38" t="s">
        <v>102</v>
      </c>
      <c r="E377" s="58">
        <v>10.1</v>
      </c>
      <c r="F377" s="10" t="s">
        <v>457</v>
      </c>
      <c r="G377" s="40">
        <v>116</v>
      </c>
      <c r="H377" s="10">
        <v>8655.38</v>
      </c>
      <c r="I377" s="12">
        <f t="shared" si="46"/>
        <v>2469.379914</v>
      </c>
      <c r="J377" s="10" t="s">
        <v>561</v>
      </c>
      <c r="K377" s="13">
        <v>93.7647058823529</v>
      </c>
      <c r="L377" s="12">
        <v>5680.62058823529</v>
      </c>
      <c r="M377" s="12">
        <f t="shared" si="47"/>
        <v>1600.7988817647</v>
      </c>
      <c r="N377" s="20" t="s">
        <v>459</v>
      </c>
      <c r="O377" s="53">
        <v>0.184479237576583</v>
      </c>
      <c r="P377" s="53">
        <f t="shared" si="48"/>
        <v>0.523668033370422</v>
      </c>
      <c r="Q377" s="20">
        <f t="shared" si="49"/>
        <v>0.0035</v>
      </c>
      <c r="R377" s="29">
        <f>(I377-M377)*0.1</f>
        <v>86.8581032235295</v>
      </c>
    </row>
    <row r="378" customHeight="1" spans="1:18">
      <c r="A378" s="38">
        <v>111219</v>
      </c>
      <c r="B378" s="39" t="s">
        <v>70</v>
      </c>
      <c r="C378" s="39" t="s">
        <v>403</v>
      </c>
      <c r="D378" s="38" t="s">
        <v>102</v>
      </c>
      <c r="E378" s="42">
        <v>10.17</v>
      </c>
      <c r="F378" s="10" t="s">
        <v>457</v>
      </c>
      <c r="G378" s="40">
        <v>95</v>
      </c>
      <c r="H378" s="10">
        <v>5929.36</v>
      </c>
      <c r="I378" s="12">
        <f t="shared" si="46"/>
        <v>2021.318824</v>
      </c>
      <c r="J378" s="10" t="s">
        <v>562</v>
      </c>
      <c r="K378" s="13">
        <v>93.7647058823529</v>
      </c>
      <c r="L378" s="12">
        <v>5680.62058823529</v>
      </c>
      <c r="M378" s="12">
        <f t="shared" si="47"/>
        <v>1600.7988817647</v>
      </c>
      <c r="N378" s="20" t="s">
        <v>459</v>
      </c>
      <c r="O378" s="20">
        <v>-0.0299523485364189</v>
      </c>
      <c r="P378" s="20">
        <f t="shared" si="48"/>
        <v>0.0437873658170114</v>
      </c>
      <c r="Q378" s="20">
        <f t="shared" si="49"/>
        <v>0.0591</v>
      </c>
      <c r="R378" s="25"/>
    </row>
    <row r="379" customHeight="1" spans="1:19">
      <c r="A379" s="38">
        <v>111219</v>
      </c>
      <c r="B379" s="39" t="s">
        <v>70</v>
      </c>
      <c r="C379" s="39" t="s">
        <v>403</v>
      </c>
      <c r="D379" s="38" t="s">
        <v>102</v>
      </c>
      <c r="E379" s="42">
        <v>10.24</v>
      </c>
      <c r="F379" s="10" t="s">
        <v>457</v>
      </c>
      <c r="G379" s="40">
        <v>141</v>
      </c>
      <c r="H379" s="10">
        <v>8686.57</v>
      </c>
      <c r="I379" s="12">
        <f t="shared" si="46"/>
        <v>2615.526227</v>
      </c>
      <c r="J379" s="10" t="s">
        <v>563</v>
      </c>
      <c r="K379" s="13">
        <v>93.7647058823529</v>
      </c>
      <c r="L379" s="12">
        <v>5680.62058823529</v>
      </c>
      <c r="M379" s="12">
        <f t="shared" si="47"/>
        <v>1600.7988817647</v>
      </c>
      <c r="N379" s="20" t="s">
        <v>459</v>
      </c>
      <c r="O379" s="53">
        <v>0.439754935330157</v>
      </c>
      <c r="P379" s="53">
        <f t="shared" si="48"/>
        <v>0.52915863065914</v>
      </c>
      <c r="Q379" s="20">
        <f t="shared" si="49"/>
        <v>0.0193</v>
      </c>
      <c r="R379" s="29">
        <v>0</v>
      </c>
      <c r="S379" s="30" t="s">
        <v>142</v>
      </c>
    </row>
    <row r="380" customHeight="1" spans="1:18">
      <c r="A380" s="38">
        <v>111219</v>
      </c>
      <c r="B380" s="39" t="s">
        <v>70</v>
      </c>
      <c r="C380" s="39" t="s">
        <v>403</v>
      </c>
      <c r="D380" s="38" t="s">
        <v>102</v>
      </c>
      <c r="E380" s="42">
        <v>10.31</v>
      </c>
      <c r="F380" s="10" t="s">
        <v>457</v>
      </c>
      <c r="G380" s="40">
        <v>134</v>
      </c>
      <c r="H380" s="10">
        <v>7051.56</v>
      </c>
      <c r="I380" s="12">
        <f t="shared" si="46"/>
        <v>2003.348196</v>
      </c>
      <c r="J380" s="10" t="s">
        <v>564</v>
      </c>
      <c r="K380" s="13">
        <v>93.7647058823529</v>
      </c>
      <c r="L380" s="12">
        <v>5680.62058823529</v>
      </c>
      <c r="M380" s="12">
        <f t="shared" si="47"/>
        <v>1600.7988817647</v>
      </c>
      <c r="N380" s="20" t="s">
        <v>459</v>
      </c>
      <c r="O380" s="20">
        <v>0.368277739959156</v>
      </c>
      <c r="P380" s="20">
        <f t="shared" si="48"/>
        <v>0.24133620446399</v>
      </c>
      <c r="Q380" s="20">
        <f t="shared" si="49"/>
        <v>0.00230000000000002</v>
      </c>
      <c r="R380" s="25"/>
    </row>
    <row r="381" customHeight="1" spans="1:18">
      <c r="A381" s="60">
        <v>107728</v>
      </c>
      <c r="B381" s="39" t="s">
        <v>66</v>
      </c>
      <c r="C381" s="11" t="s">
        <v>135</v>
      </c>
      <c r="D381" s="38" t="s">
        <v>124</v>
      </c>
      <c r="E381" s="10">
        <v>10.14</v>
      </c>
      <c r="F381" s="10" t="s">
        <v>103</v>
      </c>
      <c r="G381" s="40">
        <v>85</v>
      </c>
      <c r="H381" s="10">
        <v>4698.62</v>
      </c>
      <c r="I381" s="12">
        <f t="shared" si="46"/>
        <v>985.300614</v>
      </c>
      <c r="J381" s="10" t="s">
        <v>565</v>
      </c>
      <c r="K381" s="13">
        <v>49.5882352941176</v>
      </c>
      <c r="L381" s="12">
        <v>4167.53529411765</v>
      </c>
      <c r="M381" s="12">
        <f t="shared" si="47"/>
        <v>1063.97176058824</v>
      </c>
      <c r="N381" s="20" t="s">
        <v>566</v>
      </c>
      <c r="O381" s="20">
        <v>0.517857142857143</v>
      </c>
      <c r="P381" s="20">
        <f t="shared" si="48"/>
        <v>0.127433763220185</v>
      </c>
      <c r="Q381" s="20">
        <f t="shared" si="49"/>
        <v>-0.0456</v>
      </c>
      <c r="R381" s="25"/>
    </row>
    <row r="382" customHeight="1" spans="1:18">
      <c r="A382" s="60">
        <v>107728</v>
      </c>
      <c r="B382" s="39" t="s">
        <v>66</v>
      </c>
      <c r="C382" s="11" t="s">
        <v>135</v>
      </c>
      <c r="D382" s="38" t="s">
        <v>124</v>
      </c>
      <c r="E382" s="10">
        <v>10.21</v>
      </c>
      <c r="F382" s="10" t="s">
        <v>103</v>
      </c>
      <c r="G382" s="40">
        <v>65</v>
      </c>
      <c r="H382" s="10">
        <v>3368.31</v>
      </c>
      <c r="I382" s="12">
        <f t="shared" si="46"/>
        <v>1018.913775</v>
      </c>
      <c r="J382" s="10" t="s">
        <v>567</v>
      </c>
      <c r="K382" s="13">
        <v>49.5882352941176</v>
      </c>
      <c r="L382" s="12">
        <v>4167.53529411765</v>
      </c>
      <c r="M382" s="12">
        <f t="shared" si="47"/>
        <v>1063.97176058824</v>
      </c>
      <c r="N382" s="20" t="s">
        <v>566</v>
      </c>
      <c r="O382" s="20">
        <v>0.160714285714286</v>
      </c>
      <c r="P382" s="20">
        <f t="shared" si="48"/>
        <v>-0.191774091330607</v>
      </c>
      <c r="Q382" s="20">
        <f t="shared" si="49"/>
        <v>0.0472</v>
      </c>
      <c r="R382" s="25"/>
    </row>
    <row r="383" customHeight="1" spans="1:19">
      <c r="A383" s="60">
        <v>107728</v>
      </c>
      <c r="B383" s="39" t="s">
        <v>66</v>
      </c>
      <c r="C383" s="11" t="s">
        <v>135</v>
      </c>
      <c r="D383" s="38" t="s">
        <v>124</v>
      </c>
      <c r="E383" s="10">
        <v>10.28</v>
      </c>
      <c r="F383" s="10" t="s">
        <v>103</v>
      </c>
      <c r="G383" s="40">
        <v>81</v>
      </c>
      <c r="H383" s="10">
        <v>7464.27</v>
      </c>
      <c r="I383" s="12">
        <f t="shared" si="46"/>
        <v>2111.641983</v>
      </c>
      <c r="J383" s="10" t="s">
        <v>568</v>
      </c>
      <c r="K383" s="13">
        <v>49.5882352941176</v>
      </c>
      <c r="L383" s="12">
        <v>4167.53529411765</v>
      </c>
      <c r="M383" s="12">
        <f t="shared" si="47"/>
        <v>1063.97176058824</v>
      </c>
      <c r="N383" s="20" t="s">
        <v>566</v>
      </c>
      <c r="O383" s="53">
        <v>0.446428571428571</v>
      </c>
      <c r="P383" s="53">
        <f t="shared" si="48"/>
        <v>0.791051418457235</v>
      </c>
      <c r="Q383" s="20">
        <f t="shared" si="49"/>
        <v>0.0276</v>
      </c>
      <c r="R383" s="29">
        <v>0</v>
      </c>
      <c r="S383" s="30" t="s">
        <v>142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tabSelected="1" workbookViewId="0">
      <selection activeCell="O5" sqref="O5"/>
    </sheetView>
  </sheetViews>
  <sheetFormatPr defaultColWidth="9" defaultRowHeight="21" customHeight="1"/>
  <cols>
    <col min="1" max="1" width="4.875" customWidth="1"/>
    <col min="2" max="2" width="8.375" customWidth="1"/>
    <col min="3" max="3" width="27.8333333333333" customWidth="1"/>
    <col min="4" max="4" width="6.375" customWidth="1"/>
    <col min="5" max="10" width="9" hidden="1" customWidth="1"/>
    <col min="14" max="14" width="12.625" style="1"/>
    <col min="15" max="15" width="16.125" customWidth="1"/>
  </cols>
  <sheetData>
    <row r="1" customHeight="1" spans="1:1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customHeight="1" spans="1:15">
      <c r="A2" s="3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/>
      <c r="G2" s="4"/>
      <c r="H2" s="6" t="s">
        <v>6</v>
      </c>
      <c r="I2" s="6"/>
      <c r="J2" s="6"/>
      <c r="K2" s="15" t="s">
        <v>7</v>
      </c>
      <c r="L2" s="15"/>
      <c r="M2" s="15"/>
      <c r="N2" s="16" t="s">
        <v>8</v>
      </c>
      <c r="O2" s="17" t="s">
        <v>569</v>
      </c>
    </row>
    <row r="3" customHeight="1" spans="1:15">
      <c r="A3" s="3"/>
      <c r="B3" s="2"/>
      <c r="C3" s="7"/>
      <c r="D3" s="2"/>
      <c r="E3" s="2" t="s">
        <v>9</v>
      </c>
      <c r="F3" s="8" t="s">
        <v>10</v>
      </c>
      <c r="G3" s="8" t="s">
        <v>11</v>
      </c>
      <c r="H3" s="9" t="s">
        <v>12</v>
      </c>
      <c r="I3" s="8" t="s">
        <v>13</v>
      </c>
      <c r="J3" s="8" t="s">
        <v>14</v>
      </c>
      <c r="K3" s="18" t="s">
        <v>9</v>
      </c>
      <c r="L3" s="18" t="s">
        <v>10</v>
      </c>
      <c r="M3" s="18" t="s">
        <v>15</v>
      </c>
      <c r="N3" s="19"/>
      <c r="O3" s="14"/>
    </row>
    <row r="4" customHeight="1" spans="1:15">
      <c r="A4" s="10">
        <v>1</v>
      </c>
      <c r="B4" s="10">
        <v>359</v>
      </c>
      <c r="C4" s="11" t="s">
        <v>22</v>
      </c>
      <c r="D4" s="10">
        <v>5</v>
      </c>
      <c r="E4" s="10">
        <v>521</v>
      </c>
      <c r="F4" s="12">
        <v>33812.8</v>
      </c>
      <c r="G4" s="12">
        <v>9331.857586</v>
      </c>
      <c r="H4" s="13">
        <v>511.764705882355</v>
      </c>
      <c r="I4" s="12">
        <v>33748.1382352941</v>
      </c>
      <c r="J4" s="12">
        <v>8470.7826970588</v>
      </c>
      <c r="K4" s="20">
        <v>0.0180459770114902</v>
      </c>
      <c r="L4" s="20">
        <v>0.00191600983304848</v>
      </c>
      <c r="M4" s="20">
        <v>0.101652340726457</v>
      </c>
      <c r="N4" s="21">
        <v>736.739279576471</v>
      </c>
      <c r="O4" s="22"/>
    </row>
    <row r="5" customHeight="1" spans="1:15">
      <c r="A5" s="10">
        <v>2</v>
      </c>
      <c r="B5" s="10">
        <v>371</v>
      </c>
      <c r="C5" s="11" t="s">
        <v>23</v>
      </c>
      <c r="D5" s="10">
        <v>4</v>
      </c>
      <c r="E5" s="10">
        <v>203</v>
      </c>
      <c r="F5" s="12">
        <v>11634.3</v>
      </c>
      <c r="G5" s="12">
        <v>3065.345537</v>
      </c>
      <c r="H5" s="13">
        <v>164.705882352941</v>
      </c>
      <c r="I5" s="12">
        <v>8904.96235294116</v>
      </c>
      <c r="J5" s="12">
        <v>3055.29258329411</v>
      </c>
      <c r="K5" s="20">
        <v>0.232500000000001</v>
      </c>
      <c r="L5" s="20">
        <v>0.306496258926618</v>
      </c>
      <c r="M5" s="20">
        <v>0.00329034075520563</v>
      </c>
      <c r="N5" s="21">
        <v>108.456194452942</v>
      </c>
      <c r="O5" s="22"/>
    </row>
    <row r="6" customHeight="1" spans="1:15">
      <c r="A6" s="10">
        <v>3</v>
      </c>
      <c r="B6" s="10">
        <v>379</v>
      </c>
      <c r="C6" s="11" t="s">
        <v>26</v>
      </c>
      <c r="D6" s="10">
        <v>5</v>
      </c>
      <c r="E6" s="10">
        <v>593</v>
      </c>
      <c r="F6" s="12">
        <v>45051.19</v>
      </c>
      <c r="G6" s="12">
        <v>11450.83965</v>
      </c>
      <c r="H6" s="13">
        <v>521.176470588235</v>
      </c>
      <c r="I6" s="12">
        <v>34239.9029411765</v>
      </c>
      <c r="J6" s="12">
        <v>9467.3331632353</v>
      </c>
      <c r="K6" s="20">
        <v>0.137810383747179</v>
      </c>
      <c r="L6" s="20">
        <v>0.315751101204845</v>
      </c>
      <c r="M6" s="20">
        <v>0.209510582607074</v>
      </c>
      <c r="N6" s="21">
        <v>77.4587206058827</v>
      </c>
      <c r="O6" s="22"/>
    </row>
    <row r="7" customHeight="1" spans="1:15">
      <c r="A7" s="10">
        <v>4</v>
      </c>
      <c r="B7" s="10">
        <v>514</v>
      </c>
      <c r="C7" s="11" t="s">
        <v>29</v>
      </c>
      <c r="D7" s="10">
        <v>4</v>
      </c>
      <c r="E7" s="10">
        <v>535</v>
      </c>
      <c r="F7" s="12">
        <v>27277.88</v>
      </c>
      <c r="G7" s="12">
        <v>9396.162765</v>
      </c>
      <c r="H7" s="13">
        <v>443.529411764704</v>
      </c>
      <c r="I7" s="12">
        <v>25271.1388235294</v>
      </c>
      <c r="J7" s="12">
        <v>8751.39537458824</v>
      </c>
      <c r="K7" s="20">
        <v>0.206233421750668</v>
      </c>
      <c r="L7" s="20">
        <v>0.0794084188482305</v>
      </c>
      <c r="M7" s="20">
        <v>0.0736759525554055</v>
      </c>
      <c r="N7" s="21">
        <v>117.639106535294</v>
      </c>
      <c r="O7" s="22"/>
    </row>
    <row r="8" customHeight="1" spans="1:15">
      <c r="A8" s="10">
        <v>5</v>
      </c>
      <c r="B8" s="10">
        <v>515</v>
      </c>
      <c r="C8" s="11" t="s">
        <v>30</v>
      </c>
      <c r="D8" s="10">
        <v>4</v>
      </c>
      <c r="E8" s="10">
        <v>463</v>
      </c>
      <c r="F8" s="12">
        <v>23587.86</v>
      </c>
      <c r="G8" s="12">
        <v>6385.399764</v>
      </c>
      <c r="H8" s="13">
        <v>332</v>
      </c>
      <c r="I8" s="12">
        <v>18897.64</v>
      </c>
      <c r="J8" s="12">
        <v>5280.000616</v>
      </c>
      <c r="K8" s="20">
        <v>0.394578313253012</v>
      </c>
      <c r="L8" s="20">
        <v>0.248190779377742</v>
      </c>
      <c r="M8" s="20">
        <v>0.209355874817572</v>
      </c>
      <c r="N8" s="21">
        <v>51.1634014</v>
      </c>
      <c r="O8" s="22"/>
    </row>
    <row r="9" customHeight="1" spans="1:15">
      <c r="A9" s="10">
        <v>6</v>
      </c>
      <c r="B9" s="10">
        <v>737</v>
      </c>
      <c r="C9" s="11" t="s">
        <v>46</v>
      </c>
      <c r="D9" s="10">
        <v>10</v>
      </c>
      <c r="E9" s="10">
        <v>1151</v>
      </c>
      <c r="F9" s="12">
        <v>67717.28</v>
      </c>
      <c r="G9" s="12">
        <v>19750.682162</v>
      </c>
      <c r="H9" s="13">
        <v>939.411764705882</v>
      </c>
      <c r="I9" s="12">
        <v>56605.0529411765</v>
      </c>
      <c r="J9" s="12">
        <v>16743.77466</v>
      </c>
      <c r="K9" s="20">
        <v>0.225234815278648</v>
      </c>
      <c r="L9" s="20">
        <v>0.196311574346043</v>
      </c>
      <c r="M9" s="20">
        <v>0.179583610210865</v>
      </c>
      <c r="N9" s="21">
        <v>239.5104892</v>
      </c>
      <c r="O9" s="22"/>
    </row>
    <row r="10" customHeight="1" spans="1:15">
      <c r="A10" s="10">
        <v>7</v>
      </c>
      <c r="B10" s="10">
        <v>104428</v>
      </c>
      <c r="C10" s="11" t="s">
        <v>57</v>
      </c>
      <c r="D10" s="10">
        <v>5</v>
      </c>
      <c r="E10" s="10">
        <v>603</v>
      </c>
      <c r="F10" s="12">
        <v>35372.85</v>
      </c>
      <c r="G10" s="12">
        <v>11039.174978</v>
      </c>
      <c r="H10" s="13">
        <v>412.058823529412</v>
      </c>
      <c r="I10" s="12">
        <v>23336.8794117647</v>
      </c>
      <c r="J10" s="12">
        <v>7145.75247588235</v>
      </c>
      <c r="K10" s="20">
        <v>0.463383297644539</v>
      </c>
      <c r="L10" s="20">
        <v>0.51574893008907</v>
      </c>
      <c r="M10" s="20">
        <v>0.544858293826766</v>
      </c>
      <c r="N10" s="21">
        <v>144.130395964706</v>
      </c>
      <c r="O10" s="22"/>
    </row>
    <row r="11" customHeight="1" spans="1:15">
      <c r="A11" s="10">
        <v>8</v>
      </c>
      <c r="B11" s="10">
        <v>107658</v>
      </c>
      <c r="C11" s="11" t="s">
        <v>65</v>
      </c>
      <c r="D11" s="10">
        <v>4</v>
      </c>
      <c r="E11" s="10">
        <v>618</v>
      </c>
      <c r="F11" s="12">
        <v>36748.79</v>
      </c>
      <c r="G11" s="12">
        <v>8555.931074</v>
      </c>
      <c r="H11" s="13">
        <v>508</v>
      </c>
      <c r="I11" s="12">
        <v>31153.4211764706</v>
      </c>
      <c r="J11" s="12">
        <v>7987.73718964708</v>
      </c>
      <c r="K11" s="20">
        <v>0.216535433070866</v>
      </c>
      <c r="L11" s="20">
        <v>0.179606881434757</v>
      </c>
      <c r="M11" s="20">
        <v>0.0711332722725726</v>
      </c>
      <c r="N11" s="21">
        <v>129.197336517647</v>
      </c>
      <c r="O11" s="22"/>
    </row>
    <row r="12" customHeight="1" spans="1:15">
      <c r="A12" s="10">
        <v>9</v>
      </c>
      <c r="B12" s="10">
        <v>111064</v>
      </c>
      <c r="C12" s="11" t="s">
        <v>69</v>
      </c>
      <c r="D12" s="10">
        <v>5</v>
      </c>
      <c r="E12" s="10">
        <v>236</v>
      </c>
      <c r="F12" s="12">
        <v>7910.41</v>
      </c>
      <c r="G12" s="12">
        <v>2124.610744</v>
      </c>
      <c r="H12" s="13">
        <v>127.647058823529</v>
      </c>
      <c r="I12" s="12">
        <v>4597.52647058824</v>
      </c>
      <c r="J12" s="12">
        <v>1539.711615</v>
      </c>
      <c r="K12" s="20">
        <v>0.848847926267287</v>
      </c>
      <c r="L12" s="20">
        <v>0.720579544371364</v>
      </c>
      <c r="M12" s="20">
        <v>0.379875765891394</v>
      </c>
      <c r="N12" s="21">
        <v>81.4367055</v>
      </c>
      <c r="O12" s="22"/>
    </row>
    <row r="13" customHeight="1" spans="1:15">
      <c r="A13" s="10">
        <v>10</v>
      </c>
      <c r="B13" s="10">
        <v>111219</v>
      </c>
      <c r="C13" s="11" t="s">
        <v>70</v>
      </c>
      <c r="D13" s="10">
        <v>5</v>
      </c>
      <c r="E13" s="10">
        <v>614</v>
      </c>
      <c r="F13" s="12">
        <v>36795.97</v>
      </c>
      <c r="G13" s="12">
        <v>11106.524511</v>
      </c>
      <c r="H13" s="13">
        <v>468.823529411765</v>
      </c>
      <c r="I13" s="12">
        <v>28403.1029411764</v>
      </c>
      <c r="J13" s="12">
        <v>8003.9944088235</v>
      </c>
      <c r="K13" s="20">
        <v>0.309661229611041</v>
      </c>
      <c r="L13" s="20">
        <v>0.295491203063463</v>
      </c>
      <c r="M13" s="20">
        <v>0.387622722319285</v>
      </c>
      <c r="N13" s="21">
        <v>86.8581032235295</v>
      </c>
      <c r="O13" s="22"/>
    </row>
    <row r="14" customHeight="1" spans="1:15">
      <c r="A14" s="10">
        <v>11</v>
      </c>
      <c r="B14" s="10">
        <v>111400</v>
      </c>
      <c r="C14" s="11" t="s">
        <v>71</v>
      </c>
      <c r="D14" s="10">
        <v>4</v>
      </c>
      <c r="E14" s="10">
        <v>434</v>
      </c>
      <c r="F14" s="12">
        <v>43575.32</v>
      </c>
      <c r="G14" s="12">
        <v>7132.736681</v>
      </c>
      <c r="H14" s="13">
        <v>277.176470588235</v>
      </c>
      <c r="I14" s="12">
        <v>32820.2870588235</v>
      </c>
      <c r="J14" s="12">
        <v>6321.1872875294</v>
      </c>
      <c r="K14" s="20">
        <v>0.565789473684212</v>
      </c>
      <c r="L14" s="20">
        <v>0.327694664032047</v>
      </c>
      <c r="M14" s="20">
        <v>0.128385595388329</v>
      </c>
      <c r="N14" s="21">
        <v>31.8492638117648</v>
      </c>
      <c r="O14" s="22"/>
    </row>
    <row r="15" customHeight="1" spans="1:15">
      <c r="A15" s="10">
        <v>12</v>
      </c>
      <c r="B15" s="10">
        <v>113023</v>
      </c>
      <c r="C15" s="11" t="s">
        <v>73</v>
      </c>
      <c r="D15" s="10">
        <v>8</v>
      </c>
      <c r="E15" s="10">
        <v>331</v>
      </c>
      <c r="F15" s="12">
        <v>11696.35</v>
      </c>
      <c r="G15" s="12">
        <v>2581.727579</v>
      </c>
      <c r="H15" s="13">
        <v>211.764705882353</v>
      </c>
      <c r="I15" s="12">
        <v>8647.81176470592</v>
      </c>
      <c r="J15" s="12">
        <v>1677.67548235295</v>
      </c>
      <c r="K15" s="20">
        <v>0.563055555555555</v>
      </c>
      <c r="L15" s="20">
        <v>0.35252134508015</v>
      </c>
      <c r="M15" s="20">
        <v>0.538871853440399</v>
      </c>
      <c r="N15" s="21">
        <v>44.7710705411763</v>
      </c>
      <c r="O15" s="22"/>
    </row>
    <row r="16" customHeight="1" spans="1:15">
      <c r="A16" s="10">
        <v>13</v>
      </c>
      <c r="B16" s="10">
        <v>114844</v>
      </c>
      <c r="C16" s="11" t="s">
        <v>77</v>
      </c>
      <c r="D16" s="10">
        <v>4</v>
      </c>
      <c r="E16" s="10">
        <v>377</v>
      </c>
      <c r="F16" s="12">
        <v>42295.05</v>
      </c>
      <c r="G16" s="12">
        <v>8808.121809</v>
      </c>
      <c r="H16" s="13">
        <v>307.764705882353</v>
      </c>
      <c r="I16" s="12">
        <v>28075.3835294118</v>
      </c>
      <c r="J16" s="12">
        <v>5654.38224282352</v>
      </c>
      <c r="K16" s="20">
        <v>0.224961773700306</v>
      </c>
      <c r="L16" s="20">
        <v>0.50648164630384</v>
      </c>
      <c r="M16" s="20">
        <v>0.557751391883556</v>
      </c>
      <c r="N16" s="21">
        <v>72.7026563294119</v>
      </c>
      <c r="O16" s="22"/>
    </row>
    <row r="17" customHeight="1" spans="1:15">
      <c r="A17" s="10">
        <v>14</v>
      </c>
      <c r="B17" s="10">
        <v>117491</v>
      </c>
      <c r="C17" s="11" t="s">
        <v>80</v>
      </c>
      <c r="D17" s="10">
        <v>4</v>
      </c>
      <c r="E17" s="10">
        <v>398</v>
      </c>
      <c r="F17" s="12">
        <v>43390.52</v>
      </c>
      <c r="G17" s="12">
        <v>6170.141779</v>
      </c>
      <c r="H17" s="13">
        <v>309.647058823529</v>
      </c>
      <c r="I17" s="12">
        <v>37033.6964705882</v>
      </c>
      <c r="J17" s="12">
        <v>6999.36863294116</v>
      </c>
      <c r="K17" s="20">
        <v>0.285334346504561</v>
      </c>
      <c r="L17" s="20">
        <v>0.171649717290855</v>
      </c>
      <c r="M17" s="20">
        <v>-0.118471664721096</v>
      </c>
      <c r="N17" s="21">
        <v>87.7447899529412</v>
      </c>
      <c r="O17" s="22"/>
    </row>
    <row r="18" customHeight="1" spans="1:15">
      <c r="A18" s="10">
        <v>15</v>
      </c>
      <c r="B18" s="10">
        <v>118951</v>
      </c>
      <c r="C18" s="11" t="s">
        <v>83</v>
      </c>
      <c r="D18" s="10">
        <v>7</v>
      </c>
      <c r="E18" s="10">
        <v>558</v>
      </c>
      <c r="F18" s="12">
        <v>22547.09</v>
      </c>
      <c r="G18" s="12">
        <v>5907.515489</v>
      </c>
      <c r="H18" s="13">
        <v>413</v>
      </c>
      <c r="I18" s="12">
        <v>17613.9517647059</v>
      </c>
      <c r="J18" s="12">
        <v>4995.31672047059</v>
      </c>
      <c r="K18" s="20">
        <v>0.351089588377724</v>
      </c>
      <c r="L18" s="20">
        <v>0.280069929859744</v>
      </c>
      <c r="M18" s="20">
        <v>0.182610797187546</v>
      </c>
      <c r="N18" s="21">
        <v>87.2626286941177</v>
      </c>
      <c r="O18" s="22"/>
    </row>
    <row r="19" customHeight="1" spans="1:15">
      <c r="A19" s="10">
        <v>16</v>
      </c>
      <c r="B19" s="10">
        <v>122176</v>
      </c>
      <c r="C19" s="11" t="s">
        <v>87</v>
      </c>
      <c r="D19" s="10">
        <v>9</v>
      </c>
      <c r="E19" s="10">
        <v>297</v>
      </c>
      <c r="F19" s="12">
        <v>9694.94</v>
      </c>
      <c r="G19" s="12">
        <v>2860.032201</v>
      </c>
      <c r="H19" s="13">
        <v>180</v>
      </c>
      <c r="I19" s="12">
        <v>8341.11</v>
      </c>
      <c r="J19" s="12">
        <v>2258.772588</v>
      </c>
      <c r="K19" s="20">
        <v>0.65</v>
      </c>
      <c r="L19" s="20">
        <v>0.162308134049305</v>
      </c>
      <c r="M19" s="20">
        <v>0.266188644308092</v>
      </c>
      <c r="N19" s="21">
        <v>9.8522043</v>
      </c>
      <c r="O19" s="22"/>
    </row>
    <row r="20" customHeight="1" spans="1:15">
      <c r="A20" s="14" t="s">
        <v>570</v>
      </c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23">
        <f>SUM(N4:N19)</f>
        <v>2106.77234660588</v>
      </c>
      <c r="O20" s="22"/>
    </row>
  </sheetData>
  <mergeCells count="11">
    <mergeCell ref="A1:O1"/>
    <mergeCell ref="E2:G2"/>
    <mergeCell ref="H2:J2"/>
    <mergeCell ref="K2:M2"/>
    <mergeCell ref="A20:M20"/>
    <mergeCell ref="A2:A3"/>
    <mergeCell ref="B2:B3"/>
    <mergeCell ref="C2:C3"/>
    <mergeCell ref="D2:D3"/>
    <mergeCell ref="N2:N3"/>
    <mergeCell ref="O2:O3"/>
  </mergeCells>
  <pageMargins left="0.0784722222222222" right="0.03888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10月闪电战数据表</vt:lpstr>
      <vt:lpstr>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维维</cp:lastModifiedBy>
  <dcterms:created xsi:type="dcterms:W3CDTF">2021-08-30T03:52:00Z</dcterms:created>
  <dcterms:modified xsi:type="dcterms:W3CDTF">2021-11-03T12:09:22Z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1797DE77AF7B4E1E9EF1FF4570A25EE5</vt:lpwstr>
  </property>
  <property fmtid="{D5CDD505-2E9C-101B-9397-08002B2CF9AE}" pid="3" name="KSOProductBuildVer">
    <vt:lpwstr>2052-11.1.0.11045</vt:lpwstr>
  </property>
</Properties>
</file>