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9月闪电战数据情况" sheetId="1" r:id="rId1"/>
    <sheet name="9月汇总数据" sheetId="4" r:id="rId2"/>
    <sheet name="奖励汇总" sheetId="6" r:id="rId3"/>
  </sheets>
  <definedNames>
    <definedName name="_xlnm._FilterDatabase" localSheetId="0" hidden="1">'9月闪电战数据情况'!$A$2:$S$472</definedName>
    <definedName name="_xlnm.Extract" localSheetId="0">'9月闪电战数据情况'!#REF!</definedName>
    <definedName name="_xlnm._FilterDatabase" localSheetId="1" hidden="1">'9月汇总数据'!$A$2:$N$78</definedName>
  </definedNames>
  <calcPr calcId="144525"/>
</workbook>
</file>

<file path=xl/sharedStrings.xml><?xml version="1.0" encoding="utf-8"?>
<sst xmlns="http://schemas.openxmlformats.org/spreadsheetml/2006/main" count="3045" uniqueCount="657">
  <si>
    <t>门店ID</t>
  </si>
  <si>
    <t>门店名称</t>
  </si>
  <si>
    <t>片</t>
  </si>
  <si>
    <t>分类</t>
  </si>
  <si>
    <r>
      <rPr>
        <b/>
        <sz val="10"/>
        <color theme="1"/>
        <rFont val="宋体"/>
        <charset val="134"/>
        <scheme val="minor"/>
      </rPr>
      <t>活动时间（</t>
    </r>
    <r>
      <rPr>
        <b/>
        <sz val="10"/>
        <color rgb="FFFF0000"/>
        <rFont val="宋体"/>
        <charset val="134"/>
        <scheme val="minor"/>
      </rPr>
      <t>下滑门店至少保证每周一场，新开门店至少保证每周两场</t>
    </r>
    <r>
      <rPr>
        <b/>
        <sz val="10"/>
        <color theme="1"/>
        <rFont val="宋体"/>
        <charset val="134"/>
        <scheme val="minor"/>
      </rPr>
      <t>）</t>
    </r>
  </si>
  <si>
    <t xml:space="preserve">     活动时间段          （上午？点—？点、下午？点—？点）</t>
  </si>
  <si>
    <t>活动期间（天）</t>
  </si>
  <si>
    <t>上月日均（天）</t>
  </si>
  <si>
    <t>上月日均对比增幅</t>
  </si>
  <si>
    <t>超毛奖励</t>
  </si>
  <si>
    <t>备注</t>
  </si>
  <si>
    <t>客流</t>
  </si>
  <si>
    <t>销售</t>
  </si>
  <si>
    <t>毛利</t>
  </si>
  <si>
    <t>毛利率</t>
  </si>
  <si>
    <t>客流增幅</t>
  </si>
  <si>
    <t>销售增幅</t>
  </si>
  <si>
    <t>兴义镇万兴路药店</t>
  </si>
  <si>
    <t>新津片</t>
  </si>
  <si>
    <t>C</t>
  </si>
  <si>
    <t>6:00-8:30</t>
  </si>
  <si>
    <t>29.9%</t>
  </si>
  <si>
    <t>32.88%</t>
  </si>
  <si>
    <t>新津县五津镇五津西路二药房</t>
  </si>
  <si>
    <t>A</t>
  </si>
  <si>
    <t>9：00-11：30</t>
  </si>
  <si>
    <t>-12.38%</t>
  </si>
  <si>
    <t>19.78%</t>
  </si>
  <si>
    <t>负毛</t>
  </si>
  <si>
    <t>新津邓双镇岷江店</t>
  </si>
  <si>
    <t>B</t>
  </si>
  <si>
    <t>晚上6：30_8：30</t>
  </si>
  <si>
    <t>32.13%</t>
  </si>
  <si>
    <t>33.68%</t>
  </si>
  <si>
    <t>9:00-11:30</t>
  </si>
  <si>
    <t>46.23%</t>
  </si>
  <si>
    <t>23.8%</t>
  </si>
  <si>
    <t>13.95%</t>
  </si>
  <si>
    <t>国庆活动</t>
  </si>
  <si>
    <t>17.03%</t>
  </si>
  <si>
    <t>31.79%</t>
  </si>
  <si>
    <t>24.49%</t>
  </si>
  <si>
    <t>31.94%</t>
  </si>
  <si>
    <t>20.75%</t>
  </si>
  <si>
    <t>29.65%</t>
  </si>
  <si>
    <t>24.74%</t>
  </si>
  <si>
    <t>9.13%</t>
  </si>
  <si>
    <t>负毛利</t>
  </si>
  <si>
    <t>17.51%</t>
  </si>
  <si>
    <t>中秋活动</t>
  </si>
  <si>
    <t>18.42%</t>
  </si>
  <si>
    <t>12.75%</t>
  </si>
  <si>
    <t>36.72%</t>
  </si>
  <si>
    <t>31.04%</t>
  </si>
  <si>
    <t>32.5%</t>
  </si>
  <si>
    <t>金牛区交大路第三药店</t>
  </si>
  <si>
    <t>西北片</t>
  </si>
  <si>
    <t>16：00-18：00</t>
  </si>
  <si>
    <t>29.46%</t>
  </si>
  <si>
    <t>26.19%</t>
  </si>
  <si>
    <t>金牛区花照壁药店</t>
  </si>
  <si>
    <t>18：30-20：30</t>
  </si>
  <si>
    <t>39.7%</t>
  </si>
  <si>
    <t>31.21%</t>
  </si>
  <si>
    <t>青羊区蜀辉路药店</t>
  </si>
  <si>
    <t>18：00-20：00</t>
  </si>
  <si>
    <t>33.21%</t>
  </si>
  <si>
    <t>31.1%</t>
  </si>
  <si>
    <t>大悦路药店</t>
  </si>
  <si>
    <t>10：00～12：00</t>
  </si>
  <si>
    <t>30.71%</t>
  </si>
  <si>
    <t>32.87%</t>
  </si>
  <si>
    <t>青羊区蜀源路药店</t>
  </si>
  <si>
    <t>35.75%</t>
  </si>
  <si>
    <t>青羊区金祥路药店</t>
  </si>
  <si>
    <t>19：00-21：00</t>
  </si>
  <si>
    <t>22.04%</t>
  </si>
  <si>
    <t>27.48%</t>
  </si>
  <si>
    <t>聚福路药店</t>
  </si>
  <si>
    <t>18:00-20:00</t>
  </si>
  <si>
    <t>19.35%</t>
  </si>
  <si>
    <t>佳灵路药店</t>
  </si>
  <si>
    <t>下午18：00-20：00</t>
  </si>
  <si>
    <t>36.5%</t>
  </si>
  <si>
    <t>33.13%</t>
  </si>
  <si>
    <t>顺和街店</t>
  </si>
  <si>
    <t>30.85%</t>
  </si>
  <si>
    <t>青羊区贝森北路药店</t>
  </si>
  <si>
    <t>27.68%</t>
  </si>
  <si>
    <t>27.73%</t>
  </si>
  <si>
    <t>清江东路药店</t>
  </si>
  <si>
    <t>下午19：00一21：00</t>
  </si>
  <si>
    <t>17.15%</t>
  </si>
  <si>
    <t>27.37%</t>
  </si>
  <si>
    <t>金牛区蜀汉路药店</t>
  </si>
  <si>
    <t>33.29%</t>
  </si>
  <si>
    <t>32.79%</t>
  </si>
  <si>
    <t>金牛区金沙路药店</t>
  </si>
  <si>
    <t>6:00～8:00</t>
  </si>
  <si>
    <t>24.45%</t>
  </si>
  <si>
    <t>30.48%</t>
  </si>
  <si>
    <t>27.5%</t>
  </si>
  <si>
    <t>金牛区黄苑东街药店</t>
  </si>
  <si>
    <t>9：00_11：00</t>
  </si>
  <si>
    <t>30.88%</t>
  </si>
  <si>
    <t>31.3%</t>
  </si>
  <si>
    <t>金牛区银河北街药店</t>
  </si>
  <si>
    <t>24.44%</t>
  </si>
  <si>
    <t>26.91%</t>
  </si>
  <si>
    <t>枣子巷药店</t>
  </si>
  <si>
    <t>37.22%</t>
  </si>
  <si>
    <t>27.99%</t>
  </si>
  <si>
    <t>28.63%</t>
  </si>
  <si>
    <t>32.06%</t>
  </si>
  <si>
    <t>32.09%</t>
  </si>
  <si>
    <t>27.08%</t>
  </si>
  <si>
    <t>35.84%</t>
  </si>
  <si>
    <t>23.87%</t>
  </si>
  <si>
    <t>青羊区光华北五路药店</t>
  </si>
  <si>
    <t>25.38%</t>
  </si>
  <si>
    <t>24.63%</t>
  </si>
  <si>
    <t>30.9%</t>
  </si>
  <si>
    <t>24.94%</t>
  </si>
  <si>
    <t>24.76%</t>
  </si>
  <si>
    <t>38.36%</t>
  </si>
  <si>
    <t>28.34%</t>
  </si>
  <si>
    <t>28.84%</t>
  </si>
  <si>
    <t>34.24%</t>
  </si>
  <si>
    <t>24.61%</t>
  </si>
  <si>
    <t>27.13%</t>
  </si>
  <si>
    <t>30.2%</t>
  </si>
  <si>
    <t>18.00-20.00</t>
  </si>
  <si>
    <t>29.16%</t>
  </si>
  <si>
    <t>26.73%</t>
  </si>
  <si>
    <t>22.96%</t>
  </si>
  <si>
    <t>34.1%</t>
  </si>
  <si>
    <t>21.71%</t>
  </si>
  <si>
    <t>24.31%</t>
  </si>
  <si>
    <t>23.99%</t>
  </si>
  <si>
    <t>26.9%</t>
  </si>
  <si>
    <t>36.73%</t>
  </si>
  <si>
    <t>36.62%</t>
  </si>
  <si>
    <t>30.6%</t>
  </si>
  <si>
    <t>27.2%</t>
  </si>
  <si>
    <t>19.36%</t>
  </si>
  <si>
    <t>27.92%</t>
  </si>
  <si>
    <t>29.8%</t>
  </si>
  <si>
    <t>22.13%</t>
  </si>
  <si>
    <t>中秋节活动</t>
  </si>
  <si>
    <t>25.84%</t>
  </si>
  <si>
    <t>19.85%</t>
  </si>
  <si>
    <t>17.41%</t>
  </si>
  <si>
    <t>23.08%</t>
  </si>
  <si>
    <t>24.72%</t>
  </si>
  <si>
    <t>23.24%</t>
  </si>
  <si>
    <t>18.51%</t>
  </si>
  <si>
    <t>23.32%</t>
  </si>
  <si>
    <t>25.34%</t>
  </si>
  <si>
    <t>28.86%</t>
  </si>
  <si>
    <t>36.74%</t>
  </si>
  <si>
    <t>26.09%</t>
  </si>
  <si>
    <t>29.86%</t>
  </si>
  <si>
    <t>28.74%</t>
  </si>
  <si>
    <t>28.38%</t>
  </si>
  <si>
    <t>27.87%</t>
  </si>
  <si>
    <t>27.49%</t>
  </si>
  <si>
    <t>31.22%</t>
  </si>
  <si>
    <t>22.61%</t>
  </si>
  <si>
    <t>34.52%</t>
  </si>
  <si>
    <t>26.96%</t>
  </si>
  <si>
    <t>15.56%</t>
  </si>
  <si>
    <t>23.19%</t>
  </si>
  <si>
    <t>28.22%</t>
  </si>
  <si>
    <t>18.7%</t>
  </si>
  <si>
    <t>21.45%</t>
  </si>
  <si>
    <t>23.51%</t>
  </si>
  <si>
    <t>26.4%</t>
  </si>
  <si>
    <t>37.25%</t>
  </si>
  <si>
    <t>32.54%</t>
  </si>
  <si>
    <t>31.74%</t>
  </si>
  <si>
    <t>21.5%</t>
  </si>
  <si>
    <t>25.61%</t>
  </si>
  <si>
    <t>教师节活动</t>
  </si>
  <si>
    <t>水碾河路药店</t>
  </si>
  <si>
    <t>东南片</t>
  </si>
  <si>
    <t>下午17:00-19:00</t>
  </si>
  <si>
    <t>33.4%</t>
  </si>
  <si>
    <t>22.26%</t>
  </si>
  <si>
    <t>剑南大道药店</t>
  </si>
  <si>
    <t>11：30-13：30</t>
  </si>
  <si>
    <t>28.94%</t>
  </si>
  <si>
    <t>32.55%</t>
  </si>
  <si>
    <t>崔家店路药店</t>
  </si>
  <si>
    <t>17点-19点</t>
  </si>
  <si>
    <t>29.79%</t>
  </si>
  <si>
    <t>30.52%</t>
  </si>
  <si>
    <t>双流区东升街道三强西路药店</t>
  </si>
  <si>
    <t>晚上7到9点</t>
  </si>
  <si>
    <t>35.32%</t>
  </si>
  <si>
    <t>36.33%</t>
  </si>
  <si>
    <t>新园大道药店</t>
  </si>
  <si>
    <t>17:00-19：00</t>
  </si>
  <si>
    <t>36.34%</t>
  </si>
  <si>
    <t>32.63%</t>
  </si>
  <si>
    <t>榕声路店</t>
  </si>
  <si>
    <t>34.44%</t>
  </si>
  <si>
    <t>34.47%</t>
  </si>
  <si>
    <t>金马河路药店</t>
  </si>
  <si>
    <t>9:00-11:00</t>
  </si>
  <si>
    <t>34.71%</t>
  </si>
  <si>
    <t>32.46%</t>
  </si>
  <si>
    <t>32.38%</t>
  </si>
  <si>
    <t>新下街药店</t>
  </si>
  <si>
    <t>17:00-19:00</t>
  </si>
  <si>
    <t>32.73%</t>
  </si>
  <si>
    <t>30.51%</t>
  </si>
  <si>
    <t>中和公济桥路药店</t>
  </si>
  <si>
    <t>17：00-19：00</t>
  </si>
  <si>
    <t>37.76%</t>
  </si>
  <si>
    <t>33.82%</t>
  </si>
  <si>
    <t>龙潭西路药店</t>
  </si>
  <si>
    <t>33.2%</t>
  </si>
  <si>
    <t>29.15%</t>
  </si>
  <si>
    <t>17-19点</t>
  </si>
  <si>
    <t>31.73%</t>
  </si>
  <si>
    <t>锦城大道药店</t>
  </si>
  <si>
    <t>下午3-5点</t>
  </si>
  <si>
    <t>21.21%</t>
  </si>
  <si>
    <t>27.15%</t>
  </si>
  <si>
    <t>下午5-7点</t>
  </si>
  <si>
    <t>33.69%</t>
  </si>
  <si>
    <t>新乐中街药店</t>
  </si>
  <si>
    <t>18：30到20：30</t>
  </si>
  <si>
    <t>23.59%</t>
  </si>
  <si>
    <t>27.24%</t>
  </si>
  <si>
    <t>34.62%</t>
  </si>
  <si>
    <t>万宇路药店</t>
  </si>
  <si>
    <t>21.26%</t>
  </si>
  <si>
    <t>33.42%</t>
  </si>
  <si>
    <t>南华巷药店</t>
  </si>
  <si>
    <t>下午5点-7点</t>
  </si>
  <si>
    <t>33.43%</t>
  </si>
  <si>
    <t>26.95%</t>
  </si>
  <si>
    <t>双林路药店</t>
  </si>
  <si>
    <t>36.76%</t>
  </si>
  <si>
    <t>27.18%</t>
  </si>
  <si>
    <t>22%</t>
  </si>
  <si>
    <t>33.78%</t>
  </si>
  <si>
    <t>17.86%</t>
  </si>
  <si>
    <t>42.11%</t>
  </si>
  <si>
    <t>31.54%</t>
  </si>
  <si>
    <t>华泰路药店</t>
  </si>
  <si>
    <t>32.53%</t>
  </si>
  <si>
    <t>35.28%</t>
  </si>
  <si>
    <t>28.11%</t>
  </si>
  <si>
    <t>28.23%</t>
  </si>
  <si>
    <t>39.69%</t>
  </si>
  <si>
    <t>32.62%</t>
  </si>
  <si>
    <t>29.91%</t>
  </si>
  <si>
    <t>17.49%</t>
  </si>
  <si>
    <t>32.56%</t>
  </si>
  <si>
    <t>23.2%</t>
  </si>
  <si>
    <t>24.07%</t>
  </si>
  <si>
    <t>19.7%</t>
  </si>
  <si>
    <t>29.59%</t>
  </si>
  <si>
    <t>25.5%</t>
  </si>
  <si>
    <t>24.79%</t>
  </si>
  <si>
    <t>23.7%</t>
  </si>
  <si>
    <t>24.25%</t>
  </si>
  <si>
    <t>39.49%</t>
  </si>
  <si>
    <t>23.09%</t>
  </si>
  <si>
    <t>30.16%</t>
  </si>
  <si>
    <t>32.84%</t>
  </si>
  <si>
    <t>28.65%</t>
  </si>
  <si>
    <t>31.9%</t>
  </si>
  <si>
    <t>33.11%</t>
  </si>
  <si>
    <t>25.68%</t>
  </si>
  <si>
    <t>31.44%</t>
  </si>
  <si>
    <t>36.68%</t>
  </si>
  <si>
    <t>33.32%</t>
  </si>
  <si>
    <t>26.04%</t>
  </si>
  <si>
    <t>27.42%</t>
  </si>
  <si>
    <t>31.24%</t>
  </si>
  <si>
    <t>46.33%</t>
  </si>
  <si>
    <t>23.11%</t>
  </si>
  <si>
    <t>36.17%</t>
  </si>
  <si>
    <t>30.55%</t>
  </si>
  <si>
    <t>35.24%</t>
  </si>
  <si>
    <t>32.77%</t>
  </si>
  <si>
    <t>21.03%</t>
  </si>
  <si>
    <t>24.59%</t>
  </si>
  <si>
    <t>28.41%</t>
  </si>
  <si>
    <t>30.17%</t>
  </si>
  <si>
    <t>26.47%</t>
  </si>
  <si>
    <t>29.62%</t>
  </si>
  <si>
    <t>31.66%</t>
  </si>
  <si>
    <t>29.68%</t>
  </si>
  <si>
    <t>25.67%</t>
  </si>
  <si>
    <t>26.54%</t>
  </si>
  <si>
    <t>36.05%</t>
  </si>
  <si>
    <t>16:00-18:00</t>
  </si>
  <si>
    <t>39.08%</t>
  </si>
  <si>
    <t>35.29%</t>
  </si>
  <si>
    <t>38.93%</t>
  </si>
  <si>
    <t>26.42%</t>
  </si>
  <si>
    <t>37.46%</t>
  </si>
  <si>
    <t>29.75%</t>
  </si>
  <si>
    <t>26.46%</t>
  </si>
  <si>
    <t>29.76%</t>
  </si>
  <si>
    <t>27.39%</t>
  </si>
  <si>
    <t>27.02%</t>
  </si>
  <si>
    <t>25.1%</t>
  </si>
  <si>
    <t>32%</t>
  </si>
  <si>
    <t>24.93%</t>
  </si>
  <si>
    <t>14.75%</t>
  </si>
  <si>
    <t>26.28%</t>
  </si>
  <si>
    <t>28.33%</t>
  </si>
  <si>
    <t>科华北路</t>
  </si>
  <si>
    <t>城中片</t>
  </si>
  <si>
    <r>
      <rPr>
        <sz val="10"/>
        <rFont val="宋体"/>
        <charset val="0"/>
      </rPr>
      <t>晚上</t>
    </r>
    <r>
      <rPr>
        <sz val="10"/>
        <rFont val="Arial"/>
        <charset val="0"/>
      </rPr>
      <t>6</t>
    </r>
    <r>
      <rPr>
        <sz val="10"/>
        <rFont val="宋体"/>
        <charset val="0"/>
      </rPr>
      <t>点到</t>
    </r>
    <r>
      <rPr>
        <sz val="10"/>
        <rFont val="Arial"/>
        <charset val="0"/>
      </rPr>
      <t>8</t>
    </r>
  </si>
  <si>
    <t>38.64%</t>
  </si>
  <si>
    <t>28.8%</t>
  </si>
  <si>
    <t>红星店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</si>
  <si>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4</t>
    </r>
    <r>
      <rPr>
        <sz val="10"/>
        <rFont val="宋体"/>
        <charset val="0"/>
      </rPr>
      <t>点</t>
    </r>
    <r>
      <rPr>
        <sz val="10"/>
        <rFont val="Arial"/>
        <charset val="0"/>
      </rPr>
      <t>-6</t>
    </r>
    <r>
      <rPr>
        <sz val="10"/>
        <rFont val="宋体"/>
        <charset val="0"/>
      </rPr>
      <t>点</t>
    </r>
  </si>
  <si>
    <t>24.83%</t>
  </si>
  <si>
    <t>29.96%</t>
  </si>
  <si>
    <t>驷马桥三路药店</t>
  </si>
  <si>
    <r>
      <rPr>
        <sz val="10"/>
        <rFont val="宋体"/>
        <charset val="0"/>
      </rPr>
      <t>晚上</t>
    </r>
    <r>
      <rPr>
        <sz val="10"/>
        <rFont val="Arial"/>
        <charset val="0"/>
      </rPr>
      <t>18:00</t>
    </r>
    <r>
      <rPr>
        <sz val="10"/>
        <rFont val="宋体"/>
        <charset val="0"/>
      </rPr>
      <t>－</t>
    </r>
    <r>
      <rPr>
        <sz val="10"/>
        <rFont val="Arial"/>
        <charset val="0"/>
      </rPr>
      <t>20:00</t>
    </r>
  </si>
  <si>
    <t>28.56%</t>
  </si>
  <si>
    <t>成都元华二巷药店</t>
  </si>
  <si>
    <t>8:30-10:30</t>
  </si>
  <si>
    <t>-.07%</t>
  </si>
  <si>
    <t>22.36%</t>
  </si>
  <si>
    <t>西林一街药店</t>
  </si>
  <si>
    <t>19.00-21.00</t>
  </si>
  <si>
    <t>23.15%</t>
  </si>
  <si>
    <t>31.95%</t>
  </si>
  <si>
    <t>金丝街药店</t>
  </si>
  <si>
    <t xml:space="preserve">
17.00-19.00</t>
  </si>
  <si>
    <t>22.23%</t>
  </si>
  <si>
    <t>35.16%</t>
  </si>
  <si>
    <t>郫县郫筒镇一环路东南段药店</t>
  </si>
  <si>
    <t>19:00－21:00</t>
  </si>
  <si>
    <t>12.46%</t>
  </si>
  <si>
    <t>17.47%</t>
  </si>
  <si>
    <t>羊子山西路药店（兴元华盛）</t>
  </si>
  <si>
    <t>17：30－19：30</t>
  </si>
  <si>
    <t>23.76%</t>
  </si>
  <si>
    <t>31.71%</t>
  </si>
  <si>
    <t>培华东路药店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</si>
  <si>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10.00-11.00</t>
    </r>
  </si>
  <si>
    <t>18.87%</t>
  </si>
  <si>
    <t>水杉街药店</t>
  </si>
  <si>
    <t>32.64%</t>
  </si>
  <si>
    <t>33.03%</t>
  </si>
  <si>
    <t>天久北巷药店</t>
  </si>
  <si>
    <r>
      <rPr>
        <sz val="10"/>
        <rFont val="Arial"/>
        <charset val="0"/>
      </rPr>
      <t>18:30</t>
    </r>
    <r>
      <rPr>
        <sz val="10"/>
        <rFont val="宋体"/>
        <charset val="0"/>
      </rPr>
      <t>到</t>
    </r>
    <r>
      <rPr>
        <sz val="10"/>
        <rFont val="Arial"/>
        <charset val="0"/>
      </rPr>
      <t>20:30</t>
    </r>
  </si>
  <si>
    <t>29.64%</t>
  </si>
  <si>
    <t>静沙南路药店</t>
  </si>
  <si>
    <r>
      <rPr>
        <sz val="10"/>
        <rFont val="Arial"/>
        <charset val="0"/>
      </rPr>
      <t>5</t>
    </r>
    <r>
      <rPr>
        <sz val="10"/>
        <rFont val="宋体"/>
        <charset val="0"/>
      </rPr>
      <t>：</t>
    </r>
    <r>
      <rPr>
        <sz val="10"/>
        <rFont val="Arial"/>
        <charset val="0"/>
      </rPr>
      <t>00-7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</si>
  <si>
    <t>29.39%</t>
  </si>
  <si>
    <t>37.37%</t>
  </si>
  <si>
    <t>人民中路店</t>
  </si>
  <si>
    <r>
      <rPr>
        <sz val="10"/>
        <rFont val="Arial"/>
        <charset val="0"/>
      </rPr>
      <t>18:30</t>
    </r>
    <r>
      <rPr>
        <sz val="10"/>
        <rFont val="宋体"/>
        <charset val="0"/>
      </rPr>
      <t>到</t>
    </r>
    <r>
      <rPr>
        <sz val="10"/>
        <rFont val="Arial"/>
        <charset val="0"/>
      </rPr>
      <t>20</t>
    </r>
    <r>
      <rPr>
        <sz val="10"/>
        <rFont val="宋体"/>
        <charset val="0"/>
      </rPr>
      <t>：</t>
    </r>
    <r>
      <rPr>
        <sz val="10"/>
        <rFont val="Arial"/>
        <charset val="0"/>
      </rPr>
      <t>30</t>
    </r>
  </si>
  <si>
    <t>27.75%</t>
  </si>
  <si>
    <t>25.78%</t>
  </si>
  <si>
    <t>云龙南路药店</t>
  </si>
  <si>
    <r>
      <rPr>
        <sz val="10"/>
        <rFont val="宋体"/>
        <charset val="0"/>
      </rPr>
      <t>下午</t>
    </r>
    <r>
      <rPr>
        <sz val="10"/>
        <rFont val="Arial"/>
        <charset val="0"/>
      </rPr>
      <t>5</t>
    </r>
    <r>
      <rPr>
        <sz val="10"/>
        <rFont val="宋体"/>
        <charset val="0"/>
      </rPr>
      <t>点到到</t>
    </r>
    <r>
      <rPr>
        <sz val="10"/>
        <rFont val="Arial"/>
        <charset val="0"/>
      </rPr>
      <t>7</t>
    </r>
    <r>
      <rPr>
        <sz val="10"/>
        <rFont val="宋体"/>
        <charset val="0"/>
      </rPr>
      <t>点</t>
    </r>
  </si>
  <si>
    <t>17.12%</t>
  </si>
  <si>
    <t>22.78%</t>
  </si>
  <si>
    <t>19.88%</t>
  </si>
  <si>
    <t xml:space="preserve">11.00-13.00
</t>
  </si>
  <si>
    <t>21.38%</t>
  </si>
  <si>
    <t>16.29%</t>
  </si>
  <si>
    <t>华油路药店</t>
  </si>
  <si>
    <t xml:space="preserve">9：30—11：30  
</t>
  </si>
  <si>
    <t>18.35%</t>
  </si>
  <si>
    <t>28.29%</t>
  </si>
  <si>
    <t>东昌路一药店</t>
  </si>
  <si>
    <r>
      <rPr>
        <sz val="10"/>
        <rFont val="宋体"/>
        <charset val="0"/>
      </rPr>
      <t>晚上</t>
    </r>
    <r>
      <rPr>
        <sz val="10"/>
        <rFont val="Arial"/>
        <charset val="0"/>
      </rPr>
      <t>7</t>
    </r>
    <r>
      <rPr>
        <sz val="10"/>
        <rFont val="宋体"/>
        <charset val="0"/>
      </rPr>
      <t>点到</t>
    </r>
    <r>
      <rPr>
        <sz val="10"/>
        <rFont val="Arial"/>
        <charset val="0"/>
      </rPr>
      <t>8</t>
    </r>
    <r>
      <rPr>
        <sz val="10"/>
        <rFont val="宋体"/>
        <charset val="0"/>
      </rPr>
      <t>点</t>
    </r>
  </si>
  <si>
    <t>20.98%</t>
  </si>
  <si>
    <t>26.52%</t>
  </si>
  <si>
    <t>26.81%</t>
  </si>
  <si>
    <t>劼人路药店</t>
  </si>
  <si>
    <t>18：00－20：00</t>
  </si>
  <si>
    <t>39.76%</t>
  </si>
  <si>
    <t>35.65%</t>
  </si>
  <si>
    <r>
      <rPr>
        <sz val="10"/>
        <rFont val="Arial"/>
        <charset val="0"/>
      </rPr>
      <t>6</t>
    </r>
    <r>
      <rPr>
        <sz val="10"/>
        <rFont val="宋体"/>
        <charset val="0"/>
      </rPr>
      <t>：</t>
    </r>
    <r>
      <rPr>
        <sz val="10"/>
        <rFont val="Arial"/>
        <charset val="0"/>
      </rPr>
      <t>30_9:30</t>
    </r>
  </si>
  <si>
    <t>通盈街药店</t>
  </si>
  <si>
    <r>
      <rPr>
        <sz val="10"/>
        <rFont val="Arial"/>
        <charset val="0"/>
      </rPr>
      <t>8.00</t>
    </r>
    <r>
      <rPr>
        <sz val="10"/>
        <rFont val="宋体"/>
        <charset val="0"/>
      </rPr>
      <t>－</t>
    </r>
    <r>
      <rPr>
        <sz val="10"/>
        <rFont val="Arial"/>
        <charset val="0"/>
      </rPr>
      <t>22.00</t>
    </r>
  </si>
  <si>
    <t>31.06%</t>
  </si>
  <si>
    <r>
      <rPr>
        <sz val="10"/>
        <rFont val="Arial"/>
        <charset val="0"/>
      </rPr>
      <t>7</t>
    </r>
    <r>
      <rPr>
        <sz val="10"/>
        <rFont val="宋体"/>
        <charset val="0"/>
      </rPr>
      <t>点到</t>
    </r>
    <r>
      <rPr>
        <sz val="10"/>
        <rFont val="Arial"/>
        <charset val="0"/>
      </rPr>
      <t>9</t>
    </r>
    <r>
      <rPr>
        <sz val="10"/>
        <rFont val="宋体"/>
        <charset val="0"/>
      </rPr>
      <t>点</t>
    </r>
  </si>
  <si>
    <t>26.85%</t>
  </si>
  <si>
    <t>观音桥街药店</t>
  </si>
  <si>
    <t>25.05%</t>
  </si>
  <si>
    <t>31.36%</t>
  </si>
  <si>
    <r>
      <rPr>
        <sz val="10"/>
        <rFont val="宋体"/>
        <charset val="0"/>
      </rPr>
      <t>上午</t>
    </r>
    <r>
      <rPr>
        <sz val="10"/>
        <rFont val="Arial"/>
        <charset val="0"/>
      </rPr>
      <t>9-11</t>
    </r>
    <r>
      <rPr>
        <sz val="10"/>
        <rFont val="宋体"/>
        <charset val="0"/>
      </rPr>
      <t>点</t>
    </r>
  </si>
  <si>
    <t>16.44%</t>
  </si>
  <si>
    <t>郫县郫筒镇东大街药店</t>
  </si>
  <si>
    <r>
      <rPr>
        <sz val="10"/>
        <rFont val="宋体"/>
        <charset val="0"/>
      </rPr>
      <t>早上</t>
    </r>
    <r>
      <rPr>
        <sz val="10"/>
        <rFont val="Arial"/>
        <charset val="0"/>
      </rPr>
      <t>9.00</t>
    </r>
    <r>
      <rPr>
        <sz val="10"/>
        <rFont val="宋体"/>
        <charset val="0"/>
      </rPr>
      <t>到</t>
    </r>
    <r>
      <rPr>
        <sz val="10"/>
        <rFont val="Arial"/>
        <charset val="0"/>
      </rPr>
      <t>11</t>
    </r>
    <r>
      <rPr>
        <sz val="10"/>
        <rFont val="宋体"/>
        <charset val="0"/>
      </rPr>
      <t>点</t>
    </r>
  </si>
  <si>
    <t>22.08%</t>
  </si>
  <si>
    <t>24.73%</t>
  </si>
  <si>
    <t>23.25%</t>
  </si>
  <si>
    <t>27.93%</t>
  </si>
  <si>
    <t>25.9%</t>
  </si>
  <si>
    <t>23.56%</t>
  </si>
  <si>
    <t>14.79%</t>
  </si>
  <si>
    <t>12.05%</t>
  </si>
  <si>
    <t>19.66%</t>
  </si>
  <si>
    <t>20%</t>
  </si>
  <si>
    <t>17.00-19.00</t>
  </si>
  <si>
    <t>28.55%</t>
  </si>
  <si>
    <t>15.17%</t>
  </si>
  <si>
    <t>38.62%</t>
  </si>
  <si>
    <t>30.24%</t>
  </si>
  <si>
    <t>14.23%</t>
  </si>
  <si>
    <t>26.08%</t>
  </si>
  <si>
    <t>32.24%</t>
  </si>
  <si>
    <t>16.54%</t>
  </si>
  <si>
    <t>14.39%</t>
  </si>
  <si>
    <t>29.81%</t>
  </si>
  <si>
    <t>23.14%</t>
  </si>
  <si>
    <t>37.57%</t>
  </si>
  <si>
    <t>20.19%</t>
  </si>
  <si>
    <t>36.78%</t>
  </si>
  <si>
    <t>40.13%</t>
  </si>
  <si>
    <t>36.31%</t>
  </si>
  <si>
    <t>33.51%</t>
  </si>
  <si>
    <t>21.19%</t>
  </si>
  <si>
    <t>28.48%</t>
  </si>
  <si>
    <t>14.13%</t>
  </si>
  <si>
    <t>25.39%</t>
  </si>
  <si>
    <t xml:space="preserve"> 
5：30-7：30</t>
  </si>
  <si>
    <t>27.06%</t>
  </si>
  <si>
    <t>38.47%</t>
  </si>
  <si>
    <t>9.23%</t>
  </si>
  <si>
    <t>36.58%</t>
  </si>
  <si>
    <t>31.11%</t>
  </si>
  <si>
    <t>33.31%</t>
  </si>
  <si>
    <t>38.41%</t>
  </si>
  <si>
    <t>16.84%</t>
  </si>
  <si>
    <t>38.66%</t>
  </si>
  <si>
    <t>24.68%</t>
  </si>
  <si>
    <t>40.68%</t>
  </si>
  <si>
    <t>26.43%</t>
  </si>
  <si>
    <t>31.83%</t>
  </si>
  <si>
    <t>40.25%</t>
  </si>
  <si>
    <t>32.66%</t>
  </si>
  <si>
    <t>21.69%</t>
  </si>
  <si>
    <t>33.64%</t>
  </si>
  <si>
    <t>下午15：00-16:00</t>
  </si>
  <si>
    <t>15.04%</t>
  </si>
  <si>
    <t>33.02%</t>
  </si>
  <si>
    <t>24.64%</t>
  </si>
  <si>
    <t>27.33%</t>
  </si>
  <si>
    <t>11.00-13.00</t>
  </si>
  <si>
    <t>29.49%</t>
  </si>
  <si>
    <t>25.43%</t>
  </si>
  <si>
    <t xml:space="preserve">9：30—11：30  </t>
  </si>
  <si>
    <t>25.48%</t>
  </si>
  <si>
    <t>23.43%</t>
  </si>
  <si>
    <t>39.61%</t>
  </si>
  <si>
    <t>25.65%</t>
  </si>
  <si>
    <t>38.59%</t>
  </si>
  <si>
    <t>25.89%</t>
  </si>
  <si>
    <t>23%</t>
  </si>
  <si>
    <t>24.84%</t>
  </si>
  <si>
    <t>13.45%</t>
  </si>
  <si>
    <t>23.84%</t>
  </si>
  <si>
    <t>20.49%</t>
  </si>
  <si>
    <t>5：30-7：30</t>
  </si>
  <si>
    <t>13.5%</t>
  </si>
  <si>
    <t>28.79%</t>
  </si>
  <si>
    <t>34.2%</t>
  </si>
  <si>
    <t>25.91%</t>
  </si>
  <si>
    <t>32.36%</t>
  </si>
  <si>
    <t>9.91%</t>
  </si>
  <si>
    <t>27.59%</t>
  </si>
  <si>
    <t>12.73%</t>
  </si>
  <si>
    <t>28.82%</t>
  </si>
  <si>
    <t>22.9%</t>
  </si>
  <si>
    <t>29.97%</t>
  </si>
  <si>
    <t>32.15%</t>
  </si>
  <si>
    <t>32.14%</t>
  </si>
  <si>
    <t>29.2%</t>
  </si>
  <si>
    <t>8.53%</t>
  </si>
  <si>
    <t>26.18%</t>
  </si>
  <si>
    <t>21.6%</t>
  </si>
  <si>
    <t>16.88%</t>
  </si>
  <si>
    <t>25.29%</t>
  </si>
  <si>
    <t>33.36%</t>
  </si>
  <si>
    <t>34.68%</t>
  </si>
  <si>
    <t>26.24%</t>
  </si>
  <si>
    <t>2.8%</t>
  </si>
  <si>
    <t>29.99%</t>
  </si>
  <si>
    <t>11.33%</t>
  </si>
  <si>
    <t>33.45%</t>
  </si>
  <si>
    <t>31.15%</t>
  </si>
  <si>
    <t>14.35%</t>
  </si>
  <si>
    <t>35.15%</t>
  </si>
  <si>
    <t>26.58%</t>
  </si>
  <si>
    <t>邛崃市文君街道凤凰大道药店</t>
  </si>
  <si>
    <t>城郊一片</t>
  </si>
  <si>
    <t>18：30—20：30</t>
  </si>
  <si>
    <t>33.55%</t>
  </si>
  <si>
    <t>31.69%</t>
  </si>
  <si>
    <t>邛崃中心药店</t>
  </si>
  <si>
    <t>9：00-11：00</t>
  </si>
  <si>
    <t>大邑县晋原镇通达东路五段药店</t>
  </si>
  <si>
    <t>19:00—21:00</t>
  </si>
  <si>
    <t>36.37%</t>
  </si>
  <si>
    <t>30.05%</t>
  </si>
  <si>
    <t>邛崃市临邛镇翠荫街药店</t>
  </si>
  <si>
    <t>18:30–20:30</t>
  </si>
  <si>
    <t>25.69%</t>
  </si>
  <si>
    <t>31.02%</t>
  </si>
  <si>
    <t>大邑县沙渠镇方圆路药店</t>
  </si>
  <si>
    <t>23.92%</t>
  </si>
  <si>
    <t>30.86%</t>
  </si>
  <si>
    <t>18：00一20：00</t>
  </si>
  <si>
    <t>30.1%</t>
  </si>
  <si>
    <t>18：00--20：00</t>
  </si>
  <si>
    <t>31.62%</t>
  </si>
  <si>
    <t>开业活动</t>
  </si>
  <si>
    <t>大邑县晋原镇潘家街药店</t>
  </si>
  <si>
    <t>19:30-20:30</t>
  </si>
  <si>
    <t>29.93%</t>
  </si>
  <si>
    <t>31.85%</t>
  </si>
  <si>
    <t>大邑县观音阁街西段店</t>
  </si>
  <si>
    <t>18点到20点</t>
  </si>
  <si>
    <t>31.27%</t>
  </si>
  <si>
    <t>28.88%</t>
  </si>
  <si>
    <t>20.43%</t>
  </si>
  <si>
    <t>大邑金巷西街店</t>
  </si>
  <si>
    <t>18.30--20.30</t>
  </si>
  <si>
    <t>30.09%</t>
  </si>
  <si>
    <t>20.15%</t>
  </si>
  <si>
    <t>26.23%</t>
  </si>
  <si>
    <t>26.82%</t>
  </si>
  <si>
    <t>35.63%</t>
  </si>
  <si>
    <t>30.13%</t>
  </si>
  <si>
    <t>23.22%</t>
  </si>
  <si>
    <t>35.3%</t>
  </si>
  <si>
    <t>35.04%</t>
  </si>
  <si>
    <t>34.22%</t>
  </si>
  <si>
    <t>31.91%</t>
  </si>
  <si>
    <t>20.44%</t>
  </si>
  <si>
    <t>27.11%</t>
  </si>
  <si>
    <t>28.6%</t>
  </si>
  <si>
    <t>32.21%</t>
  </si>
  <si>
    <t>16.73%</t>
  </si>
  <si>
    <t>30.18%</t>
  </si>
  <si>
    <t>35.4%</t>
  </si>
  <si>
    <t>25%</t>
  </si>
  <si>
    <t>28.66%</t>
  </si>
  <si>
    <t>29.89%</t>
  </si>
  <si>
    <t>34.35%</t>
  </si>
  <si>
    <t>25.3%</t>
  </si>
  <si>
    <t>27.57%</t>
  </si>
  <si>
    <t>32.97%</t>
  </si>
  <si>
    <t>33.99%</t>
  </si>
  <si>
    <t>23.47%</t>
  </si>
  <si>
    <t>27.88%</t>
  </si>
  <si>
    <t>27.04%</t>
  </si>
  <si>
    <t>21.86%</t>
  </si>
  <si>
    <t>新都区新都街道万和北路药店</t>
  </si>
  <si>
    <t>城郊二片</t>
  </si>
  <si>
    <t>18:-20:00</t>
  </si>
  <si>
    <t>24.41%</t>
  </si>
  <si>
    <t>28.18%</t>
  </si>
  <si>
    <t>新都区马超东路店</t>
  </si>
  <si>
    <t>25.88%</t>
  </si>
  <si>
    <t>27.74%</t>
  </si>
  <si>
    <t>温江店</t>
  </si>
  <si>
    <t>上午9:00-11:00</t>
  </si>
  <si>
    <t>37.98%</t>
  </si>
  <si>
    <t>21.66%</t>
  </si>
  <si>
    <t>金带街药店</t>
  </si>
  <si>
    <t>上午9:00一11:00</t>
  </si>
  <si>
    <t>21.89%</t>
  </si>
  <si>
    <t>28.68%</t>
  </si>
  <si>
    <t>崇州中心店</t>
  </si>
  <si>
    <t>27.47%</t>
  </si>
  <si>
    <t>28.76%</t>
  </si>
  <si>
    <t>都江堰市宝莲路药店</t>
  </si>
  <si>
    <t>20.69%</t>
  </si>
  <si>
    <t>怀远店</t>
  </si>
  <si>
    <t>10:00-12:00</t>
  </si>
  <si>
    <t>都江堰景中路店</t>
  </si>
  <si>
    <t>29.45%</t>
  </si>
  <si>
    <t>25.77%</t>
  </si>
  <si>
    <t>崇州市崇阳镇尚贤坊街药店</t>
  </si>
  <si>
    <t>19：00—21：00</t>
  </si>
  <si>
    <t>24.97%</t>
  </si>
  <si>
    <t>9:00一11:00</t>
  </si>
  <si>
    <t>26.1%</t>
  </si>
  <si>
    <t>温江区公平街道江安路药店</t>
  </si>
  <si>
    <t>下午18:-20:</t>
  </si>
  <si>
    <t>28.71%</t>
  </si>
  <si>
    <t>15.55%</t>
  </si>
  <si>
    <t xml:space="preserve">崇州市崇阳镇永康东路药店 </t>
  </si>
  <si>
    <t>20.03%</t>
  </si>
  <si>
    <t>35.58%</t>
  </si>
  <si>
    <t>26.11%</t>
  </si>
  <si>
    <t>26.06%</t>
  </si>
  <si>
    <t>22.73%</t>
  </si>
  <si>
    <t>30.01%</t>
  </si>
  <si>
    <t>18.2%</t>
  </si>
  <si>
    <t>24.46%</t>
  </si>
  <si>
    <t>31.48%</t>
  </si>
  <si>
    <t>31.23%</t>
  </si>
  <si>
    <t>23.75%</t>
  </si>
  <si>
    <t>22.62%</t>
  </si>
  <si>
    <t>27.58%</t>
  </si>
  <si>
    <t>28.75%</t>
  </si>
  <si>
    <t>27.26%</t>
  </si>
  <si>
    <t>16.18%</t>
  </si>
  <si>
    <t>21.53%</t>
  </si>
  <si>
    <t>30.23%</t>
  </si>
  <si>
    <t>33.86%</t>
  </si>
  <si>
    <t>33.88%</t>
  </si>
  <si>
    <t>31.64%</t>
  </si>
  <si>
    <t>23.34%</t>
  </si>
  <si>
    <t>34.13%</t>
  </si>
  <si>
    <t>35.71%</t>
  </si>
  <si>
    <t>31.14%</t>
  </si>
  <si>
    <t>35.73%</t>
  </si>
  <si>
    <t>33.61%</t>
  </si>
  <si>
    <t>30.44%</t>
  </si>
  <si>
    <t>22.99%</t>
  </si>
  <si>
    <t>30.98%</t>
  </si>
  <si>
    <t>27.35%</t>
  </si>
  <si>
    <t>26.61%</t>
  </si>
  <si>
    <t>34.89%</t>
  </si>
  <si>
    <t>30.66%</t>
  </si>
  <si>
    <t>22.52%</t>
  </si>
  <si>
    <t>22.19%</t>
  </si>
  <si>
    <t>32.43%</t>
  </si>
  <si>
    <t>20.28%</t>
  </si>
  <si>
    <t>23.85%</t>
  </si>
  <si>
    <t>23.28%</t>
  </si>
  <si>
    <t>序号</t>
  </si>
  <si>
    <t>店名</t>
  </si>
  <si>
    <t>场次</t>
  </si>
  <si>
    <t>活动期间</t>
  </si>
  <si>
    <t>上月日均</t>
  </si>
  <si>
    <t>增幅</t>
  </si>
  <si>
    <t>客流1</t>
  </si>
  <si>
    <t>销售1</t>
  </si>
  <si>
    <t>毛利1</t>
  </si>
  <si>
    <t>客流2</t>
  </si>
  <si>
    <t>销售2</t>
  </si>
  <si>
    <t>毛利2</t>
  </si>
  <si>
    <t>毛利增幅</t>
  </si>
  <si>
    <t>2021年9月 闪电战奖励数据</t>
  </si>
  <si>
    <t>签字领取</t>
  </si>
  <si>
    <t>合计奖励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</si>
</sst>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8C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0" fillId="17" borderId="12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0" fontId="31" fillId="26" borderId="13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5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/>
    </xf>
    <xf numFmtId="10" fontId="2" fillId="0" borderId="5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0" fontId="5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7" fontId="7" fillId="3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7" fontId="5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8CA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2"/>
  <sheetViews>
    <sheetView tabSelected="1" workbookViewId="0">
      <selection activeCell="R1" sqref="R1:S2"/>
    </sheetView>
  </sheetViews>
  <sheetFormatPr defaultColWidth="9" defaultRowHeight="17" customHeight="1"/>
  <cols>
    <col min="1" max="1" width="8" style="27" customWidth="1"/>
    <col min="2" max="2" width="16.75" style="28" customWidth="1"/>
    <col min="3" max="3" width="6.5" style="28" customWidth="1"/>
    <col min="4" max="4" width="4.25" style="28" customWidth="1"/>
    <col min="5" max="5" width="8.125" style="27" customWidth="1"/>
    <col min="6" max="6" width="16.875" style="27" customWidth="1"/>
    <col min="7" max="7" width="4.75" style="27" customWidth="1"/>
    <col min="8" max="8" width="9.375" style="27"/>
    <col min="9" max="9" width="9" style="29" customWidth="1"/>
    <col min="10" max="10" width="8.75" style="27" customWidth="1"/>
    <col min="11" max="11" width="5.125" style="30" customWidth="1"/>
    <col min="12" max="12" width="8.875" style="29" customWidth="1"/>
    <col min="13" max="13" width="8.5" style="29" customWidth="1"/>
    <col min="14" max="14" width="8" style="31" customWidth="1"/>
    <col min="15" max="16" width="9.375" style="31"/>
    <col min="17" max="17" width="8.25" style="31" customWidth="1"/>
    <col min="18" max="18" width="8.125" style="32" customWidth="1"/>
    <col min="19" max="19" width="8.875" style="51" customWidth="1"/>
    <col min="20" max="16384" width="9" style="27"/>
  </cols>
  <sheetData>
    <row r="1" customHeight="1" spans="1:19">
      <c r="A1" s="52" t="s">
        <v>0</v>
      </c>
      <c r="B1" s="53" t="s">
        <v>1</v>
      </c>
      <c r="C1" s="53" t="s">
        <v>2</v>
      </c>
      <c r="D1" s="54" t="s">
        <v>3</v>
      </c>
      <c r="E1" s="55" t="s">
        <v>4</v>
      </c>
      <c r="F1" s="55" t="s">
        <v>5</v>
      </c>
      <c r="G1" s="56" t="s">
        <v>6</v>
      </c>
      <c r="H1" s="56"/>
      <c r="I1" s="59"/>
      <c r="J1" s="56"/>
      <c r="K1" s="69" t="s">
        <v>7</v>
      </c>
      <c r="L1" s="70"/>
      <c r="M1" s="70"/>
      <c r="N1" s="71"/>
      <c r="O1" s="72" t="s">
        <v>8</v>
      </c>
      <c r="P1" s="72"/>
      <c r="Q1" s="72"/>
      <c r="R1" s="48" t="s">
        <v>9</v>
      </c>
      <c r="S1" s="82" t="s">
        <v>10</v>
      </c>
    </row>
    <row r="2" customHeight="1" spans="1:19">
      <c r="A2" s="52"/>
      <c r="B2" s="53"/>
      <c r="C2" s="53"/>
      <c r="D2" s="57"/>
      <c r="E2" s="55"/>
      <c r="F2" s="55"/>
      <c r="G2" s="58" t="s">
        <v>11</v>
      </c>
      <c r="H2" s="59" t="s">
        <v>12</v>
      </c>
      <c r="I2" s="59" t="s">
        <v>13</v>
      </c>
      <c r="J2" s="73" t="s">
        <v>14</v>
      </c>
      <c r="K2" s="74" t="s">
        <v>11</v>
      </c>
      <c r="L2" s="70" t="s">
        <v>12</v>
      </c>
      <c r="M2" s="70" t="s">
        <v>13</v>
      </c>
      <c r="N2" s="71" t="s">
        <v>14</v>
      </c>
      <c r="O2" s="75" t="s">
        <v>15</v>
      </c>
      <c r="P2" s="72" t="s">
        <v>16</v>
      </c>
      <c r="Q2" s="72" t="s">
        <v>14</v>
      </c>
      <c r="R2" s="48"/>
      <c r="S2" s="82"/>
    </row>
    <row r="3" customHeight="1" spans="1:18">
      <c r="A3" s="17">
        <v>371</v>
      </c>
      <c r="B3" s="18" t="s">
        <v>17</v>
      </c>
      <c r="C3" s="18" t="s">
        <v>18</v>
      </c>
      <c r="D3" s="17" t="s">
        <v>19</v>
      </c>
      <c r="E3" s="60">
        <v>9.9</v>
      </c>
      <c r="F3" s="61" t="s">
        <v>20</v>
      </c>
      <c r="G3" s="62">
        <v>44</v>
      </c>
      <c r="H3" s="62">
        <v>2840.91</v>
      </c>
      <c r="I3" s="76">
        <f>H3*J3</f>
        <v>849.43209</v>
      </c>
      <c r="J3" s="62" t="s">
        <v>21</v>
      </c>
      <c r="K3" s="77">
        <v>41.1612903225806</v>
      </c>
      <c r="L3" s="78">
        <v>2344.93774193548</v>
      </c>
      <c r="M3" s="78">
        <f>L3*N3</f>
        <v>771.015529548386</v>
      </c>
      <c r="N3" s="79" t="s">
        <v>22</v>
      </c>
      <c r="O3" s="80">
        <f>(G3-K3)/K3</f>
        <v>0.0689655172413805</v>
      </c>
      <c r="P3" s="80">
        <f>(H3-L3)/L3</f>
        <v>0.211507644401318</v>
      </c>
      <c r="Q3" s="80">
        <f>(J:J-N:N)</f>
        <v>-0.0298</v>
      </c>
      <c r="R3" s="27"/>
    </row>
    <row r="4" customHeight="1" spans="1:19">
      <c r="A4" s="17">
        <v>108656</v>
      </c>
      <c r="B4" s="18" t="s">
        <v>23</v>
      </c>
      <c r="C4" s="18" t="s">
        <v>18</v>
      </c>
      <c r="D4" s="17" t="s">
        <v>24</v>
      </c>
      <c r="E4" s="17">
        <v>9.9</v>
      </c>
      <c r="F4" s="17" t="s">
        <v>25</v>
      </c>
      <c r="G4" s="62">
        <v>76</v>
      </c>
      <c r="H4" s="62">
        <v>12001.15</v>
      </c>
      <c r="I4" s="76">
        <f t="shared" ref="I4:I67" si="0">H4*J4</f>
        <v>-1485.74237</v>
      </c>
      <c r="J4" s="62" t="s">
        <v>26</v>
      </c>
      <c r="K4" s="77">
        <v>50.3548387096774</v>
      </c>
      <c r="L4" s="78">
        <v>6766.6564516129</v>
      </c>
      <c r="M4" s="78">
        <f t="shared" ref="M4:M67" si="1">L4*N4</f>
        <v>1338.44464612903</v>
      </c>
      <c r="N4" s="79" t="s">
        <v>27</v>
      </c>
      <c r="O4" s="81">
        <f>(G4-K4)/K4</f>
        <v>0.509288917360667</v>
      </c>
      <c r="P4" s="81">
        <f>(H4-L4)/L4</f>
        <v>0.77357164292557</v>
      </c>
      <c r="Q4" s="80">
        <f>(J:J-N:N)</f>
        <v>-0.3216</v>
      </c>
      <c r="R4" s="32">
        <v>0</v>
      </c>
      <c r="S4" s="51" t="s">
        <v>28</v>
      </c>
    </row>
    <row r="5" customHeight="1" spans="1:18">
      <c r="A5" s="17">
        <v>108656</v>
      </c>
      <c r="B5" s="18" t="s">
        <v>23</v>
      </c>
      <c r="C5" s="18" t="s">
        <v>18</v>
      </c>
      <c r="D5" s="17" t="s">
        <v>24</v>
      </c>
      <c r="E5" s="17">
        <v>9.7</v>
      </c>
      <c r="F5" s="17" t="s">
        <v>25</v>
      </c>
      <c r="G5" s="62">
        <v>60</v>
      </c>
      <c r="H5" s="62">
        <v>7940.65</v>
      </c>
      <c r="I5" s="76">
        <f t="shared" si="0"/>
        <v>1570.66057</v>
      </c>
      <c r="J5" s="62" t="s">
        <v>27</v>
      </c>
      <c r="K5" s="77">
        <v>50.3548387096774</v>
      </c>
      <c r="L5" s="78">
        <v>6766.6564516129</v>
      </c>
      <c r="M5" s="78">
        <f t="shared" si="1"/>
        <v>1338.44464612903</v>
      </c>
      <c r="N5" s="79" t="s">
        <v>27</v>
      </c>
      <c r="O5" s="80">
        <f t="shared" ref="O5:O68" si="2">(G5-K5)/K5</f>
        <v>0.191543882126842</v>
      </c>
      <c r="P5" s="80">
        <f t="shared" ref="P5:P68" si="3">(H5-L5)/L5</f>
        <v>0.173496845418725</v>
      </c>
      <c r="Q5" s="80">
        <f t="shared" ref="Q5:Q68" si="4">(J:J-N:N)</f>
        <v>0</v>
      </c>
      <c r="R5" s="27"/>
    </row>
    <row r="6" customHeight="1" spans="1:18">
      <c r="A6" s="17">
        <v>514</v>
      </c>
      <c r="B6" s="18" t="s">
        <v>29</v>
      </c>
      <c r="C6" s="18" t="s">
        <v>18</v>
      </c>
      <c r="D6" s="17" t="s">
        <v>30</v>
      </c>
      <c r="E6" s="60">
        <v>9.6</v>
      </c>
      <c r="F6" s="17" t="s">
        <v>31</v>
      </c>
      <c r="G6" s="62">
        <v>117</v>
      </c>
      <c r="H6" s="62">
        <v>5243.32</v>
      </c>
      <c r="I6" s="76">
        <f t="shared" si="0"/>
        <v>1684.678716</v>
      </c>
      <c r="J6" s="62" t="s">
        <v>32</v>
      </c>
      <c r="K6" s="77">
        <v>105.612903225806</v>
      </c>
      <c r="L6" s="78">
        <v>6384.77548387097</v>
      </c>
      <c r="M6" s="78">
        <f t="shared" si="1"/>
        <v>2150.39238296774</v>
      </c>
      <c r="N6" s="79" t="s">
        <v>33</v>
      </c>
      <c r="O6" s="80">
        <f t="shared" si="2"/>
        <v>0.107819181429449</v>
      </c>
      <c r="P6" s="80">
        <f t="shared" si="3"/>
        <v>-0.178777701229195</v>
      </c>
      <c r="Q6" s="80">
        <f t="shared" si="4"/>
        <v>-0.0155</v>
      </c>
      <c r="R6" s="27"/>
    </row>
    <row r="7" customHeight="1" spans="1:18">
      <c r="A7" s="17">
        <v>371</v>
      </c>
      <c r="B7" s="18" t="s">
        <v>17</v>
      </c>
      <c r="C7" s="18" t="s">
        <v>18</v>
      </c>
      <c r="D7" s="17" t="s">
        <v>19</v>
      </c>
      <c r="E7" s="60">
        <v>9.4</v>
      </c>
      <c r="F7" s="61" t="s">
        <v>34</v>
      </c>
      <c r="G7" s="62">
        <v>47</v>
      </c>
      <c r="H7" s="62">
        <v>1490.71</v>
      </c>
      <c r="I7" s="76">
        <f t="shared" si="0"/>
        <v>689.155233</v>
      </c>
      <c r="J7" s="62" t="s">
        <v>35</v>
      </c>
      <c r="K7" s="77">
        <v>41.1612903225806</v>
      </c>
      <c r="L7" s="78">
        <v>2344.93774193548</v>
      </c>
      <c r="M7" s="78">
        <f t="shared" si="1"/>
        <v>771.015529548386</v>
      </c>
      <c r="N7" s="79" t="s">
        <v>22</v>
      </c>
      <c r="O7" s="80">
        <f t="shared" si="2"/>
        <v>0.141849529780566</v>
      </c>
      <c r="P7" s="80">
        <f t="shared" si="3"/>
        <v>-0.364285894102422</v>
      </c>
      <c r="Q7" s="80">
        <f t="shared" si="4"/>
        <v>0.1335</v>
      </c>
      <c r="R7" s="27"/>
    </row>
    <row r="8" customHeight="1" spans="1:19">
      <c r="A8" s="17">
        <v>371</v>
      </c>
      <c r="B8" s="18" t="s">
        <v>17</v>
      </c>
      <c r="C8" s="18" t="s">
        <v>18</v>
      </c>
      <c r="D8" s="17" t="s">
        <v>19</v>
      </c>
      <c r="E8" s="63">
        <v>9.3</v>
      </c>
      <c r="F8" s="61" t="s">
        <v>20</v>
      </c>
      <c r="G8" s="62">
        <v>39</v>
      </c>
      <c r="H8" s="62">
        <v>2884.66</v>
      </c>
      <c r="I8" s="76">
        <f t="shared" si="0"/>
        <v>686.54908</v>
      </c>
      <c r="J8" s="62" t="s">
        <v>36</v>
      </c>
      <c r="K8" s="77">
        <v>41.1612903225806</v>
      </c>
      <c r="L8" s="78">
        <v>2344.93774193548</v>
      </c>
      <c r="M8" s="78">
        <f t="shared" si="1"/>
        <v>771.015529548386</v>
      </c>
      <c r="N8" s="79" t="s">
        <v>22</v>
      </c>
      <c r="O8" s="80">
        <f t="shared" si="2"/>
        <v>-0.0525078369905945</v>
      </c>
      <c r="P8" s="80">
        <f t="shared" si="3"/>
        <v>0.230164856154791</v>
      </c>
      <c r="Q8" s="80">
        <f t="shared" si="4"/>
        <v>-0.0908</v>
      </c>
      <c r="R8" s="27"/>
      <c r="S8" s="27"/>
    </row>
    <row r="9" customHeight="1" spans="1:19">
      <c r="A9" s="17">
        <v>108656</v>
      </c>
      <c r="B9" s="18" t="s">
        <v>23</v>
      </c>
      <c r="C9" s="18" t="s">
        <v>18</v>
      </c>
      <c r="D9" s="17" t="s">
        <v>24</v>
      </c>
      <c r="E9" s="16">
        <v>9.3</v>
      </c>
      <c r="F9" s="17" t="s">
        <v>25</v>
      </c>
      <c r="G9" s="62">
        <v>79</v>
      </c>
      <c r="H9" s="62">
        <v>13645.52</v>
      </c>
      <c r="I9" s="76">
        <f t="shared" si="0"/>
        <v>1903.55004</v>
      </c>
      <c r="J9" s="62" t="s">
        <v>37</v>
      </c>
      <c r="K9" s="77">
        <v>50.3548387096774</v>
      </c>
      <c r="L9" s="78">
        <v>6766.6564516129</v>
      </c>
      <c r="M9" s="78">
        <f t="shared" si="1"/>
        <v>1338.44464612903</v>
      </c>
      <c r="N9" s="79" t="s">
        <v>27</v>
      </c>
      <c r="O9" s="81">
        <f t="shared" si="2"/>
        <v>0.568866111467009</v>
      </c>
      <c r="P9" s="81">
        <f t="shared" si="3"/>
        <v>1.01658235460549</v>
      </c>
      <c r="Q9" s="80">
        <f t="shared" si="4"/>
        <v>-0.0583</v>
      </c>
      <c r="R9" s="32">
        <v>0</v>
      </c>
      <c r="S9" s="51" t="s">
        <v>38</v>
      </c>
    </row>
    <row r="10" customHeight="1" spans="1:18">
      <c r="A10" s="17">
        <v>108656</v>
      </c>
      <c r="B10" s="18" t="s">
        <v>23</v>
      </c>
      <c r="C10" s="18" t="s">
        <v>18</v>
      </c>
      <c r="D10" s="17" t="s">
        <v>24</v>
      </c>
      <c r="E10" s="17">
        <v>9.28</v>
      </c>
      <c r="F10" s="17" t="s">
        <v>25</v>
      </c>
      <c r="G10" s="62">
        <v>70</v>
      </c>
      <c r="H10" s="62">
        <v>7070.13</v>
      </c>
      <c r="I10" s="76">
        <f t="shared" si="0"/>
        <v>1204.043139</v>
      </c>
      <c r="J10" s="62" t="s">
        <v>39</v>
      </c>
      <c r="K10" s="77">
        <v>50.3548387096774</v>
      </c>
      <c r="L10" s="78">
        <v>6766.6564516129</v>
      </c>
      <c r="M10" s="78">
        <f t="shared" si="1"/>
        <v>1338.44464612903</v>
      </c>
      <c r="N10" s="79" t="s">
        <v>27</v>
      </c>
      <c r="O10" s="80">
        <f t="shared" si="2"/>
        <v>0.390134529147983</v>
      </c>
      <c r="P10" s="80">
        <f t="shared" si="3"/>
        <v>0.0448483753471427</v>
      </c>
      <c r="Q10" s="80">
        <f t="shared" si="4"/>
        <v>-0.0275</v>
      </c>
      <c r="R10" s="27"/>
    </row>
    <row r="11" customHeight="1" spans="1:19">
      <c r="A11" s="17">
        <v>514</v>
      </c>
      <c r="B11" s="18" t="s">
        <v>29</v>
      </c>
      <c r="C11" s="18" t="s">
        <v>18</v>
      </c>
      <c r="D11" s="17" t="s">
        <v>30</v>
      </c>
      <c r="E11" s="64">
        <v>9.27</v>
      </c>
      <c r="F11" s="17" t="s">
        <v>31</v>
      </c>
      <c r="G11" s="62">
        <v>132</v>
      </c>
      <c r="H11" s="62">
        <v>9414.91</v>
      </c>
      <c r="I11" s="76">
        <f t="shared" si="0"/>
        <v>2992.999889</v>
      </c>
      <c r="J11" s="62" t="s">
        <v>40</v>
      </c>
      <c r="K11" s="77">
        <v>105.612903225806</v>
      </c>
      <c r="L11" s="78">
        <v>6384.77548387097</v>
      </c>
      <c r="M11" s="78">
        <f t="shared" si="1"/>
        <v>2150.39238296774</v>
      </c>
      <c r="N11" s="79" t="s">
        <v>33</v>
      </c>
      <c r="O11" s="81">
        <f t="shared" si="2"/>
        <v>0.249847281612712</v>
      </c>
      <c r="P11" s="81">
        <f t="shared" si="3"/>
        <v>0.474587481389701</v>
      </c>
      <c r="Q11" s="80">
        <f t="shared" si="4"/>
        <v>-0.0189</v>
      </c>
      <c r="R11" s="32">
        <v>0</v>
      </c>
      <c r="S11" s="51" t="s">
        <v>38</v>
      </c>
    </row>
    <row r="12" customHeight="1" spans="1:19">
      <c r="A12" s="17">
        <v>371</v>
      </c>
      <c r="B12" s="18" t="s">
        <v>17</v>
      </c>
      <c r="C12" s="18" t="s">
        <v>18</v>
      </c>
      <c r="D12" s="17" t="s">
        <v>19</v>
      </c>
      <c r="E12" s="64">
        <v>9.25</v>
      </c>
      <c r="F12" s="61" t="s">
        <v>34</v>
      </c>
      <c r="G12" s="62">
        <v>50</v>
      </c>
      <c r="H12" s="62">
        <v>4016.52</v>
      </c>
      <c r="I12" s="76">
        <f t="shared" si="0"/>
        <v>983.645748</v>
      </c>
      <c r="J12" s="62" t="s">
        <v>41</v>
      </c>
      <c r="K12" s="77">
        <v>41.1612903225806</v>
      </c>
      <c r="L12" s="78">
        <v>2344.93774193548</v>
      </c>
      <c r="M12" s="78">
        <f t="shared" si="1"/>
        <v>771.015529548386</v>
      </c>
      <c r="N12" s="79" t="s">
        <v>22</v>
      </c>
      <c r="O12" s="81">
        <f t="shared" si="2"/>
        <v>0.214733542319751</v>
      </c>
      <c r="P12" s="81">
        <f t="shared" si="3"/>
        <v>0.712847180618458</v>
      </c>
      <c r="Q12" s="80">
        <f t="shared" si="4"/>
        <v>-0.0839000000000001</v>
      </c>
      <c r="R12" s="32">
        <v>0</v>
      </c>
      <c r="S12" s="51" t="s">
        <v>38</v>
      </c>
    </row>
    <row r="13" customHeight="1" spans="1:18">
      <c r="A13" s="17">
        <v>371</v>
      </c>
      <c r="B13" s="18" t="s">
        <v>17</v>
      </c>
      <c r="C13" s="18" t="s">
        <v>18</v>
      </c>
      <c r="D13" s="17" t="s">
        <v>19</v>
      </c>
      <c r="E13" s="60">
        <v>9.23</v>
      </c>
      <c r="F13" s="61" t="s">
        <v>20</v>
      </c>
      <c r="G13" s="62">
        <v>60</v>
      </c>
      <c r="H13" s="62">
        <v>3528.7</v>
      </c>
      <c r="I13" s="76">
        <f t="shared" si="0"/>
        <v>1127.06678</v>
      </c>
      <c r="J13" s="62" t="s">
        <v>42</v>
      </c>
      <c r="K13" s="77">
        <v>41.1612903225806</v>
      </c>
      <c r="L13" s="78">
        <v>2344.93774193548</v>
      </c>
      <c r="M13" s="78">
        <f t="shared" si="1"/>
        <v>771.015529548386</v>
      </c>
      <c r="N13" s="79" t="s">
        <v>22</v>
      </c>
      <c r="O13" s="81">
        <f t="shared" si="2"/>
        <v>0.457680250783701</v>
      </c>
      <c r="P13" s="81">
        <f t="shared" si="3"/>
        <v>0.504816071188081</v>
      </c>
      <c r="Q13" s="80">
        <f t="shared" si="4"/>
        <v>-0.00940000000000002</v>
      </c>
      <c r="R13" s="32">
        <f>(I13-M13)*0.1</f>
        <v>35.6051250451614</v>
      </c>
    </row>
    <row r="14" customHeight="1" spans="1:18">
      <c r="A14" s="17">
        <v>108656</v>
      </c>
      <c r="B14" s="18" t="s">
        <v>23</v>
      </c>
      <c r="C14" s="18" t="s">
        <v>18</v>
      </c>
      <c r="D14" s="17" t="s">
        <v>24</v>
      </c>
      <c r="E14" s="17">
        <v>9.23</v>
      </c>
      <c r="F14" s="17" t="s">
        <v>25</v>
      </c>
      <c r="G14" s="62">
        <v>87</v>
      </c>
      <c r="H14" s="62">
        <v>8042.61</v>
      </c>
      <c r="I14" s="76">
        <f t="shared" si="0"/>
        <v>1668.841575</v>
      </c>
      <c r="J14" s="62" t="s">
        <v>43</v>
      </c>
      <c r="K14" s="77">
        <v>50.3548387096774</v>
      </c>
      <c r="L14" s="78">
        <v>6766.6564516129</v>
      </c>
      <c r="M14" s="78">
        <f t="shared" si="1"/>
        <v>1338.44464612903</v>
      </c>
      <c r="N14" s="79" t="s">
        <v>27</v>
      </c>
      <c r="O14" s="80">
        <f t="shared" si="2"/>
        <v>0.727738629083921</v>
      </c>
      <c r="P14" s="80">
        <f t="shared" si="3"/>
        <v>0.188564848461157</v>
      </c>
      <c r="Q14" s="80">
        <f t="shared" si="4"/>
        <v>0.00969999999999999</v>
      </c>
      <c r="R14" s="27"/>
    </row>
    <row r="15" customHeight="1" spans="1:18">
      <c r="A15" s="17">
        <v>514</v>
      </c>
      <c r="B15" s="18" t="s">
        <v>29</v>
      </c>
      <c r="C15" s="18" t="s">
        <v>18</v>
      </c>
      <c r="D15" s="17" t="s">
        <v>30</v>
      </c>
      <c r="E15" s="60">
        <v>9.21</v>
      </c>
      <c r="F15" s="17" t="s">
        <v>31</v>
      </c>
      <c r="G15" s="62">
        <v>138</v>
      </c>
      <c r="H15" s="62">
        <v>8165.08</v>
      </c>
      <c r="I15" s="76">
        <f t="shared" si="0"/>
        <v>2420.94622</v>
      </c>
      <c r="J15" s="62" t="s">
        <v>44</v>
      </c>
      <c r="K15" s="77">
        <v>105.612903225806</v>
      </c>
      <c r="L15" s="78">
        <v>6384.77548387097</v>
      </c>
      <c r="M15" s="78">
        <f t="shared" si="1"/>
        <v>2150.39238296774</v>
      </c>
      <c r="N15" s="79" t="s">
        <v>33</v>
      </c>
      <c r="O15" s="80">
        <f t="shared" si="2"/>
        <v>0.306658521686017</v>
      </c>
      <c r="P15" s="80">
        <f t="shared" si="3"/>
        <v>0.278835883990969</v>
      </c>
      <c r="Q15" s="80">
        <f t="shared" si="4"/>
        <v>-0.0403</v>
      </c>
      <c r="R15" s="27"/>
    </row>
    <row r="16" customHeight="1" spans="1:19">
      <c r="A16" s="17">
        <v>108656</v>
      </c>
      <c r="B16" s="18" t="s">
        <v>23</v>
      </c>
      <c r="C16" s="18" t="s">
        <v>18</v>
      </c>
      <c r="D16" s="17" t="s">
        <v>24</v>
      </c>
      <c r="E16" s="17">
        <v>9.21</v>
      </c>
      <c r="F16" s="17" t="s">
        <v>25</v>
      </c>
      <c r="G16" s="62">
        <v>46</v>
      </c>
      <c r="H16" s="62">
        <v>3247.1</v>
      </c>
      <c r="I16" s="76">
        <f t="shared" si="0"/>
        <v>803.33254</v>
      </c>
      <c r="J16" s="62" t="s">
        <v>45</v>
      </c>
      <c r="K16" s="77">
        <v>50.3548387096774</v>
      </c>
      <c r="L16" s="78">
        <v>6766.6564516129</v>
      </c>
      <c r="M16" s="78">
        <f t="shared" si="1"/>
        <v>1338.44464612903</v>
      </c>
      <c r="N16" s="79" t="s">
        <v>27</v>
      </c>
      <c r="O16" s="80">
        <f t="shared" si="2"/>
        <v>-0.0864830237027543</v>
      </c>
      <c r="P16" s="80">
        <f t="shared" si="3"/>
        <v>-0.520132280511149</v>
      </c>
      <c r="Q16" s="80">
        <f t="shared" si="4"/>
        <v>0.0496</v>
      </c>
      <c r="R16" s="27"/>
      <c r="S16" s="27"/>
    </row>
    <row r="17" customHeight="1" spans="1:19">
      <c r="A17" s="17">
        <v>108656</v>
      </c>
      <c r="B17" s="18" t="s">
        <v>23</v>
      </c>
      <c r="C17" s="18" t="s">
        <v>18</v>
      </c>
      <c r="D17" s="17" t="s">
        <v>24</v>
      </c>
      <c r="E17" s="17">
        <v>9.2</v>
      </c>
      <c r="F17" s="17" t="s">
        <v>25</v>
      </c>
      <c r="G17" s="62">
        <v>74</v>
      </c>
      <c r="H17" s="62">
        <v>8562.26</v>
      </c>
      <c r="I17" s="76">
        <f t="shared" si="0"/>
        <v>781.734338</v>
      </c>
      <c r="J17" s="62" t="s">
        <v>46</v>
      </c>
      <c r="K17" s="77">
        <v>50.3548387096774</v>
      </c>
      <c r="L17" s="78">
        <v>6766.6564516129</v>
      </c>
      <c r="M17" s="78">
        <f t="shared" si="1"/>
        <v>1338.44464612903</v>
      </c>
      <c r="N17" s="79" t="s">
        <v>27</v>
      </c>
      <c r="O17" s="81">
        <f t="shared" si="2"/>
        <v>0.469570787956439</v>
      </c>
      <c r="P17" s="81">
        <f t="shared" si="3"/>
        <v>0.265360530895447</v>
      </c>
      <c r="Q17" s="80">
        <f t="shared" si="4"/>
        <v>-0.1065</v>
      </c>
      <c r="R17" s="32">
        <v>0</v>
      </c>
      <c r="S17" s="51" t="s">
        <v>47</v>
      </c>
    </row>
    <row r="18" customHeight="1" spans="1:19">
      <c r="A18" s="17">
        <v>371</v>
      </c>
      <c r="B18" s="18" t="s">
        <v>17</v>
      </c>
      <c r="C18" s="18" t="s">
        <v>18</v>
      </c>
      <c r="D18" s="17" t="s">
        <v>19</v>
      </c>
      <c r="E18" s="64">
        <v>9.18</v>
      </c>
      <c r="F18" s="61" t="s">
        <v>34</v>
      </c>
      <c r="G18" s="62">
        <v>44</v>
      </c>
      <c r="H18" s="62">
        <v>4400.33</v>
      </c>
      <c r="I18" s="76">
        <f t="shared" si="0"/>
        <v>770.497783</v>
      </c>
      <c r="J18" s="62" t="s">
        <v>48</v>
      </c>
      <c r="K18" s="77">
        <v>41.1612903225806</v>
      </c>
      <c r="L18" s="78">
        <v>2344.93774193548</v>
      </c>
      <c r="M18" s="78">
        <f t="shared" si="1"/>
        <v>771.015529548386</v>
      </c>
      <c r="N18" s="79" t="s">
        <v>22</v>
      </c>
      <c r="O18" s="81">
        <f t="shared" si="2"/>
        <v>0.0689655172413805</v>
      </c>
      <c r="P18" s="81">
        <f t="shared" si="3"/>
        <v>0.876523167889322</v>
      </c>
      <c r="Q18" s="80">
        <f t="shared" si="4"/>
        <v>-0.1537</v>
      </c>
      <c r="R18" s="32">
        <v>0</v>
      </c>
      <c r="S18" s="51" t="s">
        <v>49</v>
      </c>
    </row>
    <row r="19" customHeight="1" spans="1:18">
      <c r="A19" s="17">
        <v>108656</v>
      </c>
      <c r="B19" s="18" t="s">
        <v>23</v>
      </c>
      <c r="C19" s="18" t="s">
        <v>18</v>
      </c>
      <c r="D19" s="17" t="s">
        <v>24</v>
      </c>
      <c r="E19" s="17">
        <v>9.16</v>
      </c>
      <c r="F19" s="17" t="s">
        <v>25</v>
      </c>
      <c r="G19" s="62">
        <v>72</v>
      </c>
      <c r="H19" s="62">
        <v>7550.88</v>
      </c>
      <c r="I19" s="76">
        <f t="shared" si="0"/>
        <v>1390.872096</v>
      </c>
      <c r="J19" s="62" t="s">
        <v>50</v>
      </c>
      <c r="K19" s="77">
        <v>50.3548387096774</v>
      </c>
      <c r="L19" s="78">
        <v>6766.6564516129</v>
      </c>
      <c r="M19" s="78">
        <f t="shared" si="1"/>
        <v>1338.44464612903</v>
      </c>
      <c r="N19" s="79" t="s">
        <v>27</v>
      </c>
      <c r="O19" s="80">
        <f t="shared" si="2"/>
        <v>0.429852658552211</v>
      </c>
      <c r="P19" s="80">
        <f t="shared" si="3"/>
        <v>0.115895280630092</v>
      </c>
      <c r="Q19" s="80">
        <f t="shared" si="4"/>
        <v>-0.0136</v>
      </c>
      <c r="R19" s="27"/>
    </row>
    <row r="20" customHeight="1" spans="1:19">
      <c r="A20" s="17">
        <v>108656</v>
      </c>
      <c r="B20" s="18" t="s">
        <v>23</v>
      </c>
      <c r="C20" s="18" t="s">
        <v>18</v>
      </c>
      <c r="D20" s="17" t="s">
        <v>24</v>
      </c>
      <c r="E20" s="17">
        <v>9.14</v>
      </c>
      <c r="F20" s="17" t="s">
        <v>25</v>
      </c>
      <c r="G20" s="62">
        <v>44</v>
      </c>
      <c r="H20" s="62">
        <v>7231.01</v>
      </c>
      <c r="I20" s="76">
        <f t="shared" si="0"/>
        <v>921.953775</v>
      </c>
      <c r="J20" s="62" t="s">
        <v>51</v>
      </c>
      <c r="K20" s="77">
        <v>50.3548387096774</v>
      </c>
      <c r="L20" s="78">
        <v>6766.6564516129</v>
      </c>
      <c r="M20" s="78">
        <f t="shared" si="1"/>
        <v>1338.44464612903</v>
      </c>
      <c r="N20" s="79" t="s">
        <v>27</v>
      </c>
      <c r="O20" s="80">
        <f t="shared" si="2"/>
        <v>-0.126201153106982</v>
      </c>
      <c r="P20" s="80">
        <f t="shared" si="3"/>
        <v>0.0686237806969522</v>
      </c>
      <c r="Q20" s="80">
        <f t="shared" si="4"/>
        <v>-0.0703</v>
      </c>
      <c r="R20" s="27"/>
      <c r="S20" s="27"/>
    </row>
    <row r="21" customHeight="1" spans="1:18">
      <c r="A21" s="17">
        <v>514</v>
      </c>
      <c r="B21" s="18" t="s">
        <v>29</v>
      </c>
      <c r="C21" s="18" t="s">
        <v>18</v>
      </c>
      <c r="D21" s="17" t="s">
        <v>30</v>
      </c>
      <c r="E21" s="60">
        <v>9.13</v>
      </c>
      <c r="F21" s="17" t="s">
        <v>31</v>
      </c>
      <c r="G21" s="62">
        <v>111</v>
      </c>
      <c r="H21" s="62">
        <v>5411.65</v>
      </c>
      <c r="I21" s="76">
        <f t="shared" si="0"/>
        <v>1987.15788</v>
      </c>
      <c r="J21" s="62" t="s">
        <v>52</v>
      </c>
      <c r="K21" s="77">
        <v>105.612903225806</v>
      </c>
      <c r="L21" s="78">
        <v>6384.77548387097</v>
      </c>
      <c r="M21" s="78">
        <f t="shared" si="1"/>
        <v>2150.39238296774</v>
      </c>
      <c r="N21" s="79" t="s">
        <v>33</v>
      </c>
      <c r="O21" s="80">
        <f t="shared" si="2"/>
        <v>0.0510079413561438</v>
      </c>
      <c r="P21" s="80">
        <f t="shared" si="3"/>
        <v>-0.152413422575195</v>
      </c>
      <c r="Q21" s="80">
        <f t="shared" si="4"/>
        <v>0.0304</v>
      </c>
      <c r="R21" s="27"/>
    </row>
    <row r="22" customHeight="1" spans="1:18">
      <c r="A22" s="17">
        <v>371</v>
      </c>
      <c r="B22" s="18" t="s">
        <v>17</v>
      </c>
      <c r="C22" s="18" t="s">
        <v>18</v>
      </c>
      <c r="D22" s="17" t="s">
        <v>19</v>
      </c>
      <c r="E22" s="60">
        <v>9.11</v>
      </c>
      <c r="F22" s="61" t="s">
        <v>34</v>
      </c>
      <c r="G22" s="62">
        <v>48</v>
      </c>
      <c r="H22" s="62">
        <v>3097.05</v>
      </c>
      <c r="I22" s="76">
        <f t="shared" si="0"/>
        <v>961.32432</v>
      </c>
      <c r="J22" s="62" t="s">
        <v>53</v>
      </c>
      <c r="K22" s="77">
        <v>41.1612903225806</v>
      </c>
      <c r="L22" s="78">
        <v>2344.93774193548</v>
      </c>
      <c r="M22" s="78">
        <f t="shared" si="1"/>
        <v>771.015529548386</v>
      </c>
      <c r="N22" s="79" t="s">
        <v>22</v>
      </c>
      <c r="O22" s="80">
        <f t="shared" si="2"/>
        <v>0.166144200626961</v>
      </c>
      <c r="P22" s="80">
        <f t="shared" si="3"/>
        <v>0.320738689396392</v>
      </c>
      <c r="Q22" s="80">
        <f t="shared" si="4"/>
        <v>-0.0184</v>
      </c>
      <c r="R22" s="27"/>
    </row>
    <row r="23" customHeight="1" spans="1:18">
      <c r="A23" s="17">
        <v>371</v>
      </c>
      <c r="B23" s="18" t="s">
        <v>17</v>
      </c>
      <c r="C23" s="18" t="s">
        <v>18</v>
      </c>
      <c r="D23" s="17" t="s">
        <v>19</v>
      </c>
      <c r="E23" s="60">
        <v>9.1</v>
      </c>
      <c r="F23" s="61" t="s">
        <v>20</v>
      </c>
      <c r="G23" s="62">
        <v>53</v>
      </c>
      <c r="H23" s="62">
        <v>2361.9</v>
      </c>
      <c r="I23" s="76">
        <f t="shared" si="0"/>
        <v>767.6175</v>
      </c>
      <c r="J23" s="62" t="s">
        <v>54</v>
      </c>
      <c r="K23" s="77">
        <v>41.1612903225806</v>
      </c>
      <c r="L23" s="78">
        <v>2344.93774193548</v>
      </c>
      <c r="M23" s="78">
        <f t="shared" si="1"/>
        <v>771.015529548386</v>
      </c>
      <c r="N23" s="79" t="s">
        <v>22</v>
      </c>
      <c r="O23" s="80">
        <f t="shared" si="2"/>
        <v>0.287617554858936</v>
      </c>
      <c r="P23" s="80">
        <f t="shared" si="3"/>
        <v>0.00723356435489823</v>
      </c>
      <c r="Q23" s="80">
        <f t="shared" si="4"/>
        <v>-0.00380000000000003</v>
      </c>
      <c r="R23" s="27"/>
    </row>
    <row r="24" customHeight="1" spans="1:19">
      <c r="A24" s="17">
        <v>726</v>
      </c>
      <c r="B24" s="18" t="s">
        <v>55</v>
      </c>
      <c r="C24" s="18" t="s">
        <v>56</v>
      </c>
      <c r="D24" s="17" t="s">
        <v>30</v>
      </c>
      <c r="E24" s="60">
        <v>9.9</v>
      </c>
      <c r="F24" s="17" t="s">
        <v>57</v>
      </c>
      <c r="G24" s="62">
        <v>83</v>
      </c>
      <c r="H24" s="62">
        <v>4433.84</v>
      </c>
      <c r="I24" s="76">
        <f t="shared" si="0"/>
        <v>1306.209264</v>
      </c>
      <c r="J24" s="62" t="s">
        <v>58</v>
      </c>
      <c r="K24" s="77">
        <v>91.1612903225806</v>
      </c>
      <c r="L24" s="78">
        <v>6170.3864516129</v>
      </c>
      <c r="M24" s="78">
        <f t="shared" si="1"/>
        <v>1616.02421167742</v>
      </c>
      <c r="N24" s="79" t="s">
        <v>59</v>
      </c>
      <c r="O24" s="80">
        <f t="shared" si="2"/>
        <v>-0.0895258315640477</v>
      </c>
      <c r="P24" s="80">
        <f t="shared" si="3"/>
        <v>-0.281432364930559</v>
      </c>
      <c r="Q24" s="80">
        <f t="shared" si="4"/>
        <v>0.0327</v>
      </c>
      <c r="R24" s="27"/>
      <c r="S24" s="27"/>
    </row>
    <row r="25" customHeight="1" spans="1:19">
      <c r="A25" s="17">
        <v>111219</v>
      </c>
      <c r="B25" s="18" t="s">
        <v>60</v>
      </c>
      <c r="C25" s="18" t="s">
        <v>56</v>
      </c>
      <c r="D25" s="17" t="s">
        <v>30</v>
      </c>
      <c r="E25" s="60">
        <v>9.9</v>
      </c>
      <c r="F25" s="17" t="s">
        <v>61</v>
      </c>
      <c r="G25" s="62">
        <v>78</v>
      </c>
      <c r="H25" s="62">
        <v>3824.52</v>
      </c>
      <c r="I25" s="76">
        <f t="shared" si="0"/>
        <v>1518.33444</v>
      </c>
      <c r="J25" s="62" t="s">
        <v>62</v>
      </c>
      <c r="K25" s="77">
        <v>91.8064516129032</v>
      </c>
      <c r="L25" s="78">
        <v>6262.19580645161</v>
      </c>
      <c r="M25" s="78">
        <f t="shared" si="1"/>
        <v>1954.43131119355</v>
      </c>
      <c r="N25" s="79" t="s">
        <v>63</v>
      </c>
      <c r="O25" s="80">
        <f t="shared" si="2"/>
        <v>-0.150386507378777</v>
      </c>
      <c r="P25" s="80">
        <f t="shared" si="3"/>
        <v>-0.38926853803265</v>
      </c>
      <c r="Q25" s="80">
        <f t="shared" si="4"/>
        <v>0.0849</v>
      </c>
      <c r="R25" s="27"/>
      <c r="S25" s="27"/>
    </row>
    <row r="26" customHeight="1" spans="1:18">
      <c r="A26" s="17">
        <v>106399</v>
      </c>
      <c r="B26" s="18" t="s">
        <v>64</v>
      </c>
      <c r="C26" s="18" t="s">
        <v>56</v>
      </c>
      <c r="D26" s="17" t="s">
        <v>30</v>
      </c>
      <c r="E26" s="65">
        <v>9.9</v>
      </c>
      <c r="F26" s="17" t="s">
        <v>65</v>
      </c>
      <c r="G26" s="62">
        <v>107</v>
      </c>
      <c r="H26" s="62">
        <v>4892.46</v>
      </c>
      <c r="I26" s="76">
        <f t="shared" si="0"/>
        <v>1624.785966</v>
      </c>
      <c r="J26" s="62" t="s">
        <v>66</v>
      </c>
      <c r="K26" s="77">
        <v>85.8709677419355</v>
      </c>
      <c r="L26" s="78">
        <v>5367.61903225806</v>
      </c>
      <c r="M26" s="78">
        <f t="shared" si="1"/>
        <v>1669.32951903226</v>
      </c>
      <c r="N26" s="79" t="s">
        <v>67</v>
      </c>
      <c r="O26" s="80">
        <f t="shared" si="2"/>
        <v>0.246055597295266</v>
      </c>
      <c r="P26" s="80">
        <f t="shared" si="3"/>
        <v>-0.088523240826607</v>
      </c>
      <c r="Q26" s="80">
        <f t="shared" si="4"/>
        <v>0.0211</v>
      </c>
      <c r="R26" s="27"/>
    </row>
    <row r="27" customHeight="1" spans="1:19">
      <c r="A27" s="17">
        <v>106569</v>
      </c>
      <c r="B27" s="18" t="s">
        <v>68</v>
      </c>
      <c r="C27" s="18" t="s">
        <v>56</v>
      </c>
      <c r="D27" s="17" t="s">
        <v>30</v>
      </c>
      <c r="E27" s="60">
        <v>9.9</v>
      </c>
      <c r="F27" s="17" t="s">
        <v>69</v>
      </c>
      <c r="G27" s="62">
        <v>54</v>
      </c>
      <c r="H27" s="62">
        <v>3801.2</v>
      </c>
      <c r="I27" s="76">
        <f t="shared" si="0"/>
        <v>1167.34852</v>
      </c>
      <c r="J27" s="62" t="s">
        <v>70</v>
      </c>
      <c r="K27" s="77">
        <v>69.1935483870968</v>
      </c>
      <c r="L27" s="78">
        <v>4560.9564516129</v>
      </c>
      <c r="M27" s="78">
        <f t="shared" si="1"/>
        <v>1499.18638564516</v>
      </c>
      <c r="N27" s="79" t="s">
        <v>71</v>
      </c>
      <c r="O27" s="80">
        <f t="shared" si="2"/>
        <v>-0.21958041958042</v>
      </c>
      <c r="P27" s="80">
        <f t="shared" si="3"/>
        <v>-0.166578317436955</v>
      </c>
      <c r="Q27" s="80">
        <f t="shared" si="4"/>
        <v>-0.0216</v>
      </c>
      <c r="R27" s="27"/>
      <c r="S27" s="27"/>
    </row>
    <row r="28" customHeight="1" spans="1:19">
      <c r="A28" s="17">
        <v>119263</v>
      </c>
      <c r="B28" s="18" t="s">
        <v>72</v>
      </c>
      <c r="C28" s="18" t="s">
        <v>56</v>
      </c>
      <c r="D28" s="17" t="s">
        <v>19</v>
      </c>
      <c r="E28" s="60">
        <v>9.9</v>
      </c>
      <c r="F28" s="17" t="s">
        <v>65</v>
      </c>
      <c r="G28" s="62">
        <v>44</v>
      </c>
      <c r="H28" s="62">
        <v>1512.08</v>
      </c>
      <c r="I28" s="76">
        <f t="shared" si="0"/>
        <v>540.5686</v>
      </c>
      <c r="J28" s="62" t="s">
        <v>73</v>
      </c>
      <c r="K28" s="77">
        <v>44.7741935483871</v>
      </c>
      <c r="L28" s="78">
        <v>1732.75322580645</v>
      </c>
      <c r="M28" s="78">
        <f t="shared" si="1"/>
        <v>453.808069838709</v>
      </c>
      <c r="N28" s="79" t="s">
        <v>59</v>
      </c>
      <c r="O28" s="80">
        <f t="shared" si="2"/>
        <v>-0.0172910662824209</v>
      </c>
      <c r="P28" s="80">
        <f t="shared" si="3"/>
        <v>-0.127354098967985</v>
      </c>
      <c r="Q28" s="80">
        <f t="shared" si="4"/>
        <v>0.0956</v>
      </c>
      <c r="R28" s="27"/>
      <c r="S28" s="27"/>
    </row>
    <row r="29" customHeight="1" spans="1:18">
      <c r="A29" s="17">
        <v>118951</v>
      </c>
      <c r="B29" s="18" t="s">
        <v>74</v>
      </c>
      <c r="C29" s="18" t="s">
        <v>56</v>
      </c>
      <c r="D29" s="17" t="s">
        <v>19</v>
      </c>
      <c r="E29" s="17">
        <v>9.8</v>
      </c>
      <c r="F29" s="17" t="s">
        <v>75</v>
      </c>
      <c r="G29" s="62">
        <v>63</v>
      </c>
      <c r="H29" s="62">
        <v>2377.88</v>
      </c>
      <c r="I29" s="76">
        <f t="shared" si="0"/>
        <v>524.084752</v>
      </c>
      <c r="J29" s="62" t="s">
        <v>76</v>
      </c>
      <c r="K29" s="77">
        <v>43.1290322580645</v>
      </c>
      <c r="L29" s="78">
        <v>1860.12774193548</v>
      </c>
      <c r="M29" s="78">
        <f t="shared" si="1"/>
        <v>511.16310348387</v>
      </c>
      <c r="N29" s="79" t="s">
        <v>77</v>
      </c>
      <c r="O29" s="80">
        <f t="shared" si="2"/>
        <v>0.460732984293194</v>
      </c>
      <c r="P29" s="80">
        <f t="shared" si="3"/>
        <v>0.278342312945558</v>
      </c>
      <c r="Q29" s="80">
        <f t="shared" si="4"/>
        <v>-0.0544</v>
      </c>
      <c r="R29" s="27"/>
    </row>
    <row r="30" customHeight="1" spans="1:18">
      <c r="A30" s="17">
        <v>119622</v>
      </c>
      <c r="B30" s="18" t="s">
        <v>78</v>
      </c>
      <c r="C30" s="18" t="s">
        <v>56</v>
      </c>
      <c r="D30" s="17" t="s">
        <v>19</v>
      </c>
      <c r="E30" s="17">
        <v>9.8</v>
      </c>
      <c r="F30" s="17" t="s">
        <v>79</v>
      </c>
      <c r="G30" s="62">
        <v>40</v>
      </c>
      <c r="H30" s="62">
        <v>606.46</v>
      </c>
      <c r="I30" s="76">
        <f t="shared" si="0"/>
        <v>117.35001</v>
      </c>
      <c r="J30" s="62" t="s">
        <v>80</v>
      </c>
      <c r="K30" s="77">
        <v>19</v>
      </c>
      <c r="L30" s="78">
        <v>766.74</v>
      </c>
      <c r="M30" s="78">
        <f t="shared" si="1"/>
        <v>246.200214</v>
      </c>
      <c r="N30" s="79">
        <v>0.3211</v>
      </c>
      <c r="O30" s="80">
        <f t="shared" si="2"/>
        <v>1.10526315789474</v>
      </c>
      <c r="P30" s="80">
        <f t="shared" si="3"/>
        <v>-0.209040874351149</v>
      </c>
      <c r="Q30" s="80">
        <f t="shared" si="4"/>
        <v>-0.1276</v>
      </c>
      <c r="R30" s="27"/>
    </row>
    <row r="31" customHeight="1" spans="1:18">
      <c r="A31" s="66">
        <v>102565</v>
      </c>
      <c r="B31" s="67" t="s">
        <v>81</v>
      </c>
      <c r="C31" s="67" t="s">
        <v>56</v>
      </c>
      <c r="D31" s="17" t="s">
        <v>30</v>
      </c>
      <c r="E31" s="17">
        <v>9.8</v>
      </c>
      <c r="F31" s="17" t="s">
        <v>82</v>
      </c>
      <c r="G31" s="62">
        <v>112</v>
      </c>
      <c r="H31" s="62">
        <v>4761.03</v>
      </c>
      <c r="I31" s="76">
        <f t="shared" si="0"/>
        <v>1737.77595</v>
      </c>
      <c r="J31" s="62" t="s">
        <v>83</v>
      </c>
      <c r="K31" s="77">
        <v>82.9677419354839</v>
      </c>
      <c r="L31" s="78">
        <v>4375.63580645161</v>
      </c>
      <c r="M31" s="78">
        <f t="shared" si="1"/>
        <v>1449.64814267742</v>
      </c>
      <c r="N31" s="79" t="s">
        <v>84</v>
      </c>
      <c r="O31" s="80">
        <f t="shared" si="2"/>
        <v>0.349922239502332</v>
      </c>
      <c r="P31" s="80">
        <f t="shared" si="3"/>
        <v>0.0880773013558737</v>
      </c>
      <c r="Q31" s="80">
        <f t="shared" si="4"/>
        <v>0.0337</v>
      </c>
      <c r="R31" s="27"/>
    </row>
    <row r="32" customHeight="1" spans="1:18">
      <c r="A32" s="17">
        <v>513</v>
      </c>
      <c r="B32" s="18" t="s">
        <v>85</v>
      </c>
      <c r="C32" s="18" t="s">
        <v>56</v>
      </c>
      <c r="D32" s="17" t="s">
        <v>24</v>
      </c>
      <c r="E32" s="17">
        <v>9.7</v>
      </c>
      <c r="F32" s="17" t="s">
        <v>65</v>
      </c>
      <c r="G32" s="62">
        <v>99</v>
      </c>
      <c r="H32" s="62">
        <v>5741.95</v>
      </c>
      <c r="I32" s="76">
        <f t="shared" si="0"/>
        <v>1771.391575</v>
      </c>
      <c r="J32" s="62" t="s">
        <v>86</v>
      </c>
      <c r="K32" s="77">
        <v>98.6774193548387</v>
      </c>
      <c r="L32" s="78">
        <v>7033.71225806452</v>
      </c>
      <c r="M32" s="78">
        <f t="shared" si="1"/>
        <v>2246.56769522581</v>
      </c>
      <c r="N32" s="79" t="s">
        <v>42</v>
      </c>
      <c r="O32" s="80">
        <f t="shared" si="2"/>
        <v>0.00326904217064405</v>
      </c>
      <c r="P32" s="80">
        <f t="shared" si="3"/>
        <v>-0.183652985887139</v>
      </c>
      <c r="Q32" s="80">
        <f t="shared" si="4"/>
        <v>-0.0109</v>
      </c>
      <c r="R32" s="27"/>
    </row>
    <row r="33" customHeight="1" spans="1:18">
      <c r="A33" s="17">
        <v>103198</v>
      </c>
      <c r="B33" s="18" t="s">
        <v>87</v>
      </c>
      <c r="C33" s="18" t="s">
        <v>56</v>
      </c>
      <c r="D33" s="17" t="s">
        <v>30</v>
      </c>
      <c r="E33" s="17">
        <v>9.7</v>
      </c>
      <c r="F33" s="17" t="s">
        <v>75</v>
      </c>
      <c r="G33" s="62">
        <v>115</v>
      </c>
      <c r="H33" s="62">
        <v>6189.32</v>
      </c>
      <c r="I33" s="76">
        <f t="shared" si="0"/>
        <v>1713.203776</v>
      </c>
      <c r="J33" s="62" t="s">
        <v>88</v>
      </c>
      <c r="K33" s="77">
        <v>100.677419354839</v>
      </c>
      <c r="L33" s="78">
        <v>5582.01548387097</v>
      </c>
      <c r="M33" s="78">
        <f t="shared" si="1"/>
        <v>1547.89289367742</v>
      </c>
      <c r="N33" s="79" t="s">
        <v>89</v>
      </c>
      <c r="O33" s="80">
        <f t="shared" si="2"/>
        <v>0.142262095482214</v>
      </c>
      <c r="P33" s="80">
        <f t="shared" si="3"/>
        <v>0.108796637681105</v>
      </c>
      <c r="Q33" s="80">
        <f t="shared" si="4"/>
        <v>-0.0005</v>
      </c>
      <c r="R33" s="27"/>
    </row>
    <row r="34" customHeight="1" spans="1:19">
      <c r="A34" s="66">
        <v>357</v>
      </c>
      <c r="B34" s="67" t="s">
        <v>90</v>
      </c>
      <c r="C34" s="67" t="s">
        <v>56</v>
      </c>
      <c r="D34" s="17" t="s">
        <v>30</v>
      </c>
      <c r="E34" s="17">
        <v>9.7</v>
      </c>
      <c r="F34" s="17" t="s">
        <v>91</v>
      </c>
      <c r="G34" s="62">
        <v>94</v>
      </c>
      <c r="H34" s="62">
        <v>8501.51</v>
      </c>
      <c r="I34" s="76">
        <f t="shared" si="0"/>
        <v>1458.008965</v>
      </c>
      <c r="J34" s="62" t="s">
        <v>92</v>
      </c>
      <c r="K34" s="77">
        <v>72.2258064516129</v>
      </c>
      <c r="L34" s="78">
        <v>5624.66258064516</v>
      </c>
      <c r="M34" s="78">
        <f t="shared" si="1"/>
        <v>1539.47014832258</v>
      </c>
      <c r="N34" s="79" t="s">
        <v>93</v>
      </c>
      <c r="O34" s="81">
        <f t="shared" si="2"/>
        <v>0.301473872264404</v>
      </c>
      <c r="P34" s="81">
        <f t="shared" si="3"/>
        <v>0.511470222099058</v>
      </c>
      <c r="Q34" s="80">
        <f t="shared" si="4"/>
        <v>-0.1022</v>
      </c>
      <c r="R34" s="32">
        <v>0</v>
      </c>
      <c r="S34" s="51" t="s">
        <v>47</v>
      </c>
    </row>
    <row r="35" customHeight="1" spans="1:18">
      <c r="A35" s="17">
        <v>105267</v>
      </c>
      <c r="B35" s="18" t="s">
        <v>94</v>
      </c>
      <c r="C35" s="18" t="s">
        <v>56</v>
      </c>
      <c r="D35" s="17" t="s">
        <v>30</v>
      </c>
      <c r="E35" s="60">
        <v>9.6</v>
      </c>
      <c r="F35" s="17" t="s">
        <v>65</v>
      </c>
      <c r="G35" s="62">
        <v>117</v>
      </c>
      <c r="H35" s="62">
        <v>7200.63</v>
      </c>
      <c r="I35" s="76">
        <f t="shared" si="0"/>
        <v>2397.089727</v>
      </c>
      <c r="J35" s="62" t="s">
        <v>95</v>
      </c>
      <c r="K35" s="77">
        <v>82.3870967741936</v>
      </c>
      <c r="L35" s="78">
        <v>5794.36290322581</v>
      </c>
      <c r="M35" s="78">
        <f t="shared" si="1"/>
        <v>1899.97159596774</v>
      </c>
      <c r="N35" s="79" t="s">
        <v>96</v>
      </c>
      <c r="O35" s="80">
        <f t="shared" si="2"/>
        <v>0.420125293657008</v>
      </c>
      <c r="P35" s="80">
        <f t="shared" si="3"/>
        <v>0.242695723457587</v>
      </c>
      <c r="Q35" s="80">
        <f t="shared" si="4"/>
        <v>0.005</v>
      </c>
      <c r="R35" s="27"/>
    </row>
    <row r="36" customHeight="1" spans="1:19">
      <c r="A36" s="17">
        <v>745</v>
      </c>
      <c r="B36" s="18" t="s">
        <v>97</v>
      </c>
      <c r="C36" s="18" t="s">
        <v>56</v>
      </c>
      <c r="D36" s="17" t="s">
        <v>30</v>
      </c>
      <c r="E36" s="60">
        <v>9.6</v>
      </c>
      <c r="F36" s="17" t="s">
        <v>98</v>
      </c>
      <c r="G36" s="62">
        <v>79</v>
      </c>
      <c r="H36" s="62">
        <v>4166.03</v>
      </c>
      <c r="I36" s="76">
        <f t="shared" si="0"/>
        <v>1091.083257</v>
      </c>
      <c r="J36" s="62" t="s">
        <v>59</v>
      </c>
      <c r="K36" s="77">
        <v>80.3870967741936</v>
      </c>
      <c r="L36" s="78">
        <v>4731.30290322581</v>
      </c>
      <c r="M36" s="78">
        <f t="shared" si="1"/>
        <v>1156.80355983871</v>
      </c>
      <c r="N36" s="79" t="s">
        <v>99</v>
      </c>
      <c r="O36" s="80">
        <f t="shared" si="2"/>
        <v>-0.0172552166934195</v>
      </c>
      <c r="P36" s="80">
        <f t="shared" si="3"/>
        <v>-0.119475103325219</v>
      </c>
      <c r="Q36" s="80">
        <f t="shared" si="4"/>
        <v>0.0174</v>
      </c>
      <c r="R36" s="27"/>
      <c r="S36" s="27"/>
    </row>
    <row r="37" customHeight="1" spans="1:18">
      <c r="A37" s="17">
        <v>118951</v>
      </c>
      <c r="B37" s="18" t="s">
        <v>74</v>
      </c>
      <c r="C37" s="18" t="s">
        <v>56</v>
      </c>
      <c r="D37" s="17" t="s">
        <v>19</v>
      </c>
      <c r="E37" s="60">
        <v>9.6</v>
      </c>
      <c r="F37" s="17" t="s">
        <v>75</v>
      </c>
      <c r="G37" s="62">
        <v>85</v>
      </c>
      <c r="H37" s="62">
        <v>3637.44</v>
      </c>
      <c r="I37" s="76">
        <f t="shared" si="0"/>
        <v>1108.691712</v>
      </c>
      <c r="J37" s="62" t="s">
        <v>100</v>
      </c>
      <c r="K37" s="77">
        <v>43.1290322580645</v>
      </c>
      <c r="L37" s="78">
        <v>1860.12774193548</v>
      </c>
      <c r="M37" s="78">
        <f t="shared" si="1"/>
        <v>511.16310348387</v>
      </c>
      <c r="N37" s="79" t="s">
        <v>77</v>
      </c>
      <c r="O37" s="81">
        <f t="shared" si="2"/>
        <v>0.970830216903516</v>
      </c>
      <c r="P37" s="81">
        <f t="shared" si="3"/>
        <v>0.955478603966849</v>
      </c>
      <c r="Q37" s="80">
        <f t="shared" si="4"/>
        <v>0.03</v>
      </c>
      <c r="R37" s="32">
        <f>(I37-M37)*0.2</f>
        <v>119.505721703226</v>
      </c>
    </row>
    <row r="38" customHeight="1" spans="1:18">
      <c r="A38" s="17">
        <v>119622</v>
      </c>
      <c r="B38" s="18" t="s">
        <v>78</v>
      </c>
      <c r="C38" s="18" t="s">
        <v>56</v>
      </c>
      <c r="D38" s="17" t="s">
        <v>19</v>
      </c>
      <c r="E38" s="60">
        <v>9.6</v>
      </c>
      <c r="F38" s="17" t="s">
        <v>79</v>
      </c>
      <c r="G38" s="62">
        <v>23</v>
      </c>
      <c r="H38" s="62">
        <v>498.96</v>
      </c>
      <c r="I38" s="76">
        <f t="shared" si="0"/>
        <v>137.214</v>
      </c>
      <c r="J38" s="62" t="s">
        <v>101</v>
      </c>
      <c r="K38" s="77">
        <v>19</v>
      </c>
      <c r="L38" s="78">
        <v>766.74</v>
      </c>
      <c r="M38" s="78">
        <f t="shared" si="1"/>
        <v>246.200214</v>
      </c>
      <c r="N38" s="79">
        <v>0.3211</v>
      </c>
      <c r="O38" s="80">
        <f t="shared" si="2"/>
        <v>0.210526315789474</v>
      </c>
      <c r="P38" s="80">
        <f t="shared" si="3"/>
        <v>-0.349244854839972</v>
      </c>
      <c r="Q38" s="80">
        <f t="shared" si="4"/>
        <v>-0.0461</v>
      </c>
      <c r="R38" s="27"/>
    </row>
    <row r="39" customHeight="1" spans="1:18">
      <c r="A39" s="66">
        <v>727</v>
      </c>
      <c r="B39" s="67" t="s">
        <v>102</v>
      </c>
      <c r="C39" s="67" t="s">
        <v>56</v>
      </c>
      <c r="D39" s="17" t="s">
        <v>19</v>
      </c>
      <c r="E39" s="41">
        <v>9.1</v>
      </c>
      <c r="F39" s="17" t="s">
        <v>103</v>
      </c>
      <c r="G39" s="62">
        <v>73</v>
      </c>
      <c r="H39" s="62">
        <v>4293.7</v>
      </c>
      <c r="I39" s="76">
        <f t="shared" si="0"/>
        <v>1325.89456</v>
      </c>
      <c r="J39" s="62" t="s">
        <v>104</v>
      </c>
      <c r="K39" s="77">
        <v>58.8064516129032</v>
      </c>
      <c r="L39" s="78">
        <v>3441.87741935484</v>
      </c>
      <c r="M39" s="78">
        <f t="shared" si="1"/>
        <v>1077.30763225807</v>
      </c>
      <c r="N39" s="79" t="s">
        <v>105</v>
      </c>
      <c r="O39" s="80">
        <f t="shared" si="2"/>
        <v>0.241360394953374</v>
      </c>
      <c r="P39" s="80">
        <f t="shared" si="3"/>
        <v>0.247487773926832</v>
      </c>
      <c r="Q39" s="80">
        <f t="shared" si="4"/>
        <v>-0.00420000000000004</v>
      </c>
      <c r="R39" s="27"/>
    </row>
    <row r="40" customHeight="1" spans="1:18">
      <c r="A40" s="17">
        <v>102934</v>
      </c>
      <c r="B40" s="18" t="s">
        <v>106</v>
      </c>
      <c r="C40" s="18" t="s">
        <v>56</v>
      </c>
      <c r="D40" s="17" t="s">
        <v>30</v>
      </c>
      <c r="E40" s="60">
        <v>9.5</v>
      </c>
      <c r="F40" s="17" t="s">
        <v>65</v>
      </c>
      <c r="G40" s="62">
        <v>117</v>
      </c>
      <c r="H40" s="62">
        <v>5381.43</v>
      </c>
      <c r="I40" s="76">
        <f t="shared" si="0"/>
        <v>1315.221492</v>
      </c>
      <c r="J40" s="62" t="s">
        <v>107</v>
      </c>
      <c r="K40" s="77">
        <v>104.903225806452</v>
      </c>
      <c r="L40" s="78">
        <v>6553.69064516129</v>
      </c>
      <c r="M40" s="78">
        <f t="shared" si="1"/>
        <v>1763.5981526129</v>
      </c>
      <c r="N40" s="79" t="s">
        <v>108</v>
      </c>
      <c r="O40" s="80">
        <f t="shared" si="2"/>
        <v>0.115313653136527</v>
      </c>
      <c r="P40" s="80">
        <f t="shared" si="3"/>
        <v>-0.178870305089361</v>
      </c>
      <c r="Q40" s="80">
        <f t="shared" si="4"/>
        <v>-0.0247</v>
      </c>
      <c r="R40" s="27"/>
    </row>
    <row r="41" customHeight="1" spans="1:18">
      <c r="A41" s="17">
        <v>745</v>
      </c>
      <c r="B41" s="18" t="s">
        <v>97</v>
      </c>
      <c r="C41" s="18" t="s">
        <v>56</v>
      </c>
      <c r="D41" s="17" t="s">
        <v>30</v>
      </c>
      <c r="E41" s="60">
        <v>9.5</v>
      </c>
      <c r="F41" s="17" t="s">
        <v>98</v>
      </c>
      <c r="G41" s="62">
        <v>85</v>
      </c>
      <c r="H41" s="62">
        <v>5825.67</v>
      </c>
      <c r="I41" s="76">
        <f t="shared" si="0"/>
        <v>1423.793748</v>
      </c>
      <c r="J41" s="62" t="s">
        <v>107</v>
      </c>
      <c r="K41" s="77">
        <v>80.3870967741936</v>
      </c>
      <c r="L41" s="78">
        <v>4731.30290322581</v>
      </c>
      <c r="M41" s="78">
        <f t="shared" si="1"/>
        <v>1156.80355983871</v>
      </c>
      <c r="N41" s="79" t="s">
        <v>99</v>
      </c>
      <c r="O41" s="80">
        <f t="shared" si="2"/>
        <v>0.0573836276083461</v>
      </c>
      <c r="P41" s="80">
        <f t="shared" si="3"/>
        <v>0.231303537135204</v>
      </c>
      <c r="Q41" s="80">
        <f t="shared" si="4"/>
        <v>-9.9999999999989e-5</v>
      </c>
      <c r="R41" s="27"/>
    </row>
    <row r="42" customHeight="1" spans="1:18">
      <c r="A42" s="17">
        <v>359</v>
      </c>
      <c r="B42" s="18" t="s">
        <v>109</v>
      </c>
      <c r="C42" s="18" t="s">
        <v>56</v>
      </c>
      <c r="D42" s="17" t="s">
        <v>30</v>
      </c>
      <c r="E42" s="60">
        <v>9.4</v>
      </c>
      <c r="F42" s="17" t="s">
        <v>65</v>
      </c>
      <c r="G42" s="62">
        <v>105</v>
      </c>
      <c r="H42" s="62">
        <v>6014.8</v>
      </c>
      <c r="I42" s="76">
        <f t="shared" si="0"/>
        <v>2238.70856</v>
      </c>
      <c r="J42" s="62" t="s">
        <v>110</v>
      </c>
      <c r="K42" s="77">
        <v>83.7741935483871</v>
      </c>
      <c r="L42" s="78">
        <v>6124.30774193548</v>
      </c>
      <c r="M42" s="78">
        <f t="shared" si="1"/>
        <v>1714.19373696774</v>
      </c>
      <c r="N42" s="79" t="s">
        <v>111</v>
      </c>
      <c r="O42" s="80">
        <f t="shared" si="2"/>
        <v>0.253369272237197</v>
      </c>
      <c r="P42" s="80">
        <f t="shared" si="3"/>
        <v>-0.0178808359327927</v>
      </c>
      <c r="Q42" s="80">
        <f t="shared" si="4"/>
        <v>0.0923</v>
      </c>
      <c r="R42" s="27"/>
    </row>
    <row r="43" customHeight="1" spans="1:19">
      <c r="A43" s="17">
        <v>357</v>
      </c>
      <c r="B43" s="18" t="s">
        <v>90</v>
      </c>
      <c r="C43" s="18" t="s">
        <v>56</v>
      </c>
      <c r="D43" s="17" t="s">
        <v>30</v>
      </c>
      <c r="E43" s="60">
        <v>9.4</v>
      </c>
      <c r="F43" s="17" t="s">
        <v>75</v>
      </c>
      <c r="G43" s="62">
        <v>72</v>
      </c>
      <c r="H43" s="62">
        <v>4981.53</v>
      </c>
      <c r="I43" s="76">
        <f t="shared" si="0"/>
        <v>1426.212039</v>
      </c>
      <c r="J43" s="62" t="s">
        <v>112</v>
      </c>
      <c r="K43" s="77">
        <v>72.2258064516129</v>
      </c>
      <c r="L43" s="78">
        <v>5624.66258064516</v>
      </c>
      <c r="M43" s="78">
        <f t="shared" si="1"/>
        <v>1539.47014832258</v>
      </c>
      <c r="N43" s="79" t="s">
        <v>93</v>
      </c>
      <c r="O43" s="80">
        <f t="shared" si="2"/>
        <v>-0.00312639571237151</v>
      </c>
      <c r="P43" s="80">
        <f t="shared" si="3"/>
        <v>-0.11434153985667</v>
      </c>
      <c r="Q43" s="80">
        <f t="shared" si="4"/>
        <v>0.0126</v>
      </c>
      <c r="R43" s="27"/>
      <c r="S43" s="27"/>
    </row>
    <row r="44" customHeight="1" spans="1:18">
      <c r="A44" s="17">
        <v>106569</v>
      </c>
      <c r="B44" s="18" t="s">
        <v>68</v>
      </c>
      <c r="C44" s="18" t="s">
        <v>56</v>
      </c>
      <c r="D44" s="17" t="s">
        <v>30</v>
      </c>
      <c r="E44" s="60">
        <v>9.4</v>
      </c>
      <c r="F44" s="17" t="s">
        <v>69</v>
      </c>
      <c r="G44" s="62">
        <v>80</v>
      </c>
      <c r="H44" s="62">
        <v>4550.65</v>
      </c>
      <c r="I44" s="76">
        <f t="shared" si="0"/>
        <v>1458.93839</v>
      </c>
      <c r="J44" s="62" t="s">
        <v>113</v>
      </c>
      <c r="K44" s="77">
        <v>69.1935483870968</v>
      </c>
      <c r="L44" s="78">
        <v>4560.9564516129</v>
      </c>
      <c r="M44" s="78">
        <f t="shared" si="1"/>
        <v>1499.18638564516</v>
      </c>
      <c r="N44" s="79" t="s">
        <v>71</v>
      </c>
      <c r="O44" s="80">
        <f t="shared" si="2"/>
        <v>0.156177156177156</v>
      </c>
      <c r="P44" s="80">
        <f t="shared" si="3"/>
        <v>-0.0022597127866143</v>
      </c>
      <c r="Q44" s="80">
        <f t="shared" si="4"/>
        <v>-0.0081</v>
      </c>
      <c r="R44" s="27"/>
    </row>
    <row r="45" customHeight="1" spans="1:18">
      <c r="A45" s="17">
        <v>102565</v>
      </c>
      <c r="B45" s="18" t="s">
        <v>81</v>
      </c>
      <c r="C45" s="18" t="s">
        <v>56</v>
      </c>
      <c r="D45" s="17" t="s">
        <v>30</v>
      </c>
      <c r="E45" s="60">
        <v>9.4</v>
      </c>
      <c r="F45" s="17" t="s">
        <v>65</v>
      </c>
      <c r="G45" s="62">
        <v>119</v>
      </c>
      <c r="H45" s="62">
        <v>5669.25</v>
      </c>
      <c r="I45" s="76">
        <f t="shared" si="0"/>
        <v>1819.262325</v>
      </c>
      <c r="J45" s="62" t="s">
        <v>114</v>
      </c>
      <c r="K45" s="77">
        <v>82.9677419354839</v>
      </c>
      <c r="L45" s="78">
        <v>4375.63580645161</v>
      </c>
      <c r="M45" s="78">
        <f t="shared" si="1"/>
        <v>1449.64814267742</v>
      </c>
      <c r="N45" s="79" t="s">
        <v>84</v>
      </c>
      <c r="O45" s="80">
        <f t="shared" si="2"/>
        <v>0.434292379471228</v>
      </c>
      <c r="P45" s="80">
        <f t="shared" si="3"/>
        <v>0.295640279668851</v>
      </c>
      <c r="Q45" s="80">
        <f t="shared" si="4"/>
        <v>-0.0104</v>
      </c>
      <c r="R45" s="27"/>
    </row>
    <row r="46" customHeight="1" spans="1:19">
      <c r="A46" s="17">
        <v>726</v>
      </c>
      <c r="B46" s="18" t="s">
        <v>55</v>
      </c>
      <c r="C46" s="18" t="s">
        <v>56</v>
      </c>
      <c r="D46" s="17" t="s">
        <v>30</v>
      </c>
      <c r="E46" s="63">
        <v>9.3</v>
      </c>
      <c r="F46" s="17" t="s">
        <v>57</v>
      </c>
      <c r="G46" s="62">
        <v>89</v>
      </c>
      <c r="H46" s="62">
        <v>4572.68</v>
      </c>
      <c r="I46" s="76">
        <f t="shared" si="0"/>
        <v>1238.281744</v>
      </c>
      <c r="J46" s="62" t="s">
        <v>115</v>
      </c>
      <c r="K46" s="77">
        <v>91.1612903225806</v>
      </c>
      <c r="L46" s="78">
        <v>6170.3864516129</v>
      </c>
      <c r="M46" s="78">
        <f t="shared" si="1"/>
        <v>1616.02421167742</v>
      </c>
      <c r="N46" s="79" t="s">
        <v>59</v>
      </c>
      <c r="O46" s="80">
        <f t="shared" si="2"/>
        <v>-0.0237084217975933</v>
      </c>
      <c r="P46" s="80">
        <f t="shared" si="3"/>
        <v>-0.258931343140634</v>
      </c>
      <c r="Q46" s="80">
        <f t="shared" si="4"/>
        <v>0.00889999999999996</v>
      </c>
      <c r="R46" s="27"/>
      <c r="S46" s="27"/>
    </row>
    <row r="47" customHeight="1" spans="1:18">
      <c r="A47" s="17">
        <v>111219</v>
      </c>
      <c r="B47" s="18" t="s">
        <v>60</v>
      </c>
      <c r="C47" s="18" t="s">
        <v>56</v>
      </c>
      <c r="D47" s="17" t="s">
        <v>30</v>
      </c>
      <c r="E47" s="63">
        <v>9.3</v>
      </c>
      <c r="F47" s="17" t="s">
        <v>61</v>
      </c>
      <c r="G47" s="62">
        <v>108</v>
      </c>
      <c r="H47" s="62">
        <v>6973.93</v>
      </c>
      <c r="I47" s="76">
        <f t="shared" si="0"/>
        <v>2499.456512</v>
      </c>
      <c r="J47" s="62" t="s">
        <v>116</v>
      </c>
      <c r="K47" s="77">
        <v>91.8064516129032</v>
      </c>
      <c r="L47" s="78">
        <v>6262.19580645161</v>
      </c>
      <c r="M47" s="78">
        <f t="shared" si="1"/>
        <v>1954.43131119355</v>
      </c>
      <c r="N47" s="79" t="s">
        <v>63</v>
      </c>
      <c r="O47" s="80">
        <f t="shared" si="2"/>
        <v>0.176387912860155</v>
      </c>
      <c r="P47" s="80">
        <f t="shared" si="3"/>
        <v>0.113655691317593</v>
      </c>
      <c r="Q47" s="80">
        <f t="shared" si="4"/>
        <v>0.0463000000000001</v>
      </c>
      <c r="R47" s="27"/>
    </row>
    <row r="48" customHeight="1" spans="1:18">
      <c r="A48" s="17">
        <v>106399</v>
      </c>
      <c r="B48" s="18" t="s">
        <v>64</v>
      </c>
      <c r="C48" s="18" t="s">
        <v>56</v>
      </c>
      <c r="D48" s="17" t="s">
        <v>30</v>
      </c>
      <c r="E48" s="63">
        <v>9.3</v>
      </c>
      <c r="F48" s="17" t="s">
        <v>65</v>
      </c>
      <c r="G48" s="62">
        <v>121</v>
      </c>
      <c r="H48" s="62">
        <v>7012.35</v>
      </c>
      <c r="I48" s="76">
        <f t="shared" si="0"/>
        <v>1673.847945</v>
      </c>
      <c r="J48" s="62" t="s">
        <v>117</v>
      </c>
      <c r="K48" s="77">
        <v>85.8709677419355</v>
      </c>
      <c r="L48" s="78">
        <v>5367.61903225806</v>
      </c>
      <c r="M48" s="78">
        <f t="shared" si="1"/>
        <v>1669.32951903226</v>
      </c>
      <c r="N48" s="79" t="s">
        <v>67</v>
      </c>
      <c r="O48" s="80">
        <f t="shared" si="2"/>
        <v>0.409090909090909</v>
      </c>
      <c r="P48" s="80">
        <f t="shared" si="3"/>
        <v>0.306417232269562</v>
      </c>
      <c r="Q48" s="80">
        <f t="shared" si="4"/>
        <v>-0.0723</v>
      </c>
      <c r="R48" s="27"/>
    </row>
    <row r="49" customHeight="1" spans="1:18">
      <c r="A49" s="17">
        <v>114286</v>
      </c>
      <c r="B49" s="18" t="s">
        <v>118</v>
      </c>
      <c r="C49" s="18" t="s">
        <v>56</v>
      </c>
      <c r="D49" s="17" t="s">
        <v>19</v>
      </c>
      <c r="E49" s="17">
        <v>9.3</v>
      </c>
      <c r="F49" s="17" t="s">
        <v>79</v>
      </c>
      <c r="G49" s="62">
        <v>86</v>
      </c>
      <c r="H49" s="62">
        <v>3711.71</v>
      </c>
      <c r="I49" s="76">
        <f t="shared" si="0"/>
        <v>942.031998</v>
      </c>
      <c r="J49" s="62" t="s">
        <v>119</v>
      </c>
      <c r="K49" s="77">
        <v>72.3225806451613</v>
      </c>
      <c r="L49" s="78">
        <v>4258.65451612903</v>
      </c>
      <c r="M49" s="78">
        <f t="shared" si="1"/>
        <v>1048.90660732258</v>
      </c>
      <c r="N49" s="79" t="s">
        <v>120</v>
      </c>
      <c r="O49" s="80">
        <f t="shared" si="2"/>
        <v>0.189116859946476</v>
      </c>
      <c r="P49" s="80">
        <f t="shared" si="3"/>
        <v>-0.128431295390964</v>
      </c>
      <c r="Q49" s="80">
        <f t="shared" si="4"/>
        <v>0.00749999999999998</v>
      </c>
      <c r="R49" s="27"/>
    </row>
    <row r="50" customHeight="1" spans="1:19">
      <c r="A50" s="17">
        <v>106569</v>
      </c>
      <c r="B50" s="18" t="s">
        <v>68</v>
      </c>
      <c r="C50" s="18" t="s">
        <v>56</v>
      </c>
      <c r="D50" s="17" t="s">
        <v>30</v>
      </c>
      <c r="E50" s="68">
        <v>9.3</v>
      </c>
      <c r="F50" s="17" t="s">
        <v>69</v>
      </c>
      <c r="G50" s="62">
        <v>89</v>
      </c>
      <c r="H50" s="62">
        <v>7513.77</v>
      </c>
      <c r="I50" s="76">
        <f t="shared" si="0"/>
        <v>2321.75493</v>
      </c>
      <c r="J50" s="62" t="s">
        <v>121</v>
      </c>
      <c r="K50" s="77">
        <v>69.1935483870968</v>
      </c>
      <c r="L50" s="78">
        <v>4560.9564516129</v>
      </c>
      <c r="M50" s="78">
        <f t="shared" si="1"/>
        <v>1499.18638564516</v>
      </c>
      <c r="N50" s="79" t="s">
        <v>71</v>
      </c>
      <c r="O50" s="81">
        <f t="shared" si="2"/>
        <v>0.286247086247086</v>
      </c>
      <c r="P50" s="81">
        <f t="shared" si="3"/>
        <v>0.647411037512294</v>
      </c>
      <c r="Q50" s="80">
        <f t="shared" si="4"/>
        <v>-0.0197</v>
      </c>
      <c r="R50" s="32">
        <v>0</v>
      </c>
      <c r="S50" s="51" t="s">
        <v>38</v>
      </c>
    </row>
    <row r="51" customHeight="1" spans="1:19">
      <c r="A51" s="17">
        <v>119263</v>
      </c>
      <c r="B51" s="18" t="s">
        <v>72</v>
      </c>
      <c r="C51" s="18" t="s">
        <v>56</v>
      </c>
      <c r="D51" s="17" t="s">
        <v>19</v>
      </c>
      <c r="E51" s="68">
        <v>9.3</v>
      </c>
      <c r="F51" s="17" t="s">
        <v>65</v>
      </c>
      <c r="G51" s="62">
        <v>66</v>
      </c>
      <c r="H51" s="62">
        <v>3835.88</v>
      </c>
      <c r="I51" s="76">
        <f t="shared" si="0"/>
        <v>956.668472</v>
      </c>
      <c r="J51" s="62" t="s">
        <v>122</v>
      </c>
      <c r="K51" s="77">
        <v>44.7741935483871</v>
      </c>
      <c r="L51" s="78">
        <v>1732.75322580645</v>
      </c>
      <c r="M51" s="78">
        <f t="shared" si="1"/>
        <v>453.808069838709</v>
      </c>
      <c r="N51" s="79" t="s">
        <v>59</v>
      </c>
      <c r="O51" s="81">
        <f t="shared" si="2"/>
        <v>0.474063400576369</v>
      </c>
      <c r="P51" s="81">
        <f t="shared" si="3"/>
        <v>1.21374858397088</v>
      </c>
      <c r="Q51" s="80">
        <f t="shared" si="4"/>
        <v>-0.0125</v>
      </c>
      <c r="R51" s="32">
        <v>0</v>
      </c>
      <c r="S51" s="51" t="s">
        <v>38</v>
      </c>
    </row>
    <row r="52" customHeight="1" spans="1:18">
      <c r="A52" s="17">
        <v>119263</v>
      </c>
      <c r="B52" s="18" t="s">
        <v>72</v>
      </c>
      <c r="C52" s="18" t="s">
        <v>56</v>
      </c>
      <c r="D52" s="17" t="s">
        <v>19</v>
      </c>
      <c r="E52" s="17">
        <v>9.3</v>
      </c>
      <c r="F52" s="17" t="s">
        <v>65</v>
      </c>
      <c r="G52" s="62">
        <v>54</v>
      </c>
      <c r="H52" s="62">
        <v>2138.3</v>
      </c>
      <c r="I52" s="76">
        <f t="shared" si="0"/>
        <v>529.44308</v>
      </c>
      <c r="J52" s="62" t="s">
        <v>123</v>
      </c>
      <c r="K52" s="77">
        <v>44.7741935483871</v>
      </c>
      <c r="L52" s="78">
        <v>1732.75322580645</v>
      </c>
      <c r="M52" s="78">
        <f t="shared" si="1"/>
        <v>453.808069838709</v>
      </c>
      <c r="N52" s="79" t="s">
        <v>59</v>
      </c>
      <c r="O52" s="80">
        <f t="shared" si="2"/>
        <v>0.206051873198847</v>
      </c>
      <c r="P52" s="80">
        <f t="shared" si="3"/>
        <v>0.23404762325853</v>
      </c>
      <c r="Q52" s="80">
        <f t="shared" si="4"/>
        <v>-0.0143</v>
      </c>
      <c r="R52" s="27"/>
    </row>
    <row r="53" customHeight="1" spans="1:18">
      <c r="A53" s="17">
        <v>118951</v>
      </c>
      <c r="B53" s="18" t="s">
        <v>74</v>
      </c>
      <c r="C53" s="18" t="s">
        <v>56</v>
      </c>
      <c r="D53" s="17" t="s">
        <v>19</v>
      </c>
      <c r="E53" s="17">
        <v>9.29</v>
      </c>
      <c r="F53" s="17" t="s">
        <v>75</v>
      </c>
      <c r="G53" s="62">
        <v>68</v>
      </c>
      <c r="H53" s="62">
        <v>2400.88</v>
      </c>
      <c r="I53" s="76">
        <f t="shared" si="0"/>
        <v>766.841072</v>
      </c>
      <c r="J53" s="62" t="s">
        <v>42</v>
      </c>
      <c r="K53" s="77">
        <v>43.1290322580645</v>
      </c>
      <c r="L53" s="78">
        <v>1860.12774193548</v>
      </c>
      <c r="M53" s="78">
        <f t="shared" si="1"/>
        <v>511.16310348387</v>
      </c>
      <c r="N53" s="79" t="s">
        <v>77</v>
      </c>
      <c r="O53" s="80">
        <f t="shared" si="2"/>
        <v>0.576664173522813</v>
      </c>
      <c r="P53" s="80">
        <f t="shared" si="3"/>
        <v>0.290707055151956</v>
      </c>
      <c r="Q53" s="80">
        <f t="shared" si="4"/>
        <v>0.0446</v>
      </c>
      <c r="R53" s="27"/>
    </row>
    <row r="54" customHeight="1" spans="1:18">
      <c r="A54" s="66">
        <v>102565</v>
      </c>
      <c r="B54" s="67" t="s">
        <v>81</v>
      </c>
      <c r="C54" s="67" t="s">
        <v>56</v>
      </c>
      <c r="D54" s="17" t="s">
        <v>30</v>
      </c>
      <c r="E54" s="17">
        <v>9.29</v>
      </c>
      <c r="F54" s="17" t="s">
        <v>82</v>
      </c>
      <c r="G54" s="62">
        <v>95</v>
      </c>
      <c r="H54" s="62">
        <v>5499.44</v>
      </c>
      <c r="I54" s="76">
        <f t="shared" si="0"/>
        <v>2109.585184</v>
      </c>
      <c r="J54" s="62" t="s">
        <v>124</v>
      </c>
      <c r="K54" s="77">
        <v>82.9677419354839</v>
      </c>
      <c r="L54" s="78">
        <v>4375.63580645161</v>
      </c>
      <c r="M54" s="78">
        <f t="shared" si="1"/>
        <v>1449.64814267742</v>
      </c>
      <c r="N54" s="79" t="s">
        <v>84</v>
      </c>
      <c r="O54" s="80">
        <f t="shared" si="2"/>
        <v>0.1450233281493</v>
      </c>
      <c r="P54" s="80">
        <f t="shared" si="3"/>
        <v>0.256832205251499</v>
      </c>
      <c r="Q54" s="80">
        <f t="shared" si="4"/>
        <v>0.0523</v>
      </c>
      <c r="R54" s="27"/>
    </row>
    <row r="55" customHeight="1" spans="1:18">
      <c r="A55" s="17">
        <v>513</v>
      </c>
      <c r="B55" s="18" t="s">
        <v>85</v>
      </c>
      <c r="C55" s="18" t="s">
        <v>56</v>
      </c>
      <c r="D55" s="17" t="s">
        <v>24</v>
      </c>
      <c r="E55" s="13">
        <v>9.28</v>
      </c>
      <c r="F55" s="17" t="s">
        <v>65</v>
      </c>
      <c r="G55" s="62">
        <v>139</v>
      </c>
      <c r="H55" s="62">
        <v>10508.93</v>
      </c>
      <c r="I55" s="76">
        <f t="shared" si="0"/>
        <v>2978.230762</v>
      </c>
      <c r="J55" s="62" t="s">
        <v>125</v>
      </c>
      <c r="K55" s="77">
        <v>98.6774193548387</v>
      </c>
      <c r="L55" s="78">
        <v>7033.71225806452</v>
      </c>
      <c r="M55" s="78">
        <f t="shared" si="1"/>
        <v>2246.56769522581</v>
      </c>
      <c r="N55" s="79" t="s">
        <v>42</v>
      </c>
      <c r="O55" s="81">
        <f t="shared" si="2"/>
        <v>0.4086302713305</v>
      </c>
      <c r="P55" s="81">
        <f t="shared" si="3"/>
        <v>0.494080169109983</v>
      </c>
      <c r="Q55" s="80">
        <f t="shared" si="4"/>
        <v>-0.036</v>
      </c>
      <c r="R55" s="32">
        <v>0</v>
      </c>
    </row>
    <row r="56" customHeight="1" spans="1:19">
      <c r="A56" s="17">
        <v>103198</v>
      </c>
      <c r="B56" s="18" t="s">
        <v>87</v>
      </c>
      <c r="C56" s="18" t="s">
        <v>56</v>
      </c>
      <c r="D56" s="17" t="s">
        <v>30</v>
      </c>
      <c r="E56" s="13">
        <v>9.28</v>
      </c>
      <c r="F56" s="17" t="s">
        <v>75</v>
      </c>
      <c r="G56" s="62">
        <v>140</v>
      </c>
      <c r="H56" s="62">
        <v>9798.08</v>
      </c>
      <c r="I56" s="76">
        <f t="shared" si="0"/>
        <v>2825.766272</v>
      </c>
      <c r="J56" s="62" t="s">
        <v>126</v>
      </c>
      <c r="K56" s="77">
        <v>100.677419354839</v>
      </c>
      <c r="L56" s="78">
        <v>5582.01548387097</v>
      </c>
      <c r="M56" s="78">
        <f t="shared" si="1"/>
        <v>1547.89289367742</v>
      </c>
      <c r="N56" s="79" t="s">
        <v>89</v>
      </c>
      <c r="O56" s="81">
        <f t="shared" si="2"/>
        <v>0.390579942326173</v>
      </c>
      <c r="P56" s="81">
        <f t="shared" si="3"/>
        <v>0.755294306923941</v>
      </c>
      <c r="Q56" s="80">
        <f t="shared" si="4"/>
        <v>0.0111</v>
      </c>
      <c r="R56" s="32">
        <v>0</v>
      </c>
      <c r="S56" s="51" t="s">
        <v>38</v>
      </c>
    </row>
    <row r="57" customHeight="1" spans="1:18">
      <c r="A57" s="66">
        <v>357</v>
      </c>
      <c r="B57" s="67" t="s">
        <v>90</v>
      </c>
      <c r="C57" s="67" t="s">
        <v>56</v>
      </c>
      <c r="D57" s="17" t="s">
        <v>30</v>
      </c>
      <c r="E57" s="17">
        <v>9.28</v>
      </c>
      <c r="F57" s="17" t="s">
        <v>91</v>
      </c>
      <c r="G57" s="62">
        <v>84</v>
      </c>
      <c r="H57" s="62">
        <v>5605.73</v>
      </c>
      <c r="I57" s="76">
        <f t="shared" si="0"/>
        <v>1919.401952</v>
      </c>
      <c r="J57" s="62" t="s">
        <v>127</v>
      </c>
      <c r="K57" s="77">
        <v>72.2258064516129</v>
      </c>
      <c r="L57" s="78">
        <v>5624.66258064516</v>
      </c>
      <c r="M57" s="78">
        <f t="shared" si="1"/>
        <v>1539.47014832258</v>
      </c>
      <c r="N57" s="79" t="s">
        <v>93</v>
      </c>
      <c r="O57" s="80">
        <f t="shared" si="2"/>
        <v>0.163019205002233</v>
      </c>
      <c r="P57" s="80">
        <f t="shared" si="3"/>
        <v>-0.00336599402607882</v>
      </c>
      <c r="Q57" s="80">
        <f t="shared" si="4"/>
        <v>0.0687</v>
      </c>
      <c r="R57" s="27"/>
    </row>
    <row r="58" customHeight="1" spans="1:18">
      <c r="A58" s="17">
        <v>745</v>
      </c>
      <c r="B58" s="18" t="s">
        <v>97</v>
      </c>
      <c r="C58" s="18" t="s">
        <v>56</v>
      </c>
      <c r="D58" s="17" t="s">
        <v>30</v>
      </c>
      <c r="E58" s="63">
        <v>9.27</v>
      </c>
      <c r="F58" s="17" t="s">
        <v>98</v>
      </c>
      <c r="G58" s="62">
        <v>100</v>
      </c>
      <c r="H58" s="62">
        <v>4849.76</v>
      </c>
      <c r="I58" s="76">
        <f t="shared" si="0"/>
        <v>1193.525936</v>
      </c>
      <c r="J58" s="62" t="s">
        <v>128</v>
      </c>
      <c r="K58" s="77">
        <v>80.3870967741936</v>
      </c>
      <c r="L58" s="78">
        <v>4731.30290322581</v>
      </c>
      <c r="M58" s="78">
        <f t="shared" si="1"/>
        <v>1156.80355983871</v>
      </c>
      <c r="N58" s="79" t="s">
        <v>99</v>
      </c>
      <c r="O58" s="80">
        <f t="shared" si="2"/>
        <v>0.24398073836276</v>
      </c>
      <c r="P58" s="80">
        <f t="shared" si="3"/>
        <v>0.0250368871317509</v>
      </c>
      <c r="Q58" s="80">
        <f t="shared" si="4"/>
        <v>0.00159999999999999</v>
      </c>
      <c r="R58" s="27"/>
    </row>
    <row r="59" customHeight="1" spans="1:18">
      <c r="A59" s="17">
        <v>105267</v>
      </c>
      <c r="B59" s="18" t="s">
        <v>94</v>
      </c>
      <c r="C59" s="18" t="s">
        <v>56</v>
      </c>
      <c r="D59" s="17" t="s">
        <v>30</v>
      </c>
      <c r="E59" s="60">
        <v>9.27</v>
      </c>
      <c r="F59" s="17" t="s">
        <v>65</v>
      </c>
      <c r="G59" s="62">
        <v>117</v>
      </c>
      <c r="H59" s="62">
        <v>6006.15</v>
      </c>
      <c r="I59" s="76">
        <f t="shared" si="0"/>
        <v>1629.468495</v>
      </c>
      <c r="J59" s="62" t="s">
        <v>129</v>
      </c>
      <c r="K59" s="77">
        <v>82.3870967741936</v>
      </c>
      <c r="L59" s="78">
        <v>5794.36290322581</v>
      </c>
      <c r="M59" s="78">
        <f t="shared" si="1"/>
        <v>1899.97159596774</v>
      </c>
      <c r="N59" s="79" t="s">
        <v>96</v>
      </c>
      <c r="O59" s="80">
        <f t="shared" si="2"/>
        <v>0.420125293657008</v>
      </c>
      <c r="P59" s="80">
        <f t="shared" si="3"/>
        <v>0.0365505406394695</v>
      </c>
      <c r="Q59" s="80">
        <f t="shared" si="4"/>
        <v>-0.0566</v>
      </c>
      <c r="R59" s="27"/>
    </row>
    <row r="60" customHeight="1" spans="1:18">
      <c r="A60" s="17">
        <v>119622</v>
      </c>
      <c r="B60" s="18" t="s">
        <v>78</v>
      </c>
      <c r="C60" s="18" t="s">
        <v>56</v>
      </c>
      <c r="D60" s="17" t="s">
        <v>19</v>
      </c>
      <c r="E60" s="60">
        <v>9.27</v>
      </c>
      <c r="F60" s="17" t="s">
        <v>79</v>
      </c>
      <c r="G60" s="62">
        <v>20</v>
      </c>
      <c r="H60" s="62">
        <v>467.48</v>
      </c>
      <c r="I60" s="76">
        <f t="shared" si="0"/>
        <v>141.17896</v>
      </c>
      <c r="J60" s="62" t="s">
        <v>130</v>
      </c>
      <c r="K60" s="77">
        <v>19</v>
      </c>
      <c r="L60" s="78">
        <v>766.74</v>
      </c>
      <c r="M60" s="78">
        <f t="shared" si="1"/>
        <v>246.200214</v>
      </c>
      <c r="N60" s="79">
        <v>0.3211</v>
      </c>
      <c r="O60" s="80">
        <f t="shared" si="2"/>
        <v>0.0526315789473684</v>
      </c>
      <c r="P60" s="80">
        <f t="shared" si="3"/>
        <v>-0.390301797219396</v>
      </c>
      <c r="Q60" s="80">
        <f t="shared" si="4"/>
        <v>-0.0191</v>
      </c>
      <c r="R60" s="27"/>
    </row>
    <row r="61" customHeight="1" spans="1:18">
      <c r="A61" s="66">
        <v>727</v>
      </c>
      <c r="B61" s="67" t="s">
        <v>102</v>
      </c>
      <c r="C61" s="67" t="s">
        <v>56</v>
      </c>
      <c r="D61" s="17" t="s">
        <v>19</v>
      </c>
      <c r="E61" s="17">
        <v>9.27</v>
      </c>
      <c r="F61" s="17" t="s">
        <v>131</v>
      </c>
      <c r="G61" s="62">
        <v>68</v>
      </c>
      <c r="H61" s="62">
        <v>3990.63</v>
      </c>
      <c r="I61" s="76">
        <f t="shared" si="0"/>
        <v>1163.667708</v>
      </c>
      <c r="J61" s="62" t="s">
        <v>132</v>
      </c>
      <c r="K61" s="77">
        <v>58.8064516129032</v>
      </c>
      <c r="L61" s="78">
        <v>3441.87741935484</v>
      </c>
      <c r="M61" s="78">
        <f t="shared" si="1"/>
        <v>1077.30763225807</v>
      </c>
      <c r="N61" s="79" t="s">
        <v>105</v>
      </c>
      <c r="O61" s="80">
        <f t="shared" si="2"/>
        <v>0.156335710367526</v>
      </c>
      <c r="P61" s="80">
        <f t="shared" si="3"/>
        <v>0.159434086048311</v>
      </c>
      <c r="Q61" s="80">
        <f t="shared" si="4"/>
        <v>-0.0214</v>
      </c>
      <c r="R61" s="27"/>
    </row>
    <row r="62" customHeight="1" spans="1:19">
      <c r="A62" s="17">
        <v>102934</v>
      </c>
      <c r="B62" s="18" t="s">
        <v>106</v>
      </c>
      <c r="C62" s="18" t="s">
        <v>56</v>
      </c>
      <c r="D62" s="17" t="s">
        <v>30</v>
      </c>
      <c r="E62" s="64">
        <v>9.26</v>
      </c>
      <c r="F62" s="17" t="s">
        <v>65</v>
      </c>
      <c r="G62" s="62">
        <v>120</v>
      </c>
      <c r="H62" s="62">
        <v>9585.32</v>
      </c>
      <c r="I62" s="76">
        <f t="shared" si="0"/>
        <v>2562.156036</v>
      </c>
      <c r="J62" s="62" t="s">
        <v>133</v>
      </c>
      <c r="K62" s="77">
        <v>104.903225806452</v>
      </c>
      <c r="L62" s="78">
        <v>6553.69064516129</v>
      </c>
      <c r="M62" s="78">
        <f t="shared" si="1"/>
        <v>1763.5981526129</v>
      </c>
      <c r="N62" s="79" t="s">
        <v>108</v>
      </c>
      <c r="O62" s="81">
        <f t="shared" si="2"/>
        <v>0.143911439114387</v>
      </c>
      <c r="P62" s="81">
        <f t="shared" si="3"/>
        <v>0.462583530255127</v>
      </c>
      <c r="Q62" s="80">
        <f t="shared" si="4"/>
        <v>-0.00180000000000002</v>
      </c>
      <c r="R62" s="32">
        <v>0</v>
      </c>
      <c r="S62" s="51" t="s">
        <v>38</v>
      </c>
    </row>
    <row r="63" customHeight="1" spans="1:18">
      <c r="A63" s="17">
        <v>359</v>
      </c>
      <c r="B63" s="18" t="s">
        <v>109</v>
      </c>
      <c r="C63" s="18" t="s">
        <v>56</v>
      </c>
      <c r="D63" s="17" t="s">
        <v>30</v>
      </c>
      <c r="E63" s="60">
        <v>9.25</v>
      </c>
      <c r="F63" s="17" t="s">
        <v>65</v>
      </c>
      <c r="G63" s="62">
        <v>114</v>
      </c>
      <c r="H63" s="62">
        <v>7032.26</v>
      </c>
      <c r="I63" s="76">
        <f t="shared" si="0"/>
        <v>1950.045698</v>
      </c>
      <c r="J63" s="62" t="s">
        <v>89</v>
      </c>
      <c r="K63" s="77">
        <v>83.7741935483871</v>
      </c>
      <c r="L63" s="78">
        <v>6124.30774193548</v>
      </c>
      <c r="M63" s="78">
        <f t="shared" si="1"/>
        <v>1714.19373696774</v>
      </c>
      <c r="N63" s="79" t="s">
        <v>111</v>
      </c>
      <c r="O63" s="80">
        <f t="shared" si="2"/>
        <v>0.360800924143242</v>
      </c>
      <c r="P63" s="80">
        <f t="shared" si="3"/>
        <v>0.148253859264358</v>
      </c>
      <c r="Q63" s="80">
        <f t="shared" si="4"/>
        <v>-0.00259999999999999</v>
      </c>
      <c r="R63" s="27"/>
    </row>
    <row r="64" customHeight="1" spans="1:19">
      <c r="A64" s="17">
        <v>357</v>
      </c>
      <c r="B64" s="18" t="s">
        <v>90</v>
      </c>
      <c r="C64" s="18" t="s">
        <v>56</v>
      </c>
      <c r="D64" s="17" t="s">
        <v>30</v>
      </c>
      <c r="E64" s="64">
        <v>9.25</v>
      </c>
      <c r="F64" s="17" t="s">
        <v>75</v>
      </c>
      <c r="G64" s="62">
        <v>110</v>
      </c>
      <c r="H64" s="62">
        <v>9761.35</v>
      </c>
      <c r="I64" s="76">
        <f t="shared" si="0"/>
        <v>2241.20596</v>
      </c>
      <c r="J64" s="62" t="s">
        <v>134</v>
      </c>
      <c r="K64" s="77">
        <v>72.2258064516129</v>
      </c>
      <c r="L64" s="78">
        <v>5624.66258064516</v>
      </c>
      <c r="M64" s="78">
        <f t="shared" si="1"/>
        <v>1539.47014832258</v>
      </c>
      <c r="N64" s="79" t="s">
        <v>93</v>
      </c>
      <c r="O64" s="81">
        <f t="shared" si="2"/>
        <v>0.523001339883877</v>
      </c>
      <c r="P64" s="81">
        <f t="shared" si="3"/>
        <v>0.735455213542846</v>
      </c>
      <c r="Q64" s="80">
        <f t="shared" si="4"/>
        <v>-0.0441</v>
      </c>
      <c r="R64" s="32">
        <v>0</v>
      </c>
      <c r="S64" s="51" t="s">
        <v>38</v>
      </c>
    </row>
    <row r="65" customHeight="1" spans="1:19">
      <c r="A65" s="17">
        <v>102565</v>
      </c>
      <c r="B65" s="18" t="s">
        <v>81</v>
      </c>
      <c r="C65" s="18" t="s">
        <v>56</v>
      </c>
      <c r="D65" s="17" t="s">
        <v>30</v>
      </c>
      <c r="E65" s="64">
        <v>9.25</v>
      </c>
      <c r="F65" s="17" t="s">
        <v>65</v>
      </c>
      <c r="G65" s="62">
        <v>138</v>
      </c>
      <c r="H65" s="62">
        <v>9131.15</v>
      </c>
      <c r="I65" s="76">
        <f t="shared" si="0"/>
        <v>3113.72215</v>
      </c>
      <c r="J65" s="62" t="s">
        <v>135</v>
      </c>
      <c r="K65" s="77">
        <v>82.9677419354839</v>
      </c>
      <c r="L65" s="78">
        <v>4375.63580645161</v>
      </c>
      <c r="M65" s="78">
        <f t="shared" si="1"/>
        <v>1449.64814267742</v>
      </c>
      <c r="N65" s="79" t="s">
        <v>84</v>
      </c>
      <c r="O65" s="81">
        <f t="shared" si="2"/>
        <v>0.663297045101088</v>
      </c>
      <c r="P65" s="81">
        <f t="shared" si="3"/>
        <v>1.08681672879097</v>
      </c>
      <c r="Q65" s="80">
        <f t="shared" si="4"/>
        <v>0.00969999999999999</v>
      </c>
      <c r="R65" s="32">
        <v>0</v>
      </c>
      <c r="S65" s="51" t="s">
        <v>38</v>
      </c>
    </row>
    <row r="66" customHeight="1" spans="1:18">
      <c r="A66" s="17">
        <v>114286</v>
      </c>
      <c r="B66" s="18" t="s">
        <v>118</v>
      </c>
      <c r="C66" s="18" t="s">
        <v>56</v>
      </c>
      <c r="D66" s="17" t="s">
        <v>19</v>
      </c>
      <c r="E66" s="17">
        <v>9.24</v>
      </c>
      <c r="F66" s="17" t="s">
        <v>79</v>
      </c>
      <c r="G66" s="62">
        <v>95</v>
      </c>
      <c r="H66" s="62">
        <v>5488.11</v>
      </c>
      <c r="I66" s="76">
        <f t="shared" si="0"/>
        <v>1191.468681</v>
      </c>
      <c r="J66" s="62" t="s">
        <v>136</v>
      </c>
      <c r="K66" s="77">
        <v>72.3225806451613</v>
      </c>
      <c r="L66" s="78">
        <v>4258.65451612903</v>
      </c>
      <c r="M66" s="78">
        <f t="shared" si="1"/>
        <v>1048.90660732258</v>
      </c>
      <c r="N66" s="79" t="s">
        <v>120</v>
      </c>
      <c r="O66" s="80">
        <f t="shared" si="2"/>
        <v>0.313559322033898</v>
      </c>
      <c r="P66" s="80">
        <f t="shared" si="3"/>
        <v>0.288695755716879</v>
      </c>
      <c r="Q66" s="80">
        <f t="shared" si="4"/>
        <v>-0.0292</v>
      </c>
      <c r="R66" s="27"/>
    </row>
    <row r="67" customHeight="1" spans="1:18">
      <c r="A67" s="17">
        <v>119263</v>
      </c>
      <c r="B67" s="18" t="s">
        <v>72</v>
      </c>
      <c r="C67" s="18" t="s">
        <v>56</v>
      </c>
      <c r="D67" s="17" t="s">
        <v>19</v>
      </c>
      <c r="E67" s="17">
        <v>9.24</v>
      </c>
      <c r="F67" s="17" t="s">
        <v>65</v>
      </c>
      <c r="G67" s="62">
        <v>50</v>
      </c>
      <c r="H67" s="62">
        <v>2244.01</v>
      </c>
      <c r="I67" s="76">
        <f t="shared" si="0"/>
        <v>545.518831</v>
      </c>
      <c r="J67" s="62" t="s">
        <v>137</v>
      </c>
      <c r="K67" s="77">
        <v>44.7741935483871</v>
      </c>
      <c r="L67" s="78">
        <v>1732.75322580645</v>
      </c>
      <c r="M67" s="78">
        <f t="shared" si="1"/>
        <v>453.808069838709</v>
      </c>
      <c r="N67" s="79" t="s">
        <v>59</v>
      </c>
      <c r="O67" s="80">
        <f t="shared" si="2"/>
        <v>0.11671469740634</v>
      </c>
      <c r="P67" s="80">
        <f t="shared" si="3"/>
        <v>0.295054579370703</v>
      </c>
      <c r="Q67" s="80">
        <f t="shared" si="4"/>
        <v>-0.0188</v>
      </c>
      <c r="R67" s="27"/>
    </row>
    <row r="68" customHeight="1" spans="1:18">
      <c r="A68" s="17">
        <v>726</v>
      </c>
      <c r="B68" s="18" t="s">
        <v>55</v>
      </c>
      <c r="C68" s="18" t="s">
        <v>56</v>
      </c>
      <c r="D68" s="17" t="s">
        <v>30</v>
      </c>
      <c r="E68" s="60">
        <v>9.23</v>
      </c>
      <c r="F68" s="17" t="s">
        <v>57</v>
      </c>
      <c r="G68" s="62">
        <v>99</v>
      </c>
      <c r="H68" s="62">
        <v>6179.33</v>
      </c>
      <c r="I68" s="76">
        <f t="shared" ref="I68:I131" si="5">H68*J68</f>
        <v>1482.421267</v>
      </c>
      <c r="J68" s="62" t="s">
        <v>138</v>
      </c>
      <c r="K68" s="77">
        <v>91.1612903225806</v>
      </c>
      <c r="L68" s="78">
        <v>6170.3864516129</v>
      </c>
      <c r="M68" s="78">
        <f t="shared" ref="M68:M131" si="6">L68*N68</f>
        <v>1616.02421167742</v>
      </c>
      <c r="N68" s="79" t="s">
        <v>59</v>
      </c>
      <c r="O68" s="80">
        <f t="shared" si="2"/>
        <v>0.0859872611464974</v>
      </c>
      <c r="P68" s="80">
        <f t="shared" si="3"/>
        <v>0.00144943083504315</v>
      </c>
      <c r="Q68" s="80">
        <f t="shared" si="4"/>
        <v>-0.022</v>
      </c>
      <c r="R68" s="27"/>
    </row>
    <row r="69" customHeight="1" spans="1:19">
      <c r="A69" s="17">
        <v>111219</v>
      </c>
      <c r="B69" s="18" t="s">
        <v>60</v>
      </c>
      <c r="C69" s="18" t="s">
        <v>56</v>
      </c>
      <c r="D69" s="17" t="s">
        <v>30</v>
      </c>
      <c r="E69" s="60">
        <v>9.23</v>
      </c>
      <c r="F69" s="17" t="s">
        <v>61</v>
      </c>
      <c r="G69" s="62">
        <v>89</v>
      </c>
      <c r="H69" s="62">
        <v>5215.38</v>
      </c>
      <c r="I69" s="76">
        <f t="shared" si="5"/>
        <v>1402.93722</v>
      </c>
      <c r="J69" s="62" t="s">
        <v>139</v>
      </c>
      <c r="K69" s="77">
        <v>91.8064516129032</v>
      </c>
      <c r="L69" s="78">
        <v>6262.19580645161</v>
      </c>
      <c r="M69" s="78">
        <f t="shared" si="6"/>
        <v>1954.43131119355</v>
      </c>
      <c r="N69" s="79" t="s">
        <v>63</v>
      </c>
      <c r="O69" s="80">
        <f t="shared" ref="O69:O132" si="7">(G69-K69)/K69</f>
        <v>-0.0305692199578353</v>
      </c>
      <c r="P69" s="80">
        <f t="shared" ref="P69:P132" si="8">(H69-L69)/L69</f>
        <v>-0.167164336409464</v>
      </c>
      <c r="Q69" s="80">
        <f t="shared" ref="Q69:Q132" si="9">(J:J-N:N)</f>
        <v>-0.0431</v>
      </c>
      <c r="R69" s="27"/>
      <c r="S69" s="27"/>
    </row>
    <row r="70" customHeight="1" spans="1:18">
      <c r="A70" s="17">
        <v>106399</v>
      </c>
      <c r="B70" s="18" t="s">
        <v>64</v>
      </c>
      <c r="C70" s="18" t="s">
        <v>56</v>
      </c>
      <c r="D70" s="17" t="s">
        <v>30</v>
      </c>
      <c r="E70" s="60">
        <v>9.23</v>
      </c>
      <c r="F70" s="17" t="s">
        <v>65</v>
      </c>
      <c r="G70" s="62">
        <v>87</v>
      </c>
      <c r="H70" s="62">
        <v>4408.1</v>
      </c>
      <c r="I70" s="76">
        <f t="shared" si="5"/>
        <v>1619.09513</v>
      </c>
      <c r="J70" s="62" t="s">
        <v>140</v>
      </c>
      <c r="K70" s="77">
        <v>85.8709677419355</v>
      </c>
      <c r="L70" s="78">
        <v>5367.61903225806</v>
      </c>
      <c r="M70" s="78">
        <f t="shared" si="6"/>
        <v>1669.32951903226</v>
      </c>
      <c r="N70" s="79" t="s">
        <v>67</v>
      </c>
      <c r="O70" s="80">
        <f t="shared" si="7"/>
        <v>0.0131480090157774</v>
      </c>
      <c r="P70" s="80">
        <f t="shared" si="8"/>
        <v>-0.178760643497906</v>
      </c>
      <c r="Q70" s="80">
        <f t="shared" si="9"/>
        <v>0.0563</v>
      </c>
      <c r="R70" s="27"/>
    </row>
    <row r="71" customHeight="1" spans="1:18">
      <c r="A71" s="17">
        <v>106569</v>
      </c>
      <c r="B71" s="18" t="s">
        <v>68</v>
      </c>
      <c r="C71" s="18" t="s">
        <v>56</v>
      </c>
      <c r="D71" s="17" t="s">
        <v>30</v>
      </c>
      <c r="E71" s="60">
        <v>9.22</v>
      </c>
      <c r="F71" s="17" t="s">
        <v>69</v>
      </c>
      <c r="G71" s="62">
        <v>77</v>
      </c>
      <c r="H71" s="62">
        <v>6229.65</v>
      </c>
      <c r="I71" s="76">
        <f t="shared" si="5"/>
        <v>2281.29783</v>
      </c>
      <c r="J71" s="62" t="s">
        <v>141</v>
      </c>
      <c r="K71" s="77">
        <v>69.1935483870968</v>
      </c>
      <c r="L71" s="78">
        <v>4560.9564516129</v>
      </c>
      <c r="M71" s="78">
        <f t="shared" si="6"/>
        <v>1499.18638564516</v>
      </c>
      <c r="N71" s="79" t="s">
        <v>71</v>
      </c>
      <c r="O71" s="80">
        <f t="shared" si="7"/>
        <v>0.112820512820512</v>
      </c>
      <c r="P71" s="80">
        <f t="shared" si="8"/>
        <v>0.365864828153971</v>
      </c>
      <c r="Q71" s="80">
        <f t="shared" si="9"/>
        <v>0.0375</v>
      </c>
      <c r="R71" s="27"/>
    </row>
    <row r="72" customHeight="1" spans="1:19">
      <c r="A72" s="17">
        <v>119263</v>
      </c>
      <c r="B72" s="18" t="s">
        <v>72</v>
      </c>
      <c r="C72" s="18" t="s">
        <v>56</v>
      </c>
      <c r="D72" s="17" t="s">
        <v>19</v>
      </c>
      <c r="E72" s="64">
        <v>9.22</v>
      </c>
      <c r="F72" s="17" t="s">
        <v>65</v>
      </c>
      <c r="G72" s="62">
        <v>61</v>
      </c>
      <c r="H72" s="62">
        <v>2916.03</v>
      </c>
      <c r="I72" s="76">
        <f t="shared" si="5"/>
        <v>892.30518</v>
      </c>
      <c r="J72" s="62" t="s">
        <v>142</v>
      </c>
      <c r="K72" s="77">
        <v>44.7741935483871</v>
      </c>
      <c r="L72" s="78">
        <v>1732.75322580645</v>
      </c>
      <c r="M72" s="78">
        <f t="shared" si="6"/>
        <v>453.808069838709</v>
      </c>
      <c r="N72" s="79" t="s">
        <v>59</v>
      </c>
      <c r="O72" s="81">
        <f t="shared" si="7"/>
        <v>0.362391930835735</v>
      </c>
      <c r="P72" s="81">
        <f t="shared" si="8"/>
        <v>0.682888224688103</v>
      </c>
      <c r="Q72" s="80">
        <f t="shared" si="9"/>
        <v>0.0441</v>
      </c>
      <c r="R72" s="32">
        <v>0</v>
      </c>
      <c r="S72" s="51" t="s">
        <v>49</v>
      </c>
    </row>
    <row r="73" customHeight="1" spans="1:18">
      <c r="A73" s="17">
        <v>118951</v>
      </c>
      <c r="B73" s="18" t="s">
        <v>74</v>
      </c>
      <c r="C73" s="18" t="s">
        <v>56</v>
      </c>
      <c r="D73" s="17" t="s">
        <v>19</v>
      </c>
      <c r="E73" s="17">
        <v>9.22</v>
      </c>
      <c r="F73" s="17" t="s">
        <v>75</v>
      </c>
      <c r="G73" s="62">
        <v>45</v>
      </c>
      <c r="H73" s="62">
        <v>1793.5</v>
      </c>
      <c r="I73" s="76">
        <f t="shared" si="5"/>
        <v>487.832</v>
      </c>
      <c r="J73" s="62" t="s">
        <v>143</v>
      </c>
      <c r="K73" s="77">
        <v>43.1290322580645</v>
      </c>
      <c r="L73" s="78">
        <v>1860.12774193548</v>
      </c>
      <c r="M73" s="78">
        <f t="shared" si="6"/>
        <v>511.16310348387</v>
      </c>
      <c r="N73" s="79" t="s">
        <v>77</v>
      </c>
      <c r="O73" s="80">
        <f t="shared" si="7"/>
        <v>0.0433807030665674</v>
      </c>
      <c r="P73" s="80">
        <f t="shared" si="8"/>
        <v>-0.0358189066446335</v>
      </c>
      <c r="Q73" s="80">
        <f t="shared" si="9"/>
        <v>-0.00279999999999997</v>
      </c>
      <c r="R73" s="27"/>
    </row>
    <row r="74" customHeight="1" spans="1:18">
      <c r="A74" s="17">
        <v>119622</v>
      </c>
      <c r="B74" s="18" t="s">
        <v>78</v>
      </c>
      <c r="C74" s="18" t="s">
        <v>56</v>
      </c>
      <c r="D74" s="17" t="s">
        <v>19</v>
      </c>
      <c r="E74" s="17">
        <v>9.22</v>
      </c>
      <c r="F74" s="17" t="s">
        <v>79</v>
      </c>
      <c r="G74" s="62">
        <v>20</v>
      </c>
      <c r="H74" s="62">
        <v>851.48</v>
      </c>
      <c r="I74" s="76">
        <f t="shared" si="5"/>
        <v>233.050076</v>
      </c>
      <c r="J74" s="62" t="s">
        <v>93</v>
      </c>
      <c r="K74" s="77">
        <v>19</v>
      </c>
      <c r="L74" s="78">
        <v>766.74</v>
      </c>
      <c r="M74" s="78">
        <f t="shared" si="6"/>
        <v>246.200214</v>
      </c>
      <c r="N74" s="79">
        <v>0.3211</v>
      </c>
      <c r="O74" s="80">
        <f t="shared" si="7"/>
        <v>0.0526315789473684</v>
      </c>
      <c r="P74" s="80">
        <f t="shared" si="8"/>
        <v>0.110519863317422</v>
      </c>
      <c r="Q74" s="80">
        <f t="shared" si="9"/>
        <v>-0.0474</v>
      </c>
      <c r="R74" s="27"/>
    </row>
    <row r="75" customHeight="1" spans="1:19">
      <c r="A75" s="66">
        <v>102565</v>
      </c>
      <c r="B75" s="67" t="s">
        <v>81</v>
      </c>
      <c r="C75" s="67" t="s">
        <v>56</v>
      </c>
      <c r="D75" s="17" t="s">
        <v>30</v>
      </c>
      <c r="E75" s="13">
        <v>9.22</v>
      </c>
      <c r="F75" s="17" t="s">
        <v>82</v>
      </c>
      <c r="G75" s="62">
        <v>146</v>
      </c>
      <c r="H75" s="62">
        <v>8897.36</v>
      </c>
      <c r="I75" s="76">
        <f t="shared" si="5"/>
        <v>1722.528896</v>
      </c>
      <c r="J75" s="62" t="s">
        <v>144</v>
      </c>
      <c r="K75" s="77">
        <v>82.9677419354839</v>
      </c>
      <c r="L75" s="78">
        <v>4375.63580645161</v>
      </c>
      <c r="M75" s="78">
        <f t="shared" si="6"/>
        <v>1449.64814267742</v>
      </c>
      <c r="N75" s="79" t="s">
        <v>84</v>
      </c>
      <c r="O75" s="81">
        <f t="shared" si="7"/>
        <v>0.759720062208397</v>
      </c>
      <c r="P75" s="81">
        <f t="shared" si="8"/>
        <v>1.03338677932962</v>
      </c>
      <c r="Q75" s="80">
        <f t="shared" si="9"/>
        <v>-0.1377</v>
      </c>
      <c r="R75" s="32">
        <v>0</v>
      </c>
      <c r="S75" s="51" t="s">
        <v>49</v>
      </c>
    </row>
    <row r="76" s="27" customFormat="1" customHeight="1" spans="1:19">
      <c r="A76" s="17">
        <v>513</v>
      </c>
      <c r="B76" s="18" t="s">
        <v>85</v>
      </c>
      <c r="C76" s="18" t="s">
        <v>56</v>
      </c>
      <c r="D76" s="17" t="s">
        <v>24</v>
      </c>
      <c r="E76" s="13">
        <v>9.21</v>
      </c>
      <c r="F76" s="17" t="s">
        <v>65</v>
      </c>
      <c r="G76" s="62">
        <v>129</v>
      </c>
      <c r="H76" s="62">
        <v>10676.56</v>
      </c>
      <c r="I76" s="76">
        <f t="shared" si="5"/>
        <v>2980.895552</v>
      </c>
      <c r="J76" s="62" t="s">
        <v>145</v>
      </c>
      <c r="K76" s="77">
        <v>98.6774193548387</v>
      </c>
      <c r="L76" s="78">
        <v>7033.71225806452</v>
      </c>
      <c r="M76" s="78">
        <f t="shared" si="6"/>
        <v>2246.56769522581</v>
      </c>
      <c r="N76" s="79" t="s">
        <v>42</v>
      </c>
      <c r="O76" s="81">
        <f t="shared" si="7"/>
        <v>0.307289964040536</v>
      </c>
      <c r="P76" s="81">
        <f t="shared" si="8"/>
        <v>0.517912534417194</v>
      </c>
      <c r="Q76" s="80">
        <f t="shared" si="9"/>
        <v>-0.0402</v>
      </c>
      <c r="R76" s="32">
        <v>0</v>
      </c>
      <c r="S76" s="51"/>
    </row>
    <row r="77" customHeight="1" spans="1:18">
      <c r="A77" s="17">
        <v>105267</v>
      </c>
      <c r="B77" s="18" t="s">
        <v>94</v>
      </c>
      <c r="C77" s="18" t="s">
        <v>56</v>
      </c>
      <c r="D77" s="17" t="s">
        <v>30</v>
      </c>
      <c r="E77" s="60">
        <v>9.21</v>
      </c>
      <c r="F77" s="17" t="s">
        <v>65</v>
      </c>
      <c r="G77" s="62">
        <v>114</v>
      </c>
      <c r="H77" s="62">
        <v>5556.92</v>
      </c>
      <c r="I77" s="76">
        <f t="shared" si="5"/>
        <v>1894.90972</v>
      </c>
      <c r="J77" s="62" t="s">
        <v>135</v>
      </c>
      <c r="K77" s="77">
        <v>82.3870967741936</v>
      </c>
      <c r="L77" s="78">
        <v>5794.36290322581</v>
      </c>
      <c r="M77" s="78">
        <f t="shared" si="6"/>
        <v>1899.97159596774</v>
      </c>
      <c r="N77" s="79" t="s">
        <v>96</v>
      </c>
      <c r="O77" s="80">
        <f t="shared" si="7"/>
        <v>0.383711824588879</v>
      </c>
      <c r="P77" s="80">
        <f t="shared" si="8"/>
        <v>-0.040978258902911</v>
      </c>
      <c r="Q77" s="80">
        <f t="shared" si="9"/>
        <v>0.0131000000000001</v>
      </c>
      <c r="R77" s="27"/>
    </row>
    <row r="78" customHeight="1" spans="1:18">
      <c r="A78" s="17">
        <v>118951</v>
      </c>
      <c r="B78" s="18" t="s">
        <v>74</v>
      </c>
      <c r="C78" s="18" t="s">
        <v>56</v>
      </c>
      <c r="D78" s="17" t="s">
        <v>19</v>
      </c>
      <c r="E78" s="60">
        <v>9.21</v>
      </c>
      <c r="F78" s="17" t="s">
        <v>75</v>
      </c>
      <c r="G78" s="62">
        <v>45</v>
      </c>
      <c r="H78" s="62">
        <v>1793.5</v>
      </c>
      <c r="I78" s="76">
        <f t="shared" si="5"/>
        <v>487.832</v>
      </c>
      <c r="J78" s="62" t="s">
        <v>143</v>
      </c>
      <c r="K78" s="77">
        <v>43.1290322580645</v>
      </c>
      <c r="L78" s="78">
        <v>1860.12774193548</v>
      </c>
      <c r="M78" s="78">
        <f t="shared" si="6"/>
        <v>511.16310348387</v>
      </c>
      <c r="N78" s="79" t="s">
        <v>77</v>
      </c>
      <c r="O78" s="80">
        <f t="shared" si="7"/>
        <v>0.0433807030665674</v>
      </c>
      <c r="P78" s="80">
        <f t="shared" si="8"/>
        <v>-0.0358189066446335</v>
      </c>
      <c r="Q78" s="80">
        <f t="shared" si="9"/>
        <v>-0.00279999999999997</v>
      </c>
      <c r="R78" s="27"/>
    </row>
    <row r="79" customHeight="1" spans="1:18">
      <c r="A79" s="17">
        <v>103198</v>
      </c>
      <c r="B79" s="18" t="s">
        <v>87</v>
      </c>
      <c r="C79" s="18" t="s">
        <v>56</v>
      </c>
      <c r="D79" s="17" t="s">
        <v>30</v>
      </c>
      <c r="E79" s="17">
        <v>9.21</v>
      </c>
      <c r="F79" s="17" t="s">
        <v>75</v>
      </c>
      <c r="G79" s="62">
        <v>112</v>
      </c>
      <c r="H79" s="62">
        <v>5155.16</v>
      </c>
      <c r="I79" s="76">
        <f t="shared" si="5"/>
        <v>1536.23768</v>
      </c>
      <c r="J79" s="62" t="s">
        <v>146</v>
      </c>
      <c r="K79" s="77">
        <v>100.677419354839</v>
      </c>
      <c r="L79" s="78">
        <v>5582.01548387097</v>
      </c>
      <c r="M79" s="78">
        <f t="shared" si="6"/>
        <v>1547.89289367742</v>
      </c>
      <c r="N79" s="79" t="s">
        <v>89</v>
      </c>
      <c r="O79" s="80">
        <f t="shared" si="7"/>
        <v>0.112463953860939</v>
      </c>
      <c r="P79" s="80">
        <f t="shared" si="8"/>
        <v>-0.0764697778256533</v>
      </c>
      <c r="Q79" s="80">
        <f t="shared" si="9"/>
        <v>0.0207</v>
      </c>
      <c r="R79" s="27"/>
    </row>
    <row r="80" customHeight="1" spans="1:18">
      <c r="A80" s="17">
        <v>119622</v>
      </c>
      <c r="B80" s="18" t="s">
        <v>78</v>
      </c>
      <c r="C80" s="18" t="s">
        <v>56</v>
      </c>
      <c r="D80" s="17" t="s">
        <v>19</v>
      </c>
      <c r="E80" s="60">
        <v>9.21</v>
      </c>
      <c r="F80" s="17" t="s">
        <v>79</v>
      </c>
      <c r="G80" s="62">
        <v>20</v>
      </c>
      <c r="H80" s="62">
        <v>851.48</v>
      </c>
      <c r="I80" s="76">
        <f t="shared" si="5"/>
        <v>233.050076</v>
      </c>
      <c r="J80" s="62" t="s">
        <v>93</v>
      </c>
      <c r="K80" s="77">
        <v>19</v>
      </c>
      <c r="L80" s="78">
        <v>766.74</v>
      </c>
      <c r="M80" s="78">
        <f t="shared" si="6"/>
        <v>246.200214</v>
      </c>
      <c r="N80" s="79">
        <v>0.3211</v>
      </c>
      <c r="O80" s="80">
        <f t="shared" si="7"/>
        <v>0.0526315789473684</v>
      </c>
      <c r="P80" s="80">
        <f t="shared" si="8"/>
        <v>0.110519863317422</v>
      </c>
      <c r="Q80" s="80">
        <f t="shared" si="9"/>
        <v>-0.0474</v>
      </c>
      <c r="R80" s="27"/>
    </row>
    <row r="81" customHeight="1" spans="1:19">
      <c r="A81" s="66">
        <v>357</v>
      </c>
      <c r="B81" s="67" t="s">
        <v>90</v>
      </c>
      <c r="C81" s="67" t="s">
        <v>56</v>
      </c>
      <c r="D81" s="17" t="s">
        <v>30</v>
      </c>
      <c r="E81" s="13">
        <v>9.21</v>
      </c>
      <c r="F81" s="17" t="s">
        <v>91</v>
      </c>
      <c r="G81" s="62">
        <v>117</v>
      </c>
      <c r="H81" s="62">
        <v>9597.25</v>
      </c>
      <c r="I81" s="76">
        <f t="shared" si="5"/>
        <v>2123.871425</v>
      </c>
      <c r="J81" s="62" t="s">
        <v>147</v>
      </c>
      <c r="K81" s="77">
        <v>72.2258064516129</v>
      </c>
      <c r="L81" s="78">
        <v>5624.66258064516</v>
      </c>
      <c r="M81" s="78">
        <f t="shared" si="6"/>
        <v>1539.47014832258</v>
      </c>
      <c r="N81" s="79" t="s">
        <v>93</v>
      </c>
      <c r="O81" s="81">
        <f t="shared" si="7"/>
        <v>0.619919606967396</v>
      </c>
      <c r="P81" s="81">
        <f t="shared" si="8"/>
        <v>0.706280130122788</v>
      </c>
      <c r="Q81" s="80">
        <f t="shared" si="9"/>
        <v>-0.0524</v>
      </c>
      <c r="R81" s="32">
        <v>0</v>
      </c>
      <c r="S81" s="51" t="s">
        <v>148</v>
      </c>
    </row>
    <row r="82" customHeight="1" spans="1:19">
      <c r="A82" s="17">
        <v>745</v>
      </c>
      <c r="B82" s="18" t="s">
        <v>97</v>
      </c>
      <c r="C82" s="18" t="s">
        <v>56</v>
      </c>
      <c r="D82" s="17" t="s">
        <v>30</v>
      </c>
      <c r="E82" s="68">
        <v>9.2</v>
      </c>
      <c r="F82" s="17" t="s">
        <v>98</v>
      </c>
      <c r="G82" s="62">
        <v>108</v>
      </c>
      <c r="H82" s="62">
        <v>9587.01</v>
      </c>
      <c r="I82" s="76">
        <f t="shared" si="5"/>
        <v>2477.283384</v>
      </c>
      <c r="J82" s="62" t="s">
        <v>149</v>
      </c>
      <c r="K82" s="77">
        <v>80.3870967741936</v>
      </c>
      <c r="L82" s="78">
        <v>4731.30290322581</v>
      </c>
      <c r="M82" s="78">
        <f t="shared" si="6"/>
        <v>1156.80355983871</v>
      </c>
      <c r="N82" s="79" t="s">
        <v>99</v>
      </c>
      <c r="O82" s="81">
        <f t="shared" si="7"/>
        <v>0.343499197431781</v>
      </c>
      <c r="P82" s="81">
        <f t="shared" si="8"/>
        <v>1.0262938552219</v>
      </c>
      <c r="Q82" s="80">
        <f t="shared" si="9"/>
        <v>0.0139</v>
      </c>
      <c r="R82" s="32">
        <v>0</v>
      </c>
      <c r="S82" s="51" t="s">
        <v>49</v>
      </c>
    </row>
    <row r="83" customHeight="1" spans="1:18">
      <c r="A83" s="17">
        <v>119263</v>
      </c>
      <c r="B83" s="18" t="s">
        <v>72</v>
      </c>
      <c r="C83" s="18" t="s">
        <v>56</v>
      </c>
      <c r="D83" s="17" t="s">
        <v>19</v>
      </c>
      <c r="E83" s="60">
        <v>9.2</v>
      </c>
      <c r="F83" s="17" t="s">
        <v>65</v>
      </c>
      <c r="G83" s="62">
        <v>55</v>
      </c>
      <c r="H83" s="62">
        <v>3513.02</v>
      </c>
      <c r="I83" s="76">
        <f t="shared" si="5"/>
        <v>697.33447</v>
      </c>
      <c r="J83" s="62" t="s">
        <v>150</v>
      </c>
      <c r="K83" s="77">
        <v>44.7741935483871</v>
      </c>
      <c r="L83" s="78">
        <v>1732.75322580645</v>
      </c>
      <c r="M83" s="78">
        <f t="shared" si="6"/>
        <v>453.808069838709</v>
      </c>
      <c r="N83" s="79" t="s">
        <v>59</v>
      </c>
      <c r="O83" s="81">
        <f t="shared" si="7"/>
        <v>0.228386167146974</v>
      </c>
      <c r="P83" s="81">
        <f t="shared" si="8"/>
        <v>1.02742083966688</v>
      </c>
      <c r="Q83" s="80">
        <f t="shared" si="9"/>
        <v>-0.0634</v>
      </c>
      <c r="R83" s="32">
        <f>(I83-M83)*0.3</f>
        <v>73.0579200483873</v>
      </c>
    </row>
    <row r="84" customHeight="1" spans="1:18">
      <c r="A84" s="17">
        <v>118951</v>
      </c>
      <c r="B84" s="18" t="s">
        <v>74</v>
      </c>
      <c r="C84" s="18" t="s">
        <v>56</v>
      </c>
      <c r="D84" s="17" t="s">
        <v>19</v>
      </c>
      <c r="E84" s="17">
        <v>9.2</v>
      </c>
      <c r="F84" s="17" t="s">
        <v>75</v>
      </c>
      <c r="G84" s="62">
        <v>68</v>
      </c>
      <c r="H84" s="62">
        <v>3135.31</v>
      </c>
      <c r="I84" s="76">
        <f t="shared" si="5"/>
        <v>955.642488</v>
      </c>
      <c r="J84" s="62" t="s">
        <v>100</v>
      </c>
      <c r="K84" s="77">
        <v>43.1290322580645</v>
      </c>
      <c r="L84" s="78">
        <v>1860.12774193548</v>
      </c>
      <c r="M84" s="78">
        <f t="shared" si="6"/>
        <v>511.16310348387</v>
      </c>
      <c r="N84" s="79" t="s">
        <v>77</v>
      </c>
      <c r="O84" s="81">
        <f t="shared" si="7"/>
        <v>0.576664173522813</v>
      </c>
      <c r="P84" s="81">
        <f t="shared" si="8"/>
        <v>0.685534777701708</v>
      </c>
      <c r="Q84" s="80">
        <f t="shared" si="9"/>
        <v>0.03</v>
      </c>
      <c r="R84" s="32">
        <f>(I84-M84)*0.1</f>
        <v>44.447938451613</v>
      </c>
    </row>
    <row r="85" customHeight="1" spans="1:18">
      <c r="A85" s="66">
        <v>727</v>
      </c>
      <c r="B85" s="67" t="s">
        <v>102</v>
      </c>
      <c r="C85" s="67" t="s">
        <v>56</v>
      </c>
      <c r="D85" s="17" t="s">
        <v>19</v>
      </c>
      <c r="E85" s="41">
        <v>9.2</v>
      </c>
      <c r="F85" s="17" t="s">
        <v>131</v>
      </c>
      <c r="G85" s="62">
        <v>66</v>
      </c>
      <c r="H85" s="62">
        <v>4430.44</v>
      </c>
      <c r="I85" s="76">
        <f t="shared" si="5"/>
        <v>771.339604</v>
      </c>
      <c r="J85" s="62" t="s">
        <v>151</v>
      </c>
      <c r="K85" s="77">
        <v>58.8064516129032</v>
      </c>
      <c r="L85" s="78">
        <v>3441.87741935484</v>
      </c>
      <c r="M85" s="78">
        <f t="shared" si="6"/>
        <v>1077.30763225807</v>
      </c>
      <c r="N85" s="79" t="s">
        <v>105</v>
      </c>
      <c r="O85" s="80">
        <f t="shared" si="7"/>
        <v>0.122325836533187</v>
      </c>
      <c r="P85" s="80">
        <f t="shared" si="8"/>
        <v>0.287216091742878</v>
      </c>
      <c r="Q85" s="80">
        <f t="shared" si="9"/>
        <v>-0.1389</v>
      </c>
      <c r="R85" s="27"/>
    </row>
    <row r="86" customHeight="1" spans="1:18">
      <c r="A86" s="17">
        <v>102934</v>
      </c>
      <c r="B86" s="18" t="s">
        <v>106</v>
      </c>
      <c r="C86" s="18" t="s">
        <v>56</v>
      </c>
      <c r="D86" s="17" t="s">
        <v>30</v>
      </c>
      <c r="E86" s="60">
        <v>9.19</v>
      </c>
      <c r="F86" s="17" t="s">
        <v>65</v>
      </c>
      <c r="G86" s="62">
        <v>125</v>
      </c>
      <c r="H86" s="62">
        <v>7658.28</v>
      </c>
      <c r="I86" s="76">
        <f t="shared" si="5"/>
        <v>2381.72508</v>
      </c>
      <c r="J86" s="62" t="s">
        <v>67</v>
      </c>
      <c r="K86" s="77">
        <v>104.903225806452</v>
      </c>
      <c r="L86" s="78">
        <v>6553.69064516129</v>
      </c>
      <c r="M86" s="78">
        <f t="shared" si="6"/>
        <v>1763.5981526129</v>
      </c>
      <c r="N86" s="79" t="s">
        <v>108</v>
      </c>
      <c r="O86" s="80">
        <f t="shared" si="7"/>
        <v>0.191574415744153</v>
      </c>
      <c r="P86" s="80">
        <f t="shared" si="8"/>
        <v>0.168544628461255</v>
      </c>
      <c r="Q86" s="80">
        <f t="shared" si="9"/>
        <v>0.0419</v>
      </c>
      <c r="R86" s="27"/>
    </row>
    <row r="87" customHeight="1" spans="1:18">
      <c r="A87" s="17">
        <v>359</v>
      </c>
      <c r="B87" s="18" t="s">
        <v>109</v>
      </c>
      <c r="C87" s="18" t="s">
        <v>56</v>
      </c>
      <c r="D87" s="17" t="s">
        <v>30</v>
      </c>
      <c r="E87" s="60">
        <v>9.18</v>
      </c>
      <c r="F87" s="17" t="s">
        <v>65</v>
      </c>
      <c r="G87" s="62">
        <v>103</v>
      </c>
      <c r="H87" s="62">
        <v>6139.03</v>
      </c>
      <c r="I87" s="76">
        <f t="shared" si="5"/>
        <v>1662.449324</v>
      </c>
      <c r="J87" s="62" t="s">
        <v>115</v>
      </c>
      <c r="K87" s="77">
        <v>83.7741935483871</v>
      </c>
      <c r="L87" s="78">
        <v>6124.30774193548</v>
      </c>
      <c r="M87" s="78">
        <f t="shared" si="6"/>
        <v>1714.19373696774</v>
      </c>
      <c r="N87" s="79" t="s">
        <v>111</v>
      </c>
      <c r="O87" s="80">
        <f t="shared" si="7"/>
        <v>0.229495571813631</v>
      </c>
      <c r="P87" s="80">
        <f t="shared" si="8"/>
        <v>0.00240390566328181</v>
      </c>
      <c r="Q87" s="80">
        <f t="shared" si="9"/>
        <v>-0.0091</v>
      </c>
      <c r="R87" s="27"/>
    </row>
    <row r="88" customHeight="1" spans="1:19">
      <c r="A88" s="17">
        <v>357</v>
      </c>
      <c r="B88" s="18" t="s">
        <v>90</v>
      </c>
      <c r="C88" s="18" t="s">
        <v>56</v>
      </c>
      <c r="D88" s="17" t="s">
        <v>30</v>
      </c>
      <c r="E88" s="60">
        <v>9.18</v>
      </c>
      <c r="F88" s="17" t="s">
        <v>75</v>
      </c>
      <c r="G88" s="62">
        <v>63</v>
      </c>
      <c r="H88" s="62">
        <v>4607.57</v>
      </c>
      <c r="I88" s="76">
        <f t="shared" si="5"/>
        <v>1063.427156</v>
      </c>
      <c r="J88" s="62" t="s">
        <v>152</v>
      </c>
      <c r="K88" s="77">
        <v>72.2258064516129</v>
      </c>
      <c r="L88" s="78">
        <v>5624.66258064516</v>
      </c>
      <c r="M88" s="78">
        <f t="shared" si="6"/>
        <v>1539.47014832258</v>
      </c>
      <c r="N88" s="79" t="s">
        <v>93</v>
      </c>
      <c r="O88" s="80">
        <f t="shared" si="7"/>
        <v>-0.127735596248325</v>
      </c>
      <c r="P88" s="80">
        <f t="shared" si="8"/>
        <v>-0.180827305827205</v>
      </c>
      <c r="Q88" s="80">
        <f t="shared" si="9"/>
        <v>-0.0429</v>
      </c>
      <c r="R88" s="27"/>
      <c r="S88" s="27"/>
    </row>
    <row r="89" customHeight="1" spans="1:19">
      <c r="A89" s="17">
        <v>102565</v>
      </c>
      <c r="B89" s="18" t="s">
        <v>81</v>
      </c>
      <c r="C89" s="18" t="s">
        <v>56</v>
      </c>
      <c r="D89" s="17" t="s">
        <v>30</v>
      </c>
      <c r="E89" s="64">
        <v>9.18</v>
      </c>
      <c r="F89" s="17" t="s">
        <v>65</v>
      </c>
      <c r="G89" s="62">
        <v>143</v>
      </c>
      <c r="H89" s="62">
        <v>9692.04</v>
      </c>
      <c r="I89" s="76">
        <f t="shared" si="5"/>
        <v>2395.872288</v>
      </c>
      <c r="J89" s="62" t="s">
        <v>153</v>
      </c>
      <c r="K89" s="77">
        <v>82.9677419354839</v>
      </c>
      <c r="L89" s="78">
        <v>4375.63580645161</v>
      </c>
      <c r="M89" s="78">
        <f t="shared" si="6"/>
        <v>1449.64814267742</v>
      </c>
      <c r="N89" s="79" t="s">
        <v>84</v>
      </c>
      <c r="O89" s="81">
        <f t="shared" si="7"/>
        <v>0.723561430793156</v>
      </c>
      <c r="P89" s="81">
        <f t="shared" si="8"/>
        <v>1.21500152862578</v>
      </c>
      <c r="Q89" s="80">
        <f t="shared" si="9"/>
        <v>-0.0841000000000001</v>
      </c>
      <c r="R89" s="32">
        <v>0</v>
      </c>
      <c r="S89" s="51" t="s">
        <v>49</v>
      </c>
    </row>
    <row r="90" customHeight="1" spans="1:18">
      <c r="A90" s="17">
        <v>114286</v>
      </c>
      <c r="B90" s="18" t="s">
        <v>118</v>
      </c>
      <c r="C90" s="18" t="s">
        <v>56</v>
      </c>
      <c r="D90" s="17" t="s">
        <v>19</v>
      </c>
      <c r="E90" s="17">
        <v>9.17</v>
      </c>
      <c r="F90" s="17" t="s">
        <v>79</v>
      </c>
      <c r="G90" s="62">
        <v>112</v>
      </c>
      <c r="H90" s="62">
        <v>4609.02</v>
      </c>
      <c r="I90" s="76">
        <f t="shared" si="5"/>
        <v>1071.136248</v>
      </c>
      <c r="J90" s="62" t="s">
        <v>154</v>
      </c>
      <c r="K90" s="77">
        <v>72.3225806451613</v>
      </c>
      <c r="L90" s="78">
        <v>4258.65451612903</v>
      </c>
      <c r="M90" s="78">
        <f t="shared" si="6"/>
        <v>1048.90660732258</v>
      </c>
      <c r="N90" s="79" t="s">
        <v>120</v>
      </c>
      <c r="O90" s="80">
        <f t="shared" si="7"/>
        <v>0.548617305976806</v>
      </c>
      <c r="P90" s="80">
        <f t="shared" si="8"/>
        <v>0.0822714034547797</v>
      </c>
      <c r="Q90" s="80">
        <f t="shared" si="9"/>
        <v>-0.0139</v>
      </c>
      <c r="R90" s="27"/>
    </row>
    <row r="91" customHeight="1" spans="1:18">
      <c r="A91" s="17">
        <v>119263</v>
      </c>
      <c r="B91" s="18" t="s">
        <v>72</v>
      </c>
      <c r="C91" s="18" t="s">
        <v>56</v>
      </c>
      <c r="D91" s="17" t="s">
        <v>19</v>
      </c>
      <c r="E91" s="17">
        <v>9.17</v>
      </c>
      <c r="F91" s="17" t="s">
        <v>65</v>
      </c>
      <c r="G91" s="62">
        <v>53</v>
      </c>
      <c r="H91" s="62">
        <v>2045.52</v>
      </c>
      <c r="I91" s="76">
        <f t="shared" si="5"/>
        <v>378.625752</v>
      </c>
      <c r="J91" s="62" t="s">
        <v>155</v>
      </c>
      <c r="K91" s="77">
        <v>44.7741935483871</v>
      </c>
      <c r="L91" s="78">
        <v>1732.75322580645</v>
      </c>
      <c r="M91" s="78">
        <f t="shared" si="6"/>
        <v>453.808069838709</v>
      </c>
      <c r="N91" s="79" t="s">
        <v>59</v>
      </c>
      <c r="O91" s="80">
        <f t="shared" si="7"/>
        <v>0.18371757925072</v>
      </c>
      <c r="P91" s="80">
        <f t="shared" si="8"/>
        <v>0.180502779931622</v>
      </c>
      <c r="Q91" s="80">
        <f t="shared" si="9"/>
        <v>-0.0768</v>
      </c>
      <c r="R91" s="27"/>
    </row>
    <row r="92" customHeight="1" spans="1:18">
      <c r="A92" s="17">
        <v>726</v>
      </c>
      <c r="B92" s="18" t="s">
        <v>55</v>
      </c>
      <c r="C92" s="18" t="s">
        <v>56</v>
      </c>
      <c r="D92" s="17" t="s">
        <v>30</v>
      </c>
      <c r="E92" s="60">
        <v>9.16</v>
      </c>
      <c r="F92" s="17" t="s">
        <v>57</v>
      </c>
      <c r="G92" s="62">
        <v>102</v>
      </c>
      <c r="H92" s="62">
        <v>7604.8</v>
      </c>
      <c r="I92" s="76">
        <f t="shared" si="5"/>
        <v>1773.43936</v>
      </c>
      <c r="J92" s="62" t="s">
        <v>156</v>
      </c>
      <c r="K92" s="77">
        <v>91.1612903225806</v>
      </c>
      <c r="L92" s="78">
        <v>6170.3864516129</v>
      </c>
      <c r="M92" s="78">
        <f t="shared" si="6"/>
        <v>1616.02421167742</v>
      </c>
      <c r="N92" s="79" t="s">
        <v>59</v>
      </c>
      <c r="O92" s="80">
        <f t="shared" si="7"/>
        <v>0.118895966029725</v>
      </c>
      <c r="P92" s="80">
        <f t="shared" si="8"/>
        <v>0.23246737617417</v>
      </c>
      <c r="Q92" s="80">
        <f t="shared" si="9"/>
        <v>-0.0287</v>
      </c>
      <c r="R92" s="27"/>
    </row>
    <row r="93" customHeight="1" spans="1:18">
      <c r="A93" s="17">
        <v>111219</v>
      </c>
      <c r="B93" s="18" t="s">
        <v>60</v>
      </c>
      <c r="C93" s="18" t="s">
        <v>56</v>
      </c>
      <c r="D93" s="17" t="s">
        <v>30</v>
      </c>
      <c r="E93" s="60">
        <v>9.16</v>
      </c>
      <c r="F93" s="17" t="s">
        <v>61</v>
      </c>
      <c r="G93" s="62">
        <v>95</v>
      </c>
      <c r="H93" s="62">
        <v>5115.13</v>
      </c>
      <c r="I93" s="76">
        <f t="shared" si="5"/>
        <v>1296.173942</v>
      </c>
      <c r="J93" s="62" t="s">
        <v>157</v>
      </c>
      <c r="K93" s="77">
        <v>91.8064516129032</v>
      </c>
      <c r="L93" s="78">
        <v>6262.19580645161</v>
      </c>
      <c r="M93" s="78">
        <f t="shared" si="6"/>
        <v>1954.43131119355</v>
      </c>
      <c r="N93" s="79" t="s">
        <v>63</v>
      </c>
      <c r="O93" s="80">
        <f t="shared" si="7"/>
        <v>0.0347856640899511</v>
      </c>
      <c r="P93" s="80">
        <f t="shared" si="8"/>
        <v>-0.183173098048108</v>
      </c>
      <c r="Q93" s="80">
        <f t="shared" si="9"/>
        <v>-0.0587</v>
      </c>
      <c r="R93" s="27"/>
    </row>
    <row r="94" customHeight="1" spans="1:18">
      <c r="A94" s="17">
        <v>106399</v>
      </c>
      <c r="B94" s="18" t="s">
        <v>64</v>
      </c>
      <c r="C94" s="18" t="s">
        <v>56</v>
      </c>
      <c r="D94" s="17" t="s">
        <v>30</v>
      </c>
      <c r="E94" s="60">
        <v>9.16</v>
      </c>
      <c r="F94" s="17" t="s">
        <v>65</v>
      </c>
      <c r="G94" s="62">
        <v>106</v>
      </c>
      <c r="H94" s="62">
        <v>6134.83</v>
      </c>
      <c r="I94" s="76">
        <f t="shared" si="5"/>
        <v>1770.511938</v>
      </c>
      <c r="J94" s="62" t="s">
        <v>158</v>
      </c>
      <c r="K94" s="77">
        <v>85.8709677419355</v>
      </c>
      <c r="L94" s="78">
        <v>5367.61903225806</v>
      </c>
      <c r="M94" s="78">
        <f t="shared" si="6"/>
        <v>1669.32951903226</v>
      </c>
      <c r="N94" s="79" t="s">
        <v>67</v>
      </c>
      <c r="O94" s="80">
        <f t="shared" si="7"/>
        <v>0.234410217881292</v>
      </c>
      <c r="P94" s="80">
        <f t="shared" si="8"/>
        <v>0.142933200573884</v>
      </c>
      <c r="Q94" s="80">
        <f t="shared" si="9"/>
        <v>-0.0224</v>
      </c>
      <c r="R94" s="27"/>
    </row>
    <row r="95" customHeight="1" spans="1:19">
      <c r="A95" s="17">
        <v>106569</v>
      </c>
      <c r="B95" s="18" t="s">
        <v>68</v>
      </c>
      <c r="C95" s="18" t="s">
        <v>56</v>
      </c>
      <c r="D95" s="17" t="s">
        <v>30</v>
      </c>
      <c r="E95" s="60">
        <v>9.16</v>
      </c>
      <c r="F95" s="17" t="s">
        <v>69</v>
      </c>
      <c r="G95" s="62">
        <v>62</v>
      </c>
      <c r="H95" s="62">
        <v>5499.78</v>
      </c>
      <c r="I95" s="76">
        <f t="shared" si="5"/>
        <v>2020.619172</v>
      </c>
      <c r="J95" s="62" t="s">
        <v>159</v>
      </c>
      <c r="K95" s="77">
        <v>69.1935483870968</v>
      </c>
      <c r="L95" s="78">
        <v>4560.9564516129</v>
      </c>
      <c r="M95" s="78">
        <f t="shared" si="6"/>
        <v>1499.18638564516</v>
      </c>
      <c r="N95" s="79" t="s">
        <v>71</v>
      </c>
      <c r="O95" s="80">
        <f t="shared" si="7"/>
        <v>-0.103962703962704</v>
      </c>
      <c r="P95" s="80">
        <f t="shared" si="8"/>
        <v>0.205839182712455</v>
      </c>
      <c r="Q95" s="80">
        <f t="shared" si="9"/>
        <v>0.0387</v>
      </c>
      <c r="R95" s="27"/>
      <c r="S95" s="27"/>
    </row>
    <row r="96" customHeight="1" spans="1:19">
      <c r="A96" s="17">
        <v>119263</v>
      </c>
      <c r="B96" s="18" t="s">
        <v>72</v>
      </c>
      <c r="C96" s="18" t="s">
        <v>56</v>
      </c>
      <c r="D96" s="17" t="s">
        <v>19</v>
      </c>
      <c r="E96" s="60">
        <v>9.16</v>
      </c>
      <c r="F96" s="17" t="s">
        <v>65</v>
      </c>
      <c r="G96" s="62">
        <v>41</v>
      </c>
      <c r="H96" s="62">
        <v>2447.98</v>
      </c>
      <c r="I96" s="76">
        <f t="shared" si="5"/>
        <v>638.677982</v>
      </c>
      <c r="J96" s="62" t="s">
        <v>160</v>
      </c>
      <c r="K96" s="77">
        <v>44.7741935483871</v>
      </c>
      <c r="L96" s="78">
        <v>1732.75322580645</v>
      </c>
      <c r="M96" s="78">
        <f t="shared" si="6"/>
        <v>453.808069838709</v>
      </c>
      <c r="N96" s="79" t="s">
        <v>59</v>
      </c>
      <c r="O96" s="80">
        <f t="shared" si="7"/>
        <v>-0.0842939481268013</v>
      </c>
      <c r="P96" s="80">
        <f t="shared" si="8"/>
        <v>0.412768975721094</v>
      </c>
      <c r="Q96" s="80">
        <f t="shared" si="9"/>
        <v>-0.001</v>
      </c>
      <c r="R96" s="27"/>
      <c r="S96" s="27"/>
    </row>
    <row r="97" customHeight="1" spans="1:18">
      <c r="A97" s="17">
        <v>118951</v>
      </c>
      <c r="B97" s="18" t="s">
        <v>74</v>
      </c>
      <c r="C97" s="18" t="s">
        <v>56</v>
      </c>
      <c r="D97" s="17" t="s">
        <v>19</v>
      </c>
      <c r="E97" s="17">
        <v>9.15</v>
      </c>
      <c r="F97" s="17" t="s">
        <v>75</v>
      </c>
      <c r="G97" s="62">
        <v>66</v>
      </c>
      <c r="H97" s="62">
        <v>2589.36</v>
      </c>
      <c r="I97" s="76">
        <f t="shared" si="5"/>
        <v>773.182896</v>
      </c>
      <c r="J97" s="62" t="s">
        <v>161</v>
      </c>
      <c r="K97" s="77">
        <v>43.1290322580645</v>
      </c>
      <c r="L97" s="78">
        <v>1860.12774193548</v>
      </c>
      <c r="M97" s="78">
        <f t="shared" si="6"/>
        <v>511.16310348387</v>
      </c>
      <c r="N97" s="79" t="s">
        <v>77</v>
      </c>
      <c r="O97" s="80">
        <f t="shared" si="7"/>
        <v>0.530291697830966</v>
      </c>
      <c r="P97" s="80">
        <f t="shared" si="8"/>
        <v>0.392033429545945</v>
      </c>
      <c r="Q97" s="80">
        <f t="shared" si="9"/>
        <v>0.0238</v>
      </c>
      <c r="R97" s="27"/>
    </row>
    <row r="98" customHeight="1" spans="1:19">
      <c r="A98" s="17">
        <v>119622</v>
      </c>
      <c r="B98" s="18" t="s">
        <v>78</v>
      </c>
      <c r="C98" s="18" t="s">
        <v>56</v>
      </c>
      <c r="D98" s="17" t="s">
        <v>19</v>
      </c>
      <c r="E98" s="17">
        <v>9.15</v>
      </c>
      <c r="F98" s="17" t="s">
        <v>79</v>
      </c>
      <c r="G98" s="62">
        <v>14</v>
      </c>
      <c r="H98" s="62">
        <v>355.55</v>
      </c>
      <c r="I98" s="76">
        <f t="shared" si="5"/>
        <v>102.18507</v>
      </c>
      <c r="J98" s="62" t="s">
        <v>162</v>
      </c>
      <c r="K98" s="77">
        <v>19</v>
      </c>
      <c r="L98" s="78">
        <v>766.74</v>
      </c>
      <c r="M98" s="78">
        <f t="shared" si="6"/>
        <v>246.200214</v>
      </c>
      <c r="N98" s="79">
        <v>0.3211</v>
      </c>
      <c r="O98" s="80">
        <f t="shared" si="7"/>
        <v>-0.263157894736842</v>
      </c>
      <c r="P98" s="80">
        <f t="shared" si="8"/>
        <v>-0.536283485927433</v>
      </c>
      <c r="Q98" s="80">
        <f t="shared" si="9"/>
        <v>-0.0337</v>
      </c>
      <c r="R98" s="27"/>
      <c r="S98" s="27"/>
    </row>
    <row r="99" customHeight="1" spans="1:19">
      <c r="A99" s="66">
        <v>102565</v>
      </c>
      <c r="B99" s="67" t="s">
        <v>81</v>
      </c>
      <c r="C99" s="67" t="s">
        <v>56</v>
      </c>
      <c r="D99" s="17" t="s">
        <v>30</v>
      </c>
      <c r="E99" s="17">
        <v>9.15</v>
      </c>
      <c r="F99" s="17" t="s">
        <v>82</v>
      </c>
      <c r="G99" s="62">
        <v>81</v>
      </c>
      <c r="H99" s="62">
        <v>4484.11</v>
      </c>
      <c r="I99" s="76">
        <f t="shared" si="5"/>
        <v>1272.590418</v>
      </c>
      <c r="J99" s="62" t="s">
        <v>163</v>
      </c>
      <c r="K99" s="77">
        <v>82.9677419354839</v>
      </c>
      <c r="L99" s="78">
        <v>4375.63580645161</v>
      </c>
      <c r="M99" s="78">
        <f t="shared" si="6"/>
        <v>1449.64814267742</v>
      </c>
      <c r="N99" s="79" t="s">
        <v>84</v>
      </c>
      <c r="O99" s="80">
        <f t="shared" si="7"/>
        <v>-0.0237169517884918</v>
      </c>
      <c r="P99" s="80">
        <f t="shared" si="8"/>
        <v>0.024790498649008</v>
      </c>
      <c r="Q99" s="80">
        <f t="shared" si="9"/>
        <v>-0.0475</v>
      </c>
      <c r="R99" s="27"/>
      <c r="S99" s="27"/>
    </row>
    <row r="100" customHeight="1" spans="1:19">
      <c r="A100" s="17">
        <v>513</v>
      </c>
      <c r="B100" s="18" t="s">
        <v>85</v>
      </c>
      <c r="C100" s="18" t="s">
        <v>56</v>
      </c>
      <c r="D100" s="17" t="s">
        <v>24</v>
      </c>
      <c r="E100" s="17">
        <v>9.14</v>
      </c>
      <c r="F100" s="17" t="s">
        <v>65</v>
      </c>
      <c r="G100" s="62">
        <v>85</v>
      </c>
      <c r="H100" s="62">
        <v>7036.68</v>
      </c>
      <c r="I100" s="76">
        <f t="shared" si="5"/>
        <v>1961.122716</v>
      </c>
      <c r="J100" s="62" t="s">
        <v>164</v>
      </c>
      <c r="K100" s="77">
        <v>98.6774193548387</v>
      </c>
      <c r="L100" s="78">
        <v>7033.71225806452</v>
      </c>
      <c r="M100" s="78">
        <f t="shared" si="6"/>
        <v>2246.56769522581</v>
      </c>
      <c r="N100" s="79" t="s">
        <v>42</v>
      </c>
      <c r="O100" s="80">
        <f t="shared" si="7"/>
        <v>-0.138607388035306</v>
      </c>
      <c r="P100" s="80">
        <f t="shared" si="8"/>
        <v>0.000421931097917404</v>
      </c>
      <c r="Q100" s="80">
        <f t="shared" si="9"/>
        <v>-0.0407</v>
      </c>
      <c r="R100" s="27"/>
      <c r="S100" s="27"/>
    </row>
    <row r="101" customHeight="1" spans="1:18">
      <c r="A101" s="17">
        <v>103198</v>
      </c>
      <c r="B101" s="18" t="s">
        <v>87</v>
      </c>
      <c r="C101" s="18" t="s">
        <v>56</v>
      </c>
      <c r="D101" s="17" t="s">
        <v>30</v>
      </c>
      <c r="E101" s="17">
        <v>9.14</v>
      </c>
      <c r="F101" s="17" t="s">
        <v>75</v>
      </c>
      <c r="G101" s="62">
        <v>109</v>
      </c>
      <c r="H101" s="62">
        <v>5497.29</v>
      </c>
      <c r="I101" s="76">
        <f t="shared" si="5"/>
        <v>1511.205021</v>
      </c>
      <c r="J101" s="62" t="s">
        <v>165</v>
      </c>
      <c r="K101" s="77">
        <v>100.677419354839</v>
      </c>
      <c r="L101" s="78">
        <v>5582.01548387097</v>
      </c>
      <c r="M101" s="78">
        <f t="shared" si="6"/>
        <v>1547.89289367742</v>
      </c>
      <c r="N101" s="79" t="s">
        <v>89</v>
      </c>
      <c r="O101" s="80">
        <f t="shared" si="7"/>
        <v>0.0826658122396636</v>
      </c>
      <c r="P101" s="80">
        <f t="shared" si="8"/>
        <v>-0.0151782961039397</v>
      </c>
      <c r="Q101" s="80">
        <f t="shared" si="9"/>
        <v>-0.00240000000000001</v>
      </c>
      <c r="R101" s="27"/>
    </row>
    <row r="102" customHeight="1" spans="1:18">
      <c r="A102" s="66">
        <v>357</v>
      </c>
      <c r="B102" s="67" t="s">
        <v>90</v>
      </c>
      <c r="C102" s="67" t="s">
        <v>56</v>
      </c>
      <c r="D102" s="17" t="s">
        <v>30</v>
      </c>
      <c r="E102" s="17">
        <v>9.14</v>
      </c>
      <c r="F102" s="17" t="s">
        <v>91</v>
      </c>
      <c r="G102" s="62">
        <v>74</v>
      </c>
      <c r="H102" s="62">
        <v>4286.91</v>
      </c>
      <c r="I102" s="76">
        <f t="shared" si="5"/>
        <v>1338.373302</v>
      </c>
      <c r="J102" s="62" t="s">
        <v>166</v>
      </c>
      <c r="K102" s="77">
        <v>72.2258064516129</v>
      </c>
      <c r="L102" s="78">
        <v>5624.66258064516</v>
      </c>
      <c r="M102" s="78">
        <f t="shared" si="6"/>
        <v>1539.47014832258</v>
      </c>
      <c r="N102" s="79" t="s">
        <v>93</v>
      </c>
      <c r="O102" s="80">
        <f t="shared" si="7"/>
        <v>0.0245645377400626</v>
      </c>
      <c r="P102" s="80">
        <f t="shared" si="8"/>
        <v>-0.237836947810604</v>
      </c>
      <c r="Q102" s="80">
        <f t="shared" si="9"/>
        <v>0.0385</v>
      </c>
      <c r="R102" s="27"/>
    </row>
    <row r="103" customHeight="1" spans="1:18">
      <c r="A103" s="17">
        <v>745</v>
      </c>
      <c r="B103" s="18" t="s">
        <v>97</v>
      </c>
      <c r="C103" s="18" t="s">
        <v>56</v>
      </c>
      <c r="D103" s="17" t="s">
        <v>30</v>
      </c>
      <c r="E103" s="60">
        <v>9.13</v>
      </c>
      <c r="F103" s="17" t="s">
        <v>98</v>
      </c>
      <c r="G103" s="62">
        <v>94</v>
      </c>
      <c r="H103" s="62">
        <v>3820.88</v>
      </c>
      <c r="I103" s="76">
        <f t="shared" si="5"/>
        <v>863.900968</v>
      </c>
      <c r="J103" s="62" t="s">
        <v>167</v>
      </c>
      <c r="K103" s="77">
        <v>80.3870967741936</v>
      </c>
      <c r="L103" s="78">
        <v>4731.30290322581</v>
      </c>
      <c r="M103" s="78">
        <f t="shared" si="6"/>
        <v>1156.80355983871</v>
      </c>
      <c r="N103" s="79" t="s">
        <v>99</v>
      </c>
      <c r="O103" s="80">
        <f t="shared" si="7"/>
        <v>0.169341894060995</v>
      </c>
      <c r="P103" s="80">
        <f t="shared" si="8"/>
        <v>-0.192425410473103</v>
      </c>
      <c r="Q103" s="80">
        <f t="shared" si="9"/>
        <v>-0.0184</v>
      </c>
      <c r="R103" s="27"/>
    </row>
    <row r="104" customHeight="1" spans="1:18">
      <c r="A104" s="17">
        <v>105267</v>
      </c>
      <c r="B104" s="18" t="s">
        <v>94</v>
      </c>
      <c r="C104" s="18" t="s">
        <v>56</v>
      </c>
      <c r="D104" s="17" t="s">
        <v>30</v>
      </c>
      <c r="E104" s="60">
        <v>9.13</v>
      </c>
      <c r="F104" s="17" t="s">
        <v>65</v>
      </c>
      <c r="G104" s="62">
        <v>94</v>
      </c>
      <c r="H104" s="62">
        <v>5366.14</v>
      </c>
      <c r="I104" s="76">
        <f t="shared" si="5"/>
        <v>1852.391528</v>
      </c>
      <c r="J104" s="62" t="s">
        <v>168</v>
      </c>
      <c r="K104" s="77">
        <v>82.3870967741936</v>
      </c>
      <c r="L104" s="78">
        <v>5794.36290322581</v>
      </c>
      <c r="M104" s="78">
        <f t="shared" si="6"/>
        <v>1899.97159596774</v>
      </c>
      <c r="N104" s="79" t="s">
        <v>96</v>
      </c>
      <c r="O104" s="80">
        <f t="shared" si="7"/>
        <v>0.14095536413469</v>
      </c>
      <c r="P104" s="80">
        <f t="shared" si="8"/>
        <v>-0.07390336269539</v>
      </c>
      <c r="Q104" s="80">
        <f t="shared" si="9"/>
        <v>0.0173</v>
      </c>
      <c r="R104" s="27"/>
    </row>
    <row r="105" customHeight="1" spans="1:18">
      <c r="A105" s="17">
        <v>118951</v>
      </c>
      <c r="B105" s="18" t="s">
        <v>74</v>
      </c>
      <c r="C105" s="18" t="s">
        <v>56</v>
      </c>
      <c r="D105" s="17" t="s">
        <v>19</v>
      </c>
      <c r="E105" s="60">
        <v>9.13</v>
      </c>
      <c r="F105" s="17" t="s">
        <v>75</v>
      </c>
      <c r="G105" s="62">
        <v>68</v>
      </c>
      <c r="H105" s="62">
        <v>2805.22</v>
      </c>
      <c r="I105" s="76">
        <f t="shared" si="5"/>
        <v>756.287312</v>
      </c>
      <c r="J105" s="62" t="s">
        <v>169</v>
      </c>
      <c r="K105" s="77">
        <v>43.1290322580645</v>
      </c>
      <c r="L105" s="78">
        <v>1860.12774193548</v>
      </c>
      <c r="M105" s="78">
        <f t="shared" si="6"/>
        <v>511.16310348387</v>
      </c>
      <c r="N105" s="79" t="s">
        <v>77</v>
      </c>
      <c r="O105" s="81">
        <f t="shared" si="7"/>
        <v>0.576664173522813</v>
      </c>
      <c r="P105" s="81">
        <f t="shared" si="8"/>
        <v>0.508079223140419</v>
      </c>
      <c r="Q105" s="80">
        <f t="shared" si="9"/>
        <v>-0.00519999999999998</v>
      </c>
      <c r="R105" s="32">
        <f>(I105-M105)*0.1</f>
        <v>24.512420851613</v>
      </c>
    </row>
    <row r="106" customHeight="1" spans="1:18">
      <c r="A106" s="17">
        <v>119622</v>
      </c>
      <c r="B106" s="18" t="s">
        <v>78</v>
      </c>
      <c r="C106" s="18" t="s">
        <v>56</v>
      </c>
      <c r="D106" s="17" t="s">
        <v>19</v>
      </c>
      <c r="E106" s="60">
        <v>9.13</v>
      </c>
      <c r="F106" s="17" t="s">
        <v>79</v>
      </c>
      <c r="G106" s="62">
        <v>20</v>
      </c>
      <c r="H106" s="62">
        <v>635.56</v>
      </c>
      <c r="I106" s="76">
        <f t="shared" si="5"/>
        <v>98.893136</v>
      </c>
      <c r="J106" s="62" t="s">
        <v>170</v>
      </c>
      <c r="K106" s="77">
        <v>19</v>
      </c>
      <c r="L106" s="78">
        <v>766.74</v>
      </c>
      <c r="M106" s="78">
        <f t="shared" si="6"/>
        <v>246.200214</v>
      </c>
      <c r="N106" s="79">
        <v>0.3211</v>
      </c>
      <c r="O106" s="80">
        <f t="shared" si="7"/>
        <v>0.0526315789473684</v>
      </c>
      <c r="P106" s="80">
        <f t="shared" si="8"/>
        <v>-0.171087982888593</v>
      </c>
      <c r="Q106" s="80">
        <f t="shared" si="9"/>
        <v>-0.1655</v>
      </c>
      <c r="R106" s="27"/>
    </row>
    <row r="107" customHeight="1" spans="1:19">
      <c r="A107" s="66">
        <v>727</v>
      </c>
      <c r="B107" s="67" t="s">
        <v>102</v>
      </c>
      <c r="C107" s="67" t="s">
        <v>56</v>
      </c>
      <c r="D107" s="17" t="s">
        <v>19</v>
      </c>
      <c r="E107" s="17">
        <v>9.13</v>
      </c>
      <c r="F107" s="17" t="s">
        <v>131</v>
      </c>
      <c r="G107" s="62">
        <v>53</v>
      </c>
      <c r="H107" s="62">
        <v>2972.72</v>
      </c>
      <c r="I107" s="76">
        <f t="shared" si="5"/>
        <v>689.373768</v>
      </c>
      <c r="J107" s="62" t="s">
        <v>171</v>
      </c>
      <c r="K107" s="77">
        <v>58.8064516129032</v>
      </c>
      <c r="L107" s="78">
        <v>3441.87741935484</v>
      </c>
      <c r="M107" s="78">
        <f t="shared" si="6"/>
        <v>1077.30763225807</v>
      </c>
      <c r="N107" s="79" t="s">
        <v>105</v>
      </c>
      <c r="O107" s="80">
        <f t="shared" si="7"/>
        <v>-0.0987383433900161</v>
      </c>
      <c r="P107" s="80">
        <f t="shared" si="8"/>
        <v>-0.1363085787764</v>
      </c>
      <c r="Q107" s="80">
        <f t="shared" si="9"/>
        <v>-0.0811</v>
      </c>
      <c r="R107" s="27"/>
      <c r="S107" s="27"/>
    </row>
    <row r="108" customHeight="1" spans="1:19">
      <c r="A108" s="17">
        <v>102934</v>
      </c>
      <c r="B108" s="18" t="s">
        <v>106</v>
      </c>
      <c r="C108" s="18" t="s">
        <v>56</v>
      </c>
      <c r="D108" s="17" t="s">
        <v>30</v>
      </c>
      <c r="E108" s="60">
        <v>9.12</v>
      </c>
      <c r="F108" s="17" t="s">
        <v>65</v>
      </c>
      <c r="G108" s="62">
        <v>97</v>
      </c>
      <c r="H108" s="62">
        <v>6683.97</v>
      </c>
      <c r="I108" s="76">
        <f t="shared" si="5"/>
        <v>1886.216334</v>
      </c>
      <c r="J108" s="62" t="s">
        <v>172</v>
      </c>
      <c r="K108" s="77">
        <v>104.903225806452</v>
      </c>
      <c r="L108" s="78">
        <v>6553.69064516129</v>
      </c>
      <c r="M108" s="78">
        <f t="shared" si="6"/>
        <v>1763.5981526129</v>
      </c>
      <c r="N108" s="79" t="s">
        <v>108</v>
      </c>
      <c r="O108" s="80">
        <f t="shared" si="7"/>
        <v>-0.0753382533825372</v>
      </c>
      <c r="P108" s="80">
        <f t="shared" si="8"/>
        <v>0.0198787769964238</v>
      </c>
      <c r="Q108" s="80">
        <f t="shared" si="9"/>
        <v>0.0131</v>
      </c>
      <c r="R108" s="27"/>
      <c r="S108" s="27"/>
    </row>
    <row r="109" customHeight="1" spans="1:18">
      <c r="A109" s="17">
        <v>359</v>
      </c>
      <c r="B109" s="18" t="s">
        <v>109</v>
      </c>
      <c r="C109" s="18" t="s">
        <v>56</v>
      </c>
      <c r="D109" s="17" t="s">
        <v>30</v>
      </c>
      <c r="E109" s="60">
        <v>9.12</v>
      </c>
      <c r="F109" s="17" t="s">
        <v>65</v>
      </c>
      <c r="G109" s="62">
        <v>98</v>
      </c>
      <c r="H109" s="62">
        <v>5535.68</v>
      </c>
      <c r="I109" s="76">
        <f t="shared" si="5"/>
        <v>1035.17216</v>
      </c>
      <c r="J109" s="62" t="s">
        <v>173</v>
      </c>
      <c r="K109" s="77">
        <v>83.7741935483871</v>
      </c>
      <c r="L109" s="78">
        <v>6124.30774193548</v>
      </c>
      <c r="M109" s="78">
        <f t="shared" si="6"/>
        <v>1714.19373696774</v>
      </c>
      <c r="N109" s="79" t="s">
        <v>111</v>
      </c>
      <c r="O109" s="80">
        <f t="shared" si="7"/>
        <v>0.169811320754717</v>
      </c>
      <c r="P109" s="80">
        <f t="shared" si="8"/>
        <v>-0.0961133513760128</v>
      </c>
      <c r="Q109" s="80">
        <f t="shared" si="9"/>
        <v>-0.0929</v>
      </c>
      <c r="R109" s="27"/>
    </row>
    <row r="110" customHeight="1" spans="1:18">
      <c r="A110" s="17">
        <v>357</v>
      </c>
      <c r="B110" s="18" t="s">
        <v>90</v>
      </c>
      <c r="C110" s="18" t="s">
        <v>56</v>
      </c>
      <c r="D110" s="17" t="s">
        <v>30</v>
      </c>
      <c r="E110" s="60">
        <v>9.11</v>
      </c>
      <c r="F110" s="17" t="s">
        <v>75</v>
      </c>
      <c r="G110" s="62">
        <v>115</v>
      </c>
      <c r="H110" s="62">
        <v>7801.69</v>
      </c>
      <c r="I110" s="76">
        <f t="shared" si="5"/>
        <v>1673.462505</v>
      </c>
      <c r="J110" s="62" t="s">
        <v>174</v>
      </c>
      <c r="K110" s="77">
        <v>72.2258064516129</v>
      </c>
      <c r="L110" s="78">
        <v>5624.66258064516</v>
      </c>
      <c r="M110" s="78">
        <f t="shared" si="6"/>
        <v>1539.47014832258</v>
      </c>
      <c r="N110" s="79" t="s">
        <v>93</v>
      </c>
      <c r="O110" s="80">
        <f t="shared" si="7"/>
        <v>0.592228673514962</v>
      </c>
      <c r="P110" s="80">
        <f t="shared" si="8"/>
        <v>0.38705031424394</v>
      </c>
      <c r="Q110" s="80">
        <f t="shared" si="9"/>
        <v>-0.0592</v>
      </c>
      <c r="R110" s="27"/>
    </row>
    <row r="111" customHeight="1" spans="1:18">
      <c r="A111" s="17">
        <v>102565</v>
      </c>
      <c r="B111" s="18" t="s">
        <v>81</v>
      </c>
      <c r="C111" s="18" t="s">
        <v>56</v>
      </c>
      <c r="D111" s="17" t="s">
        <v>30</v>
      </c>
      <c r="E111" s="60">
        <v>9.11</v>
      </c>
      <c r="F111" s="17" t="s">
        <v>65</v>
      </c>
      <c r="G111" s="62">
        <v>113</v>
      </c>
      <c r="H111" s="62">
        <v>5555.09</v>
      </c>
      <c r="I111" s="76">
        <f t="shared" si="5"/>
        <v>1306.001659</v>
      </c>
      <c r="J111" s="62" t="s">
        <v>175</v>
      </c>
      <c r="K111" s="77">
        <v>82.9677419354839</v>
      </c>
      <c r="L111" s="78">
        <v>4375.63580645161</v>
      </c>
      <c r="M111" s="78">
        <f t="shared" si="6"/>
        <v>1449.64814267742</v>
      </c>
      <c r="N111" s="79" t="s">
        <v>84</v>
      </c>
      <c r="O111" s="80">
        <f t="shared" si="7"/>
        <v>0.361975116640746</v>
      </c>
      <c r="P111" s="80">
        <f t="shared" si="8"/>
        <v>0.269550356958263</v>
      </c>
      <c r="Q111" s="80">
        <f t="shared" si="9"/>
        <v>-0.0962</v>
      </c>
      <c r="R111" s="27"/>
    </row>
    <row r="112" customHeight="1" spans="1:18">
      <c r="A112" s="17">
        <v>726</v>
      </c>
      <c r="B112" s="18" t="s">
        <v>55</v>
      </c>
      <c r="C112" s="18" t="s">
        <v>56</v>
      </c>
      <c r="D112" s="17" t="s">
        <v>30</v>
      </c>
      <c r="E112" s="60">
        <v>9.1</v>
      </c>
      <c r="F112" s="17" t="s">
        <v>57</v>
      </c>
      <c r="G112" s="62">
        <v>109</v>
      </c>
      <c r="H112" s="62">
        <v>6785.76</v>
      </c>
      <c r="I112" s="76">
        <f t="shared" si="5"/>
        <v>1791.44064</v>
      </c>
      <c r="J112" s="62" t="s">
        <v>176</v>
      </c>
      <c r="K112" s="77">
        <v>91.1612903225806</v>
      </c>
      <c r="L112" s="78">
        <v>6170.3864516129</v>
      </c>
      <c r="M112" s="78">
        <f t="shared" si="6"/>
        <v>1616.02421167742</v>
      </c>
      <c r="N112" s="79" t="s">
        <v>59</v>
      </c>
      <c r="O112" s="80">
        <f t="shared" si="7"/>
        <v>0.195682944090588</v>
      </c>
      <c r="P112" s="80">
        <f t="shared" si="8"/>
        <v>0.0997301470844254</v>
      </c>
      <c r="Q112" s="80">
        <f t="shared" si="9"/>
        <v>0.00209999999999999</v>
      </c>
      <c r="R112" s="27"/>
    </row>
    <row r="113" customHeight="1" spans="1:19">
      <c r="A113" s="17">
        <v>111219</v>
      </c>
      <c r="B113" s="18" t="s">
        <v>60</v>
      </c>
      <c r="C113" s="18" t="s">
        <v>56</v>
      </c>
      <c r="D113" s="17" t="s">
        <v>30</v>
      </c>
      <c r="E113" s="60">
        <v>9.1</v>
      </c>
      <c r="F113" s="17" t="s">
        <v>61</v>
      </c>
      <c r="G113" s="62">
        <v>86</v>
      </c>
      <c r="H113" s="62">
        <v>6402.11</v>
      </c>
      <c r="I113" s="76">
        <f t="shared" si="5"/>
        <v>2384.785975</v>
      </c>
      <c r="J113" s="62" t="s">
        <v>177</v>
      </c>
      <c r="K113" s="77">
        <v>91.8064516129032</v>
      </c>
      <c r="L113" s="78">
        <v>6262.19580645161</v>
      </c>
      <c r="M113" s="78">
        <f t="shared" si="6"/>
        <v>1954.43131119355</v>
      </c>
      <c r="N113" s="79" t="s">
        <v>63</v>
      </c>
      <c r="O113" s="80">
        <f t="shared" si="7"/>
        <v>-0.0632466619817285</v>
      </c>
      <c r="P113" s="80">
        <f t="shared" si="8"/>
        <v>0.0223426730611399</v>
      </c>
      <c r="Q113" s="80">
        <f t="shared" si="9"/>
        <v>0.0604</v>
      </c>
      <c r="R113" s="27"/>
      <c r="S113" s="27"/>
    </row>
    <row r="114" customHeight="1" spans="1:18">
      <c r="A114" s="17">
        <v>106399</v>
      </c>
      <c r="B114" s="18" t="s">
        <v>64</v>
      </c>
      <c r="C114" s="18" t="s">
        <v>56</v>
      </c>
      <c r="D114" s="17" t="s">
        <v>30</v>
      </c>
      <c r="E114" s="60">
        <v>9.1</v>
      </c>
      <c r="F114" s="17" t="s">
        <v>65</v>
      </c>
      <c r="G114" s="62">
        <v>96</v>
      </c>
      <c r="H114" s="62">
        <v>6441.71</v>
      </c>
      <c r="I114" s="76">
        <f t="shared" si="5"/>
        <v>2096.132434</v>
      </c>
      <c r="J114" s="62" t="s">
        <v>178</v>
      </c>
      <c r="K114" s="77">
        <v>85.8709677419355</v>
      </c>
      <c r="L114" s="78">
        <v>5367.61903225806</v>
      </c>
      <c r="M114" s="78">
        <f t="shared" si="6"/>
        <v>1669.32951903226</v>
      </c>
      <c r="N114" s="79" t="s">
        <v>67</v>
      </c>
      <c r="O114" s="80">
        <f t="shared" si="7"/>
        <v>0.117956423741547</v>
      </c>
      <c r="P114" s="80">
        <f t="shared" si="8"/>
        <v>0.200105663477031</v>
      </c>
      <c r="Q114" s="80">
        <f t="shared" si="9"/>
        <v>0.0144</v>
      </c>
      <c r="R114" s="27"/>
    </row>
    <row r="115" customHeight="1" spans="1:18">
      <c r="A115" s="17">
        <v>114286</v>
      </c>
      <c r="B115" s="18" t="s">
        <v>118</v>
      </c>
      <c r="C115" s="18" t="s">
        <v>56</v>
      </c>
      <c r="D115" s="17" t="s">
        <v>19</v>
      </c>
      <c r="E115" s="41">
        <v>9.1</v>
      </c>
      <c r="F115" s="17" t="s">
        <v>79</v>
      </c>
      <c r="G115" s="62">
        <v>87</v>
      </c>
      <c r="H115" s="62">
        <v>4117.92</v>
      </c>
      <c r="I115" s="76">
        <f t="shared" si="5"/>
        <v>1307.027808</v>
      </c>
      <c r="J115" s="62" t="s">
        <v>179</v>
      </c>
      <c r="K115" s="77">
        <v>72.3225806451613</v>
      </c>
      <c r="L115" s="78">
        <v>4258.65451612903</v>
      </c>
      <c r="M115" s="78">
        <f t="shared" si="6"/>
        <v>1048.90660732258</v>
      </c>
      <c r="N115" s="79" t="s">
        <v>120</v>
      </c>
      <c r="O115" s="80">
        <f t="shared" si="7"/>
        <v>0.202943800178412</v>
      </c>
      <c r="P115" s="80">
        <f t="shared" si="8"/>
        <v>-0.0330467089067728</v>
      </c>
      <c r="Q115" s="80">
        <f t="shared" si="9"/>
        <v>0.0711</v>
      </c>
      <c r="R115" s="27"/>
    </row>
    <row r="116" customHeight="1" spans="1:18">
      <c r="A116" s="17">
        <v>119622</v>
      </c>
      <c r="B116" s="18" t="s">
        <v>78</v>
      </c>
      <c r="C116" s="18" t="s">
        <v>56</v>
      </c>
      <c r="D116" s="17" t="s">
        <v>19</v>
      </c>
      <c r="E116" s="17">
        <v>9.1</v>
      </c>
      <c r="F116" s="17" t="s">
        <v>79</v>
      </c>
      <c r="G116" s="62">
        <v>30</v>
      </c>
      <c r="H116" s="62">
        <v>805.77</v>
      </c>
      <c r="I116" s="76">
        <f t="shared" si="5"/>
        <v>173.24055</v>
      </c>
      <c r="J116" s="62" t="s">
        <v>180</v>
      </c>
      <c r="K116" s="77">
        <v>19</v>
      </c>
      <c r="L116" s="78">
        <v>766.74</v>
      </c>
      <c r="M116" s="78">
        <f t="shared" si="6"/>
        <v>246.200214</v>
      </c>
      <c r="N116" s="79">
        <v>0.3211</v>
      </c>
      <c r="O116" s="80">
        <f t="shared" si="7"/>
        <v>0.578947368421053</v>
      </c>
      <c r="P116" s="80">
        <f t="shared" si="8"/>
        <v>0.0509038265905</v>
      </c>
      <c r="Q116" s="80">
        <f t="shared" si="9"/>
        <v>-0.1061</v>
      </c>
      <c r="R116" s="27"/>
    </row>
    <row r="117" customHeight="1" spans="1:19">
      <c r="A117" s="17">
        <v>119263</v>
      </c>
      <c r="B117" s="18" t="s">
        <v>72</v>
      </c>
      <c r="C117" s="18" t="s">
        <v>56</v>
      </c>
      <c r="D117" s="17" t="s">
        <v>19</v>
      </c>
      <c r="E117" s="16">
        <v>9.1</v>
      </c>
      <c r="F117" s="17" t="s">
        <v>65</v>
      </c>
      <c r="G117" s="62">
        <v>58</v>
      </c>
      <c r="H117" s="62">
        <v>2568.68</v>
      </c>
      <c r="I117" s="76">
        <f t="shared" si="5"/>
        <v>657.838948</v>
      </c>
      <c r="J117" s="62" t="s">
        <v>181</v>
      </c>
      <c r="K117" s="77">
        <v>44.7741935483871</v>
      </c>
      <c r="L117" s="78">
        <v>1732.75322580645</v>
      </c>
      <c r="M117" s="78">
        <f t="shared" si="6"/>
        <v>453.808069838709</v>
      </c>
      <c r="N117" s="79" t="s">
        <v>59</v>
      </c>
      <c r="O117" s="81">
        <f t="shared" si="7"/>
        <v>0.295389048991354</v>
      </c>
      <c r="P117" s="81">
        <f t="shared" si="8"/>
        <v>0.482426904041397</v>
      </c>
      <c r="Q117" s="80">
        <f t="shared" si="9"/>
        <v>-0.00580000000000003</v>
      </c>
      <c r="R117" s="32">
        <v>0</v>
      </c>
      <c r="S117" s="51" t="s">
        <v>182</v>
      </c>
    </row>
    <row r="118" customHeight="1" spans="1:18">
      <c r="A118" s="17">
        <v>118758</v>
      </c>
      <c r="B118" s="18" t="s">
        <v>183</v>
      </c>
      <c r="C118" s="18" t="s">
        <v>184</v>
      </c>
      <c r="D118" s="17" t="s">
        <v>19</v>
      </c>
      <c r="E118" s="17">
        <v>9.9</v>
      </c>
      <c r="F118" s="17" t="s">
        <v>185</v>
      </c>
      <c r="G118" s="62">
        <v>36</v>
      </c>
      <c r="H118" s="62">
        <v>1678.9</v>
      </c>
      <c r="I118" s="76">
        <f t="shared" si="5"/>
        <v>560.7526</v>
      </c>
      <c r="J118" s="62" t="s">
        <v>186</v>
      </c>
      <c r="K118" s="77">
        <v>33.8064516129032</v>
      </c>
      <c r="L118" s="78">
        <v>2076.10451612903</v>
      </c>
      <c r="M118" s="78">
        <f t="shared" si="6"/>
        <v>462.140865290322</v>
      </c>
      <c r="N118" s="79" t="s">
        <v>187</v>
      </c>
      <c r="O118" s="80">
        <f t="shared" si="7"/>
        <v>0.0648854961832068</v>
      </c>
      <c r="P118" s="80">
        <f t="shared" si="8"/>
        <v>-0.191322023069258</v>
      </c>
      <c r="Q118" s="80">
        <f t="shared" si="9"/>
        <v>0.1114</v>
      </c>
      <c r="R118" s="27"/>
    </row>
    <row r="119" customHeight="1" spans="1:19">
      <c r="A119" s="17">
        <v>114069</v>
      </c>
      <c r="B119" s="18" t="s">
        <v>188</v>
      </c>
      <c r="C119" s="18" t="s">
        <v>184</v>
      </c>
      <c r="D119" s="17" t="s">
        <v>19</v>
      </c>
      <c r="E119" s="17">
        <v>9.8</v>
      </c>
      <c r="F119" s="17" t="s">
        <v>189</v>
      </c>
      <c r="G119" s="62">
        <v>43</v>
      </c>
      <c r="H119" s="62">
        <v>2839.97</v>
      </c>
      <c r="I119" s="76">
        <f t="shared" si="5"/>
        <v>821.887318</v>
      </c>
      <c r="J119" s="62" t="s">
        <v>190</v>
      </c>
      <c r="K119" s="77">
        <v>53.4516129032258</v>
      </c>
      <c r="L119" s="78">
        <v>2126.76548387097</v>
      </c>
      <c r="M119" s="78">
        <f t="shared" si="6"/>
        <v>692.262165000001</v>
      </c>
      <c r="N119" s="79" t="s">
        <v>191</v>
      </c>
      <c r="O119" s="80">
        <f t="shared" si="7"/>
        <v>-0.195534097767049</v>
      </c>
      <c r="P119" s="80">
        <f t="shared" si="8"/>
        <v>0.335347042980457</v>
      </c>
      <c r="Q119" s="80">
        <f t="shared" si="9"/>
        <v>-0.0361</v>
      </c>
      <c r="R119" s="27"/>
      <c r="S119" s="27"/>
    </row>
    <row r="120" customHeight="1" spans="1:18">
      <c r="A120" s="17">
        <v>515</v>
      </c>
      <c r="B120" s="18" t="s">
        <v>192</v>
      </c>
      <c r="C120" s="18" t="s">
        <v>184</v>
      </c>
      <c r="D120" s="17" t="s">
        <v>19</v>
      </c>
      <c r="E120" s="17">
        <v>9.8</v>
      </c>
      <c r="F120" s="17" t="s">
        <v>193</v>
      </c>
      <c r="G120" s="62">
        <v>83</v>
      </c>
      <c r="H120" s="62">
        <v>4294.2</v>
      </c>
      <c r="I120" s="76">
        <f t="shared" si="5"/>
        <v>1279.24218</v>
      </c>
      <c r="J120" s="62" t="s">
        <v>194</v>
      </c>
      <c r="K120" s="77">
        <v>79.9354838709677</v>
      </c>
      <c r="L120" s="78">
        <v>3959.00548387097</v>
      </c>
      <c r="M120" s="78">
        <f t="shared" si="6"/>
        <v>1208.28847367742</v>
      </c>
      <c r="N120" s="79" t="s">
        <v>195</v>
      </c>
      <c r="O120" s="80">
        <f t="shared" si="7"/>
        <v>0.038337368845844</v>
      </c>
      <c r="P120" s="80">
        <f t="shared" si="8"/>
        <v>0.0846663429729047</v>
      </c>
      <c r="Q120" s="80">
        <f t="shared" si="9"/>
        <v>-0.00729999999999997</v>
      </c>
      <c r="R120" s="27"/>
    </row>
    <row r="121" customHeight="1" spans="1:18">
      <c r="A121" s="17">
        <v>733</v>
      </c>
      <c r="B121" s="18" t="s">
        <v>196</v>
      </c>
      <c r="C121" s="18" t="s">
        <v>184</v>
      </c>
      <c r="D121" s="17" t="s">
        <v>19</v>
      </c>
      <c r="E121" s="17">
        <v>9.8</v>
      </c>
      <c r="F121" s="17" t="s">
        <v>197</v>
      </c>
      <c r="G121" s="62">
        <v>85</v>
      </c>
      <c r="H121" s="62">
        <v>5854.44</v>
      </c>
      <c r="I121" s="76">
        <f t="shared" si="5"/>
        <v>2067.788208</v>
      </c>
      <c r="J121" s="62" t="s">
        <v>198</v>
      </c>
      <c r="K121" s="77">
        <v>67.0322580645161</v>
      </c>
      <c r="L121" s="78">
        <v>3438.05387096774</v>
      </c>
      <c r="M121" s="78">
        <f t="shared" si="6"/>
        <v>1249.04497132258</v>
      </c>
      <c r="N121" s="79" t="s">
        <v>199</v>
      </c>
      <c r="O121" s="81">
        <f t="shared" si="7"/>
        <v>0.268046198267566</v>
      </c>
      <c r="P121" s="81">
        <f t="shared" si="8"/>
        <v>0.70283544694781</v>
      </c>
      <c r="Q121" s="80">
        <f t="shared" si="9"/>
        <v>-0.0100999999999999</v>
      </c>
      <c r="R121" s="32">
        <f>(I121-M121)*0.1</f>
        <v>81.874323667742</v>
      </c>
    </row>
    <row r="122" customHeight="1" spans="1:18">
      <c r="A122" s="17">
        <v>377</v>
      </c>
      <c r="B122" s="18" t="s">
        <v>200</v>
      </c>
      <c r="C122" s="18" t="s">
        <v>184</v>
      </c>
      <c r="D122" s="17" t="s">
        <v>30</v>
      </c>
      <c r="E122" s="17">
        <v>9.7</v>
      </c>
      <c r="F122" s="17" t="s">
        <v>201</v>
      </c>
      <c r="G122" s="62">
        <v>110</v>
      </c>
      <c r="H122" s="62">
        <v>4912.06</v>
      </c>
      <c r="I122" s="76">
        <f t="shared" si="5"/>
        <v>1785.042604</v>
      </c>
      <c r="J122" s="62" t="s">
        <v>202</v>
      </c>
      <c r="K122" s="77">
        <v>107.225806451613</v>
      </c>
      <c r="L122" s="78">
        <v>6096.73516129032</v>
      </c>
      <c r="M122" s="78">
        <f t="shared" si="6"/>
        <v>1989.36468312903</v>
      </c>
      <c r="N122" s="79" t="s">
        <v>203</v>
      </c>
      <c r="O122" s="80">
        <f t="shared" si="7"/>
        <v>0.025872442839951</v>
      </c>
      <c r="P122" s="80">
        <f t="shared" si="8"/>
        <v>-0.194313042956518</v>
      </c>
      <c r="Q122" s="80">
        <f t="shared" si="9"/>
        <v>0.0371</v>
      </c>
      <c r="R122" s="27"/>
    </row>
    <row r="123" customHeight="1" spans="1:18">
      <c r="A123" s="17">
        <v>546</v>
      </c>
      <c r="B123" s="18" t="s">
        <v>204</v>
      </c>
      <c r="C123" s="18" t="s">
        <v>184</v>
      </c>
      <c r="D123" s="17" t="s">
        <v>24</v>
      </c>
      <c r="E123" s="60">
        <v>9.9</v>
      </c>
      <c r="F123" s="17" t="s">
        <v>69</v>
      </c>
      <c r="G123" s="62">
        <v>143</v>
      </c>
      <c r="H123" s="62">
        <v>7685.83</v>
      </c>
      <c r="I123" s="76">
        <f t="shared" si="5"/>
        <v>2646.999852</v>
      </c>
      <c r="J123" s="62" t="s">
        <v>205</v>
      </c>
      <c r="K123" s="77">
        <v>142</v>
      </c>
      <c r="L123" s="78">
        <v>8855.85</v>
      </c>
      <c r="M123" s="78">
        <f t="shared" si="6"/>
        <v>3052.611495</v>
      </c>
      <c r="N123" s="79" t="s">
        <v>206</v>
      </c>
      <c r="O123" s="80">
        <f t="shared" si="7"/>
        <v>0.00704225352112676</v>
      </c>
      <c r="P123" s="80">
        <f t="shared" si="8"/>
        <v>-0.132118317270505</v>
      </c>
      <c r="Q123" s="80">
        <f t="shared" si="9"/>
        <v>-0.000300000000000022</v>
      </c>
      <c r="R123" s="27"/>
    </row>
    <row r="124" customHeight="1" spans="1:18">
      <c r="A124" s="17">
        <v>103639</v>
      </c>
      <c r="B124" s="18" t="s">
        <v>207</v>
      </c>
      <c r="C124" s="18" t="s">
        <v>184</v>
      </c>
      <c r="D124" s="17" t="s">
        <v>30</v>
      </c>
      <c r="E124" s="17">
        <v>9.7</v>
      </c>
      <c r="F124" s="17" t="s">
        <v>208</v>
      </c>
      <c r="G124" s="62">
        <v>77</v>
      </c>
      <c r="H124" s="62">
        <v>3795.32</v>
      </c>
      <c r="I124" s="76">
        <f t="shared" si="5"/>
        <v>1317.355572</v>
      </c>
      <c r="J124" s="62" t="s">
        <v>209</v>
      </c>
      <c r="K124" s="77">
        <v>75.258064516129</v>
      </c>
      <c r="L124" s="78">
        <v>4692.50580645161</v>
      </c>
      <c r="M124" s="78">
        <f t="shared" si="6"/>
        <v>1523.18738477419</v>
      </c>
      <c r="N124" s="79" t="s">
        <v>210</v>
      </c>
      <c r="O124" s="80">
        <f t="shared" si="7"/>
        <v>0.0231461637376773</v>
      </c>
      <c r="P124" s="80">
        <f t="shared" si="8"/>
        <v>-0.191195460049957</v>
      </c>
      <c r="Q124" s="80">
        <f t="shared" si="9"/>
        <v>0.0225</v>
      </c>
      <c r="R124" s="27"/>
    </row>
    <row r="125" customHeight="1" spans="1:18">
      <c r="A125" s="17">
        <v>118758</v>
      </c>
      <c r="B125" s="18" t="s">
        <v>183</v>
      </c>
      <c r="C125" s="18" t="s">
        <v>184</v>
      </c>
      <c r="D125" s="17" t="s">
        <v>19</v>
      </c>
      <c r="E125" s="17">
        <v>9.7</v>
      </c>
      <c r="F125" s="17" t="s">
        <v>185</v>
      </c>
      <c r="G125" s="62">
        <v>35</v>
      </c>
      <c r="H125" s="62">
        <v>1204.74</v>
      </c>
      <c r="I125" s="76">
        <f t="shared" si="5"/>
        <v>390.094812</v>
      </c>
      <c r="J125" s="62" t="s">
        <v>211</v>
      </c>
      <c r="K125" s="77">
        <v>33.8064516129032</v>
      </c>
      <c r="L125" s="78">
        <v>2076.10451612903</v>
      </c>
      <c r="M125" s="78">
        <f t="shared" si="6"/>
        <v>462.140865290322</v>
      </c>
      <c r="N125" s="79" t="s">
        <v>187</v>
      </c>
      <c r="O125" s="80">
        <f t="shared" si="7"/>
        <v>0.0353053435114511</v>
      </c>
      <c r="P125" s="80">
        <f t="shared" si="8"/>
        <v>-0.419711295534254</v>
      </c>
      <c r="Q125" s="80">
        <f t="shared" si="9"/>
        <v>0.1012</v>
      </c>
      <c r="R125" s="27"/>
    </row>
    <row r="126" customHeight="1" spans="1:18">
      <c r="A126" s="17">
        <v>105751</v>
      </c>
      <c r="B126" s="18" t="s">
        <v>212</v>
      </c>
      <c r="C126" s="18" t="s">
        <v>184</v>
      </c>
      <c r="D126" s="17" t="s">
        <v>30</v>
      </c>
      <c r="E126" s="60">
        <v>9.7</v>
      </c>
      <c r="F126" s="17" t="s">
        <v>213</v>
      </c>
      <c r="G126" s="62">
        <v>90</v>
      </c>
      <c r="H126" s="62">
        <v>5673.51</v>
      </c>
      <c r="I126" s="76">
        <f t="shared" si="5"/>
        <v>1856.939823</v>
      </c>
      <c r="J126" s="62" t="s">
        <v>214</v>
      </c>
      <c r="K126" s="77">
        <v>81.8709677419355</v>
      </c>
      <c r="L126" s="78">
        <v>5094.76419354839</v>
      </c>
      <c r="M126" s="78">
        <f t="shared" si="6"/>
        <v>1554.41255545161</v>
      </c>
      <c r="N126" s="79" t="s">
        <v>215</v>
      </c>
      <c r="O126" s="80">
        <f t="shared" si="7"/>
        <v>0.0992907801418437</v>
      </c>
      <c r="P126" s="80">
        <f t="shared" si="8"/>
        <v>0.113596191004186</v>
      </c>
      <c r="Q126" s="80">
        <f t="shared" si="9"/>
        <v>0.0221999999999999</v>
      </c>
      <c r="R126" s="27"/>
    </row>
    <row r="127" customHeight="1" spans="1:19">
      <c r="A127" s="17">
        <v>106568</v>
      </c>
      <c r="B127" s="18" t="s">
        <v>216</v>
      </c>
      <c r="C127" s="18" t="s">
        <v>184</v>
      </c>
      <c r="D127" s="17" t="s">
        <v>19</v>
      </c>
      <c r="E127" s="60">
        <v>9.7</v>
      </c>
      <c r="F127" s="17" t="s">
        <v>217</v>
      </c>
      <c r="G127" s="62">
        <v>33</v>
      </c>
      <c r="H127" s="62">
        <v>2196.8</v>
      </c>
      <c r="I127" s="76">
        <f t="shared" si="5"/>
        <v>829.51168</v>
      </c>
      <c r="J127" s="62" t="s">
        <v>218</v>
      </c>
      <c r="K127" s="77">
        <v>33.7741935483871</v>
      </c>
      <c r="L127" s="78">
        <v>1970.54193548387</v>
      </c>
      <c r="M127" s="78">
        <f t="shared" si="6"/>
        <v>666.437282580645</v>
      </c>
      <c r="N127" s="79" t="s">
        <v>219</v>
      </c>
      <c r="O127" s="80">
        <f t="shared" si="7"/>
        <v>-0.022922636103152</v>
      </c>
      <c r="P127" s="80">
        <f t="shared" si="8"/>
        <v>0.114820223026907</v>
      </c>
      <c r="Q127" s="80">
        <f t="shared" si="9"/>
        <v>0.0394</v>
      </c>
      <c r="R127" s="27"/>
      <c r="S127" s="27"/>
    </row>
    <row r="128" customHeight="1" spans="1:19">
      <c r="A128" s="17">
        <v>545</v>
      </c>
      <c r="B128" s="18" t="s">
        <v>220</v>
      </c>
      <c r="C128" s="18" t="s">
        <v>184</v>
      </c>
      <c r="D128" s="17" t="s">
        <v>19</v>
      </c>
      <c r="E128" s="60">
        <v>9.7</v>
      </c>
      <c r="F128" s="17" t="s">
        <v>185</v>
      </c>
      <c r="G128" s="62">
        <v>24</v>
      </c>
      <c r="H128" s="62">
        <v>1174.4</v>
      </c>
      <c r="I128" s="76">
        <f t="shared" si="5"/>
        <v>389.9008</v>
      </c>
      <c r="J128" s="62" t="s">
        <v>221</v>
      </c>
      <c r="K128" s="77">
        <v>28.0645161290323</v>
      </c>
      <c r="L128" s="78">
        <v>1557.41709677419</v>
      </c>
      <c r="M128" s="78">
        <f t="shared" si="6"/>
        <v>453.987083709676</v>
      </c>
      <c r="N128" s="79" t="s">
        <v>222</v>
      </c>
      <c r="O128" s="80">
        <f t="shared" si="7"/>
        <v>-0.144827586206898</v>
      </c>
      <c r="P128" s="80">
        <f t="shared" si="8"/>
        <v>-0.245930969659648</v>
      </c>
      <c r="Q128" s="80">
        <f t="shared" si="9"/>
        <v>0.0405</v>
      </c>
      <c r="R128" s="27"/>
      <c r="S128" s="27"/>
    </row>
    <row r="129" customHeight="1" spans="1:19">
      <c r="A129" s="17">
        <v>106568</v>
      </c>
      <c r="B129" s="18" t="s">
        <v>216</v>
      </c>
      <c r="C129" s="18" t="s">
        <v>184</v>
      </c>
      <c r="D129" s="17" t="s">
        <v>19</v>
      </c>
      <c r="E129" s="17">
        <v>9.7</v>
      </c>
      <c r="F129" s="17" t="s">
        <v>223</v>
      </c>
      <c r="G129" s="62">
        <v>33</v>
      </c>
      <c r="H129" s="62">
        <v>2196.8</v>
      </c>
      <c r="I129" s="76">
        <f t="shared" si="5"/>
        <v>829.51168</v>
      </c>
      <c r="J129" s="62" t="s">
        <v>218</v>
      </c>
      <c r="K129" s="77">
        <v>33.7741935483871</v>
      </c>
      <c r="L129" s="78">
        <v>1970.54193548387</v>
      </c>
      <c r="M129" s="78">
        <f t="shared" si="6"/>
        <v>666.437282580645</v>
      </c>
      <c r="N129" s="79" t="s">
        <v>219</v>
      </c>
      <c r="O129" s="80">
        <f t="shared" si="7"/>
        <v>-0.022922636103152</v>
      </c>
      <c r="P129" s="80">
        <f t="shared" si="8"/>
        <v>0.114820223026907</v>
      </c>
      <c r="Q129" s="80">
        <f t="shared" si="9"/>
        <v>0.0394</v>
      </c>
      <c r="R129" s="27"/>
      <c r="S129" s="27"/>
    </row>
    <row r="130" customHeight="1" spans="1:19">
      <c r="A130" s="17">
        <v>114069</v>
      </c>
      <c r="B130" s="18" t="s">
        <v>188</v>
      </c>
      <c r="C130" s="18" t="s">
        <v>184</v>
      </c>
      <c r="D130" s="17" t="s">
        <v>19</v>
      </c>
      <c r="E130" s="16">
        <v>9.1</v>
      </c>
      <c r="F130" s="17" t="s">
        <v>189</v>
      </c>
      <c r="G130" s="62">
        <v>77</v>
      </c>
      <c r="H130" s="62">
        <v>3647.41</v>
      </c>
      <c r="I130" s="76">
        <f t="shared" si="5"/>
        <v>1157.323193</v>
      </c>
      <c r="J130" s="62" t="s">
        <v>224</v>
      </c>
      <c r="K130" s="77">
        <v>53.4516129032258</v>
      </c>
      <c r="L130" s="78">
        <v>2126.76548387097</v>
      </c>
      <c r="M130" s="78">
        <f t="shared" si="6"/>
        <v>692.262165000001</v>
      </c>
      <c r="N130" s="79" t="s">
        <v>191</v>
      </c>
      <c r="O130" s="81">
        <f t="shared" si="7"/>
        <v>0.44055522027761</v>
      </c>
      <c r="P130" s="81">
        <f t="shared" si="8"/>
        <v>0.71500338314748</v>
      </c>
      <c r="Q130" s="80">
        <f t="shared" si="9"/>
        <v>-0.00819999999999993</v>
      </c>
      <c r="R130" s="32">
        <v>0</v>
      </c>
      <c r="S130" s="51" t="s">
        <v>182</v>
      </c>
    </row>
    <row r="131" customHeight="1" spans="1:18">
      <c r="A131" s="17">
        <v>571</v>
      </c>
      <c r="B131" s="18" t="s">
        <v>225</v>
      </c>
      <c r="C131" s="18" t="s">
        <v>184</v>
      </c>
      <c r="D131" s="17" t="s">
        <v>24</v>
      </c>
      <c r="E131" s="17">
        <v>9.6</v>
      </c>
      <c r="F131" s="17" t="s">
        <v>226</v>
      </c>
      <c r="G131" s="62">
        <v>147</v>
      </c>
      <c r="H131" s="62">
        <v>12284.93</v>
      </c>
      <c r="I131" s="76">
        <f t="shared" si="5"/>
        <v>2605.633653</v>
      </c>
      <c r="J131" s="62" t="s">
        <v>227</v>
      </c>
      <c r="K131" s="77">
        <v>104.41935483871</v>
      </c>
      <c r="L131" s="78">
        <v>10632.4312903226</v>
      </c>
      <c r="M131" s="78">
        <f t="shared" si="6"/>
        <v>2886.70509532259</v>
      </c>
      <c r="N131" s="79" t="s">
        <v>228</v>
      </c>
      <c r="O131" s="80">
        <f t="shared" si="7"/>
        <v>0.407784986098235</v>
      </c>
      <c r="P131" s="80">
        <f t="shared" si="8"/>
        <v>0.1554205867459</v>
      </c>
      <c r="Q131" s="80">
        <f t="shared" si="9"/>
        <v>-0.0594</v>
      </c>
      <c r="R131" s="27"/>
    </row>
    <row r="132" customHeight="1" spans="1:18">
      <c r="A132" s="17">
        <v>377</v>
      </c>
      <c r="B132" s="18" t="s">
        <v>200</v>
      </c>
      <c r="C132" s="18" t="s">
        <v>184</v>
      </c>
      <c r="D132" s="17" t="s">
        <v>30</v>
      </c>
      <c r="E132" s="17">
        <v>9.6</v>
      </c>
      <c r="F132" s="17" t="s">
        <v>229</v>
      </c>
      <c r="G132" s="62">
        <v>114</v>
      </c>
      <c r="H132" s="62">
        <v>6638.13</v>
      </c>
      <c r="I132" s="76">
        <f t="shared" ref="I132:I195" si="10">H132*J132</f>
        <v>2236.385997</v>
      </c>
      <c r="J132" s="62" t="s">
        <v>230</v>
      </c>
      <c r="K132" s="77">
        <v>107.225806451613</v>
      </c>
      <c r="L132" s="78">
        <v>6096.73516129032</v>
      </c>
      <c r="M132" s="78">
        <f t="shared" ref="M132:M195" si="11">L132*N132</f>
        <v>1989.36468312903</v>
      </c>
      <c r="N132" s="79" t="s">
        <v>203</v>
      </c>
      <c r="O132" s="80">
        <f t="shared" si="7"/>
        <v>0.0631768953068583</v>
      </c>
      <c r="P132" s="80">
        <f t="shared" si="8"/>
        <v>0.0888007801531432</v>
      </c>
      <c r="Q132" s="80">
        <f t="shared" si="9"/>
        <v>0.0105999999999999</v>
      </c>
      <c r="R132" s="27"/>
    </row>
    <row r="133" customHeight="1" spans="1:18">
      <c r="A133" s="17">
        <v>387</v>
      </c>
      <c r="B133" s="18" t="s">
        <v>231</v>
      </c>
      <c r="C133" s="18" t="s">
        <v>184</v>
      </c>
      <c r="D133" s="17" t="s">
        <v>24</v>
      </c>
      <c r="E133" s="60">
        <v>9.5</v>
      </c>
      <c r="F133" s="17" t="s">
        <v>232</v>
      </c>
      <c r="G133" s="62">
        <v>120</v>
      </c>
      <c r="H133" s="62">
        <v>7339.64</v>
      </c>
      <c r="I133" s="76">
        <f t="shared" si="10"/>
        <v>1731.421076</v>
      </c>
      <c r="J133" s="62" t="s">
        <v>233</v>
      </c>
      <c r="K133" s="77">
        <v>110.516129032258</v>
      </c>
      <c r="L133" s="78">
        <v>7465.18741935484</v>
      </c>
      <c r="M133" s="78">
        <f t="shared" si="11"/>
        <v>2033.51705303226</v>
      </c>
      <c r="N133" s="79" t="s">
        <v>234</v>
      </c>
      <c r="O133" s="80">
        <f t="shared" ref="O133:O196" si="12">(G133-K133)/K133</f>
        <v>0.0858143607705786</v>
      </c>
      <c r="P133" s="80">
        <f t="shared" ref="P133:P196" si="13">(H133-L133)/L133</f>
        <v>-0.0168177183374306</v>
      </c>
      <c r="Q133" s="80">
        <f t="shared" ref="Q133:Q196" si="14">(J:J-N:N)</f>
        <v>-0.0365</v>
      </c>
      <c r="R133" s="27"/>
    </row>
    <row r="134" customHeight="1" spans="1:18">
      <c r="A134" s="17">
        <v>545</v>
      </c>
      <c r="B134" s="18" t="s">
        <v>220</v>
      </c>
      <c r="C134" s="18" t="s">
        <v>184</v>
      </c>
      <c r="D134" s="17" t="s">
        <v>19</v>
      </c>
      <c r="E134" s="17">
        <v>9.4</v>
      </c>
      <c r="F134" s="17" t="s">
        <v>185</v>
      </c>
      <c r="G134" s="62">
        <v>43</v>
      </c>
      <c r="H134" s="62">
        <v>2820.26</v>
      </c>
      <c r="I134" s="76">
        <f t="shared" si="10"/>
        <v>976.374012</v>
      </c>
      <c r="J134" s="62" t="s">
        <v>235</v>
      </c>
      <c r="K134" s="77">
        <v>28.0645161290323</v>
      </c>
      <c r="L134" s="78">
        <v>1557.41709677419</v>
      </c>
      <c r="M134" s="78">
        <f t="shared" si="11"/>
        <v>453.987083709676</v>
      </c>
      <c r="N134" s="79" t="s">
        <v>222</v>
      </c>
      <c r="O134" s="81">
        <f t="shared" si="12"/>
        <v>0.532183908045975</v>
      </c>
      <c r="P134" s="81">
        <f t="shared" si="13"/>
        <v>0.810857223695233</v>
      </c>
      <c r="Q134" s="80">
        <f t="shared" si="14"/>
        <v>0.0547</v>
      </c>
      <c r="R134" s="32">
        <f>(I134-M134)*0.2</f>
        <v>104.477385658065</v>
      </c>
    </row>
    <row r="135" customHeight="1" spans="1:18">
      <c r="A135" s="17">
        <v>743</v>
      </c>
      <c r="B135" s="18" t="s">
        <v>236</v>
      </c>
      <c r="C135" s="18" t="s">
        <v>184</v>
      </c>
      <c r="D135" s="17" t="s">
        <v>19</v>
      </c>
      <c r="E135" s="17">
        <v>9.4</v>
      </c>
      <c r="F135" s="17" t="s">
        <v>217</v>
      </c>
      <c r="G135" s="62">
        <v>72</v>
      </c>
      <c r="H135" s="62">
        <v>4362.71</v>
      </c>
      <c r="I135" s="76">
        <f t="shared" si="10"/>
        <v>927.512146</v>
      </c>
      <c r="J135" s="62" t="s">
        <v>237</v>
      </c>
      <c r="K135" s="77">
        <v>18.2258064516129</v>
      </c>
      <c r="L135" s="78">
        <v>1530.36322580645</v>
      </c>
      <c r="M135" s="78">
        <f t="shared" si="11"/>
        <v>511.447390064516</v>
      </c>
      <c r="N135" s="79" t="s">
        <v>238</v>
      </c>
      <c r="O135" s="81">
        <f t="shared" si="12"/>
        <v>2.95044247787611</v>
      </c>
      <c r="P135" s="81">
        <f t="shared" si="13"/>
        <v>1.85076766510839</v>
      </c>
      <c r="Q135" s="80">
        <f t="shared" si="14"/>
        <v>-0.1216</v>
      </c>
      <c r="R135" s="32">
        <f t="shared" ref="R135:R139" si="15">(I135-M135)*0.3</f>
        <v>124.819426780645</v>
      </c>
    </row>
    <row r="136" customHeight="1" spans="1:18">
      <c r="A136" s="17">
        <v>113008</v>
      </c>
      <c r="B136" s="18" t="s">
        <v>239</v>
      </c>
      <c r="C136" s="18" t="s">
        <v>184</v>
      </c>
      <c r="D136" s="17" t="s">
        <v>19</v>
      </c>
      <c r="E136" s="17">
        <v>9.4</v>
      </c>
      <c r="F136" s="17" t="s">
        <v>240</v>
      </c>
      <c r="G136" s="62">
        <v>28</v>
      </c>
      <c r="H136" s="62">
        <v>1138.8</v>
      </c>
      <c r="I136" s="76">
        <f t="shared" si="10"/>
        <v>380.70084</v>
      </c>
      <c r="J136" s="62" t="s">
        <v>241</v>
      </c>
      <c r="K136" s="77">
        <v>10</v>
      </c>
      <c r="L136" s="78">
        <v>544.69</v>
      </c>
      <c r="M136" s="78">
        <f t="shared" si="11"/>
        <v>146.793955</v>
      </c>
      <c r="N136" s="79" t="s">
        <v>242</v>
      </c>
      <c r="O136" s="81">
        <f t="shared" si="12"/>
        <v>1.8</v>
      </c>
      <c r="P136" s="81">
        <f t="shared" si="13"/>
        <v>1.09073050726101</v>
      </c>
      <c r="Q136" s="80">
        <f t="shared" si="14"/>
        <v>0.0648</v>
      </c>
      <c r="R136" s="32">
        <f t="shared" si="15"/>
        <v>70.1720655</v>
      </c>
    </row>
    <row r="137" customHeight="1" spans="1:18">
      <c r="A137" s="17">
        <v>355</v>
      </c>
      <c r="B137" s="18" t="s">
        <v>243</v>
      </c>
      <c r="C137" s="18" t="s">
        <v>184</v>
      </c>
      <c r="D137" s="17" t="s">
        <v>19</v>
      </c>
      <c r="E137" s="17">
        <v>9.3</v>
      </c>
      <c r="F137" s="17" t="s">
        <v>213</v>
      </c>
      <c r="G137" s="62">
        <v>67</v>
      </c>
      <c r="H137" s="62">
        <v>3850.84</v>
      </c>
      <c r="I137" s="76">
        <f t="shared" si="10"/>
        <v>1415.568784</v>
      </c>
      <c r="J137" s="62" t="s">
        <v>244</v>
      </c>
      <c r="K137" s="77">
        <v>56.0967741935484</v>
      </c>
      <c r="L137" s="78">
        <v>5023.28548387097</v>
      </c>
      <c r="M137" s="78">
        <f t="shared" si="11"/>
        <v>1365.32899451613</v>
      </c>
      <c r="N137" s="79" t="s">
        <v>245</v>
      </c>
      <c r="O137" s="80">
        <f t="shared" si="12"/>
        <v>0.194364577343301</v>
      </c>
      <c r="P137" s="80">
        <f t="shared" si="13"/>
        <v>-0.233402120511669</v>
      </c>
      <c r="Q137" s="80">
        <f t="shared" si="14"/>
        <v>0.0958</v>
      </c>
      <c r="R137" s="27"/>
    </row>
    <row r="138" customHeight="1" spans="1:18">
      <c r="A138" s="17">
        <v>113008</v>
      </c>
      <c r="B138" s="18" t="s">
        <v>239</v>
      </c>
      <c r="C138" s="18" t="s">
        <v>184</v>
      </c>
      <c r="D138" s="17" t="s">
        <v>19</v>
      </c>
      <c r="E138" s="17">
        <v>9.3</v>
      </c>
      <c r="F138" s="17" t="s">
        <v>240</v>
      </c>
      <c r="G138" s="62">
        <v>27</v>
      </c>
      <c r="H138" s="62">
        <v>1179.74</v>
      </c>
      <c r="I138" s="76">
        <f t="shared" si="10"/>
        <v>259.5428</v>
      </c>
      <c r="J138" s="62" t="s">
        <v>246</v>
      </c>
      <c r="K138" s="77">
        <v>10</v>
      </c>
      <c r="L138" s="78">
        <v>544.69</v>
      </c>
      <c r="M138" s="78">
        <f t="shared" si="11"/>
        <v>146.793955</v>
      </c>
      <c r="N138" s="79" t="s">
        <v>242</v>
      </c>
      <c r="O138" s="81">
        <f t="shared" si="12"/>
        <v>1.7</v>
      </c>
      <c r="P138" s="81">
        <f t="shared" si="13"/>
        <v>1.16589252602398</v>
      </c>
      <c r="Q138" s="80">
        <f t="shared" si="14"/>
        <v>-0.0495</v>
      </c>
      <c r="R138" s="32">
        <f t="shared" si="15"/>
        <v>33.8246535</v>
      </c>
    </row>
    <row r="139" customHeight="1" spans="1:18">
      <c r="A139" s="17">
        <v>114069</v>
      </c>
      <c r="B139" s="18" t="s">
        <v>188</v>
      </c>
      <c r="C139" s="18" t="s">
        <v>184</v>
      </c>
      <c r="D139" s="17" t="s">
        <v>19</v>
      </c>
      <c r="E139" s="17">
        <v>9.3</v>
      </c>
      <c r="F139" s="17" t="s">
        <v>189</v>
      </c>
      <c r="G139" s="62">
        <v>67</v>
      </c>
      <c r="H139" s="62">
        <v>4303.91</v>
      </c>
      <c r="I139" s="76">
        <f t="shared" si="10"/>
        <v>1453.860798</v>
      </c>
      <c r="J139" s="62" t="s">
        <v>247</v>
      </c>
      <c r="K139" s="77">
        <v>53.4516129032258</v>
      </c>
      <c r="L139" s="78">
        <v>2126.76548387097</v>
      </c>
      <c r="M139" s="78">
        <f t="shared" si="11"/>
        <v>692.262165000001</v>
      </c>
      <c r="N139" s="79" t="s">
        <v>191</v>
      </c>
      <c r="O139" s="81">
        <f t="shared" si="12"/>
        <v>0.253470126735064</v>
      </c>
      <c r="P139" s="81">
        <f t="shared" si="13"/>
        <v>1.02368809943556</v>
      </c>
      <c r="Q139" s="80">
        <f t="shared" si="14"/>
        <v>0.0123</v>
      </c>
      <c r="R139" s="32">
        <f t="shared" si="15"/>
        <v>228.4795899</v>
      </c>
    </row>
    <row r="140" customHeight="1" spans="1:19">
      <c r="A140" s="17">
        <v>118758</v>
      </c>
      <c r="B140" s="18" t="s">
        <v>183</v>
      </c>
      <c r="C140" s="18" t="s">
        <v>184</v>
      </c>
      <c r="D140" s="17" t="s">
        <v>19</v>
      </c>
      <c r="E140" s="16">
        <v>9.3</v>
      </c>
      <c r="F140" s="17" t="s">
        <v>185</v>
      </c>
      <c r="G140" s="62">
        <v>39</v>
      </c>
      <c r="H140" s="62">
        <v>3050</v>
      </c>
      <c r="I140" s="76">
        <f t="shared" si="10"/>
        <v>544.73</v>
      </c>
      <c r="J140" s="62" t="s">
        <v>248</v>
      </c>
      <c r="K140" s="77">
        <v>33.8064516129032</v>
      </c>
      <c r="L140" s="78">
        <v>2076.10451612903</v>
      </c>
      <c r="M140" s="78">
        <f t="shared" si="11"/>
        <v>462.140865290322</v>
      </c>
      <c r="N140" s="79" t="s">
        <v>187</v>
      </c>
      <c r="O140" s="81">
        <f t="shared" si="12"/>
        <v>0.153625954198474</v>
      </c>
      <c r="P140" s="81">
        <f t="shared" si="13"/>
        <v>0.469097521971983</v>
      </c>
      <c r="Q140" s="80">
        <f t="shared" si="14"/>
        <v>-0.044</v>
      </c>
      <c r="R140" s="32">
        <v>0</v>
      </c>
      <c r="S140" s="51" t="s">
        <v>38</v>
      </c>
    </row>
    <row r="141" customHeight="1" spans="1:19">
      <c r="A141" s="17">
        <v>105751</v>
      </c>
      <c r="B141" s="18" t="s">
        <v>212</v>
      </c>
      <c r="C141" s="18" t="s">
        <v>184</v>
      </c>
      <c r="D141" s="17" t="s">
        <v>30</v>
      </c>
      <c r="E141" s="17">
        <v>9.3</v>
      </c>
      <c r="F141" s="17" t="s">
        <v>229</v>
      </c>
      <c r="G141" s="62">
        <v>71</v>
      </c>
      <c r="H141" s="62">
        <v>4235.55</v>
      </c>
      <c r="I141" s="76">
        <f t="shared" si="10"/>
        <v>1783.590105</v>
      </c>
      <c r="J141" s="62" t="s">
        <v>249</v>
      </c>
      <c r="K141" s="77">
        <v>81.8709677419355</v>
      </c>
      <c r="L141" s="78">
        <v>5094.76419354839</v>
      </c>
      <c r="M141" s="78">
        <f t="shared" si="11"/>
        <v>1554.41255545161</v>
      </c>
      <c r="N141" s="79" t="s">
        <v>215</v>
      </c>
      <c r="O141" s="80">
        <f t="shared" si="12"/>
        <v>-0.132781717888101</v>
      </c>
      <c r="P141" s="80">
        <f t="shared" si="13"/>
        <v>-0.168646508632614</v>
      </c>
      <c r="Q141" s="80">
        <f t="shared" si="14"/>
        <v>0.116</v>
      </c>
      <c r="R141" s="27"/>
      <c r="S141" s="27"/>
    </row>
    <row r="142" customHeight="1" spans="1:19">
      <c r="A142" s="17">
        <v>103639</v>
      </c>
      <c r="B142" s="18" t="s">
        <v>207</v>
      </c>
      <c r="C142" s="18" t="s">
        <v>184</v>
      </c>
      <c r="D142" s="17" t="s">
        <v>30</v>
      </c>
      <c r="E142" s="17">
        <v>9.3</v>
      </c>
      <c r="F142" s="17" t="s">
        <v>208</v>
      </c>
      <c r="G142" s="62">
        <v>72</v>
      </c>
      <c r="H142" s="62">
        <v>4683.8</v>
      </c>
      <c r="I142" s="76">
        <f t="shared" si="10"/>
        <v>1477.27052</v>
      </c>
      <c r="J142" s="62" t="s">
        <v>250</v>
      </c>
      <c r="K142" s="77">
        <v>75.258064516129</v>
      </c>
      <c r="L142" s="78">
        <v>4692.50580645161</v>
      </c>
      <c r="M142" s="78">
        <f t="shared" si="11"/>
        <v>1523.18738477419</v>
      </c>
      <c r="N142" s="79" t="s">
        <v>210</v>
      </c>
      <c r="O142" s="80">
        <f t="shared" si="12"/>
        <v>-0.0432918988426914</v>
      </c>
      <c r="P142" s="80">
        <f t="shared" si="13"/>
        <v>-0.00185525747024972</v>
      </c>
      <c r="Q142" s="80">
        <f t="shared" si="14"/>
        <v>-0.00919999999999999</v>
      </c>
      <c r="R142" s="27"/>
      <c r="S142" s="27"/>
    </row>
    <row r="143" customHeight="1" spans="1:19">
      <c r="A143" s="17">
        <v>712</v>
      </c>
      <c r="B143" s="18" t="s">
        <v>251</v>
      </c>
      <c r="C143" s="18" t="s">
        <v>184</v>
      </c>
      <c r="D143" s="17" t="s">
        <v>24</v>
      </c>
      <c r="E143" s="17">
        <v>9.3</v>
      </c>
      <c r="F143" s="17" t="s">
        <v>103</v>
      </c>
      <c r="G143" s="62">
        <v>129</v>
      </c>
      <c r="H143" s="62">
        <v>8519.25</v>
      </c>
      <c r="I143" s="76">
        <f t="shared" si="10"/>
        <v>2771.312025</v>
      </c>
      <c r="J143" s="62" t="s">
        <v>252</v>
      </c>
      <c r="K143" s="77">
        <v>142.290322580645</v>
      </c>
      <c r="L143" s="78">
        <v>9652.16</v>
      </c>
      <c r="M143" s="78">
        <f t="shared" si="11"/>
        <v>3405.282048</v>
      </c>
      <c r="N143" s="79" t="s">
        <v>253</v>
      </c>
      <c r="O143" s="80">
        <f t="shared" si="12"/>
        <v>-0.0934028564951249</v>
      </c>
      <c r="P143" s="80">
        <f t="shared" si="13"/>
        <v>-0.117373727745914</v>
      </c>
      <c r="Q143" s="80">
        <f t="shared" si="14"/>
        <v>-0.0275</v>
      </c>
      <c r="R143" s="27"/>
      <c r="S143" s="27"/>
    </row>
    <row r="144" customHeight="1" spans="1:19">
      <c r="A144" s="17">
        <v>114069</v>
      </c>
      <c r="B144" s="18" t="s">
        <v>188</v>
      </c>
      <c r="C144" s="18" t="s">
        <v>184</v>
      </c>
      <c r="D144" s="17" t="s">
        <v>19</v>
      </c>
      <c r="E144" s="13">
        <v>9.29</v>
      </c>
      <c r="F144" s="17" t="s">
        <v>189</v>
      </c>
      <c r="G144" s="62">
        <v>75</v>
      </c>
      <c r="H144" s="62">
        <v>3533.39</v>
      </c>
      <c r="I144" s="76">
        <f t="shared" si="10"/>
        <v>971.328911</v>
      </c>
      <c r="J144" s="62" t="s">
        <v>165</v>
      </c>
      <c r="K144" s="77">
        <v>53.4516129032258</v>
      </c>
      <c r="L144" s="78">
        <v>2126.76548387097</v>
      </c>
      <c r="M144" s="78">
        <f t="shared" si="11"/>
        <v>692.262165000001</v>
      </c>
      <c r="N144" s="79" t="s">
        <v>191</v>
      </c>
      <c r="O144" s="81">
        <f t="shared" si="12"/>
        <v>0.403138201569101</v>
      </c>
      <c r="P144" s="81">
        <f t="shared" si="13"/>
        <v>0.661391454204346</v>
      </c>
      <c r="Q144" s="80">
        <f t="shared" si="14"/>
        <v>-0.0506</v>
      </c>
      <c r="R144" s="32">
        <v>0</v>
      </c>
      <c r="S144" s="51" t="s">
        <v>38</v>
      </c>
    </row>
    <row r="145" customHeight="1" spans="1:19">
      <c r="A145" s="17">
        <v>743</v>
      </c>
      <c r="B145" s="18" t="s">
        <v>236</v>
      </c>
      <c r="C145" s="18" t="s">
        <v>184</v>
      </c>
      <c r="D145" s="17" t="s">
        <v>19</v>
      </c>
      <c r="E145" s="13">
        <v>9.29</v>
      </c>
      <c r="F145" s="17" t="s">
        <v>217</v>
      </c>
      <c r="G145" s="62">
        <v>66</v>
      </c>
      <c r="H145" s="62">
        <v>5030.34</v>
      </c>
      <c r="I145" s="76">
        <f t="shared" si="10"/>
        <v>1414.028574</v>
      </c>
      <c r="J145" s="62" t="s">
        <v>254</v>
      </c>
      <c r="K145" s="77">
        <v>18.2258064516129</v>
      </c>
      <c r="L145" s="78">
        <v>1530.36322580645</v>
      </c>
      <c r="M145" s="78">
        <f t="shared" si="11"/>
        <v>511.447390064516</v>
      </c>
      <c r="N145" s="79" t="s">
        <v>238</v>
      </c>
      <c r="O145" s="81">
        <f t="shared" si="12"/>
        <v>2.6212389380531</v>
      </c>
      <c r="P145" s="81">
        <f t="shared" si="13"/>
        <v>2.28702357399445</v>
      </c>
      <c r="Q145" s="80">
        <f t="shared" si="14"/>
        <v>-0.0531</v>
      </c>
      <c r="R145" s="32">
        <v>0</v>
      </c>
      <c r="S145" s="51" t="s">
        <v>38</v>
      </c>
    </row>
    <row r="146" customHeight="1" spans="1:18">
      <c r="A146" s="17">
        <v>515</v>
      </c>
      <c r="B146" s="18" t="s">
        <v>192</v>
      </c>
      <c r="C146" s="18" t="s">
        <v>184</v>
      </c>
      <c r="D146" s="17" t="s">
        <v>19</v>
      </c>
      <c r="E146" s="17">
        <v>9.29</v>
      </c>
      <c r="F146" s="17" t="s">
        <v>193</v>
      </c>
      <c r="G146" s="62">
        <v>96</v>
      </c>
      <c r="H146" s="62">
        <v>5366.03</v>
      </c>
      <c r="I146" s="76">
        <f t="shared" si="10"/>
        <v>1514.830269</v>
      </c>
      <c r="J146" s="62" t="s">
        <v>255</v>
      </c>
      <c r="K146" s="77">
        <v>79.9354838709677</v>
      </c>
      <c r="L146" s="78">
        <v>3959.00548387097</v>
      </c>
      <c r="M146" s="78">
        <f t="shared" si="11"/>
        <v>1208.28847367742</v>
      </c>
      <c r="N146" s="79" t="s">
        <v>195</v>
      </c>
      <c r="O146" s="80">
        <f t="shared" si="12"/>
        <v>0.200968523002422</v>
      </c>
      <c r="P146" s="80">
        <f t="shared" si="13"/>
        <v>0.355398476173186</v>
      </c>
      <c r="Q146" s="80">
        <f t="shared" si="14"/>
        <v>-0.0229</v>
      </c>
      <c r="R146" s="27"/>
    </row>
    <row r="147" customHeight="1" spans="1:18">
      <c r="A147" s="17">
        <v>733</v>
      </c>
      <c r="B147" s="18" t="s">
        <v>196</v>
      </c>
      <c r="C147" s="18" t="s">
        <v>184</v>
      </c>
      <c r="D147" s="17" t="s">
        <v>19</v>
      </c>
      <c r="E147" s="17">
        <v>9.29</v>
      </c>
      <c r="F147" s="17" t="s">
        <v>197</v>
      </c>
      <c r="G147" s="62">
        <v>79</v>
      </c>
      <c r="H147" s="62">
        <v>4344.31</v>
      </c>
      <c r="I147" s="76">
        <f t="shared" si="10"/>
        <v>1724.256639</v>
      </c>
      <c r="J147" s="62" t="s">
        <v>256</v>
      </c>
      <c r="K147" s="77">
        <v>67.0322580645161</v>
      </c>
      <c r="L147" s="78">
        <v>3438.05387096774</v>
      </c>
      <c r="M147" s="78">
        <f t="shared" si="11"/>
        <v>1249.04497132258</v>
      </c>
      <c r="N147" s="79" t="s">
        <v>199</v>
      </c>
      <c r="O147" s="80">
        <f t="shared" si="12"/>
        <v>0.178537054860443</v>
      </c>
      <c r="P147" s="80">
        <f t="shared" si="13"/>
        <v>0.263595674484638</v>
      </c>
      <c r="Q147" s="80">
        <f t="shared" si="14"/>
        <v>0.0336</v>
      </c>
      <c r="R147" s="27"/>
    </row>
    <row r="148" customHeight="1" spans="1:18">
      <c r="A148" s="17">
        <v>546</v>
      </c>
      <c r="B148" s="18" t="s">
        <v>204</v>
      </c>
      <c r="C148" s="18" t="s">
        <v>184</v>
      </c>
      <c r="D148" s="17" t="s">
        <v>24</v>
      </c>
      <c r="E148" s="60">
        <v>9.28</v>
      </c>
      <c r="F148" s="17" t="s">
        <v>69</v>
      </c>
      <c r="G148" s="62">
        <v>150</v>
      </c>
      <c r="H148" s="62">
        <v>8591.21</v>
      </c>
      <c r="I148" s="76">
        <f t="shared" si="10"/>
        <v>2802.452702</v>
      </c>
      <c r="J148" s="62" t="s">
        <v>257</v>
      </c>
      <c r="K148" s="77">
        <v>142</v>
      </c>
      <c r="L148" s="78">
        <v>8855.85</v>
      </c>
      <c r="M148" s="78">
        <f t="shared" si="11"/>
        <v>3052.611495</v>
      </c>
      <c r="N148" s="79" t="s">
        <v>206</v>
      </c>
      <c r="O148" s="80">
        <f t="shared" si="12"/>
        <v>0.0563380281690141</v>
      </c>
      <c r="P148" s="80">
        <f t="shared" si="13"/>
        <v>-0.0298830716419092</v>
      </c>
      <c r="Q148" s="80">
        <f t="shared" si="14"/>
        <v>-0.0185</v>
      </c>
      <c r="R148" s="27"/>
    </row>
    <row r="149" customHeight="1" spans="1:19">
      <c r="A149" s="17">
        <v>377</v>
      </c>
      <c r="B149" s="18" t="s">
        <v>200</v>
      </c>
      <c r="C149" s="18" t="s">
        <v>184</v>
      </c>
      <c r="D149" s="17" t="s">
        <v>30</v>
      </c>
      <c r="E149" s="13">
        <v>9.28</v>
      </c>
      <c r="F149" s="17" t="s">
        <v>201</v>
      </c>
      <c r="G149" s="62">
        <v>141</v>
      </c>
      <c r="H149" s="62">
        <v>10981.56</v>
      </c>
      <c r="I149" s="76">
        <f t="shared" si="10"/>
        <v>3284.584596</v>
      </c>
      <c r="J149" s="62" t="s">
        <v>258</v>
      </c>
      <c r="K149" s="77">
        <v>107.225806451613</v>
      </c>
      <c r="L149" s="78">
        <v>6096.73516129032</v>
      </c>
      <c r="M149" s="78">
        <f t="shared" si="11"/>
        <v>1989.36468312903</v>
      </c>
      <c r="N149" s="79" t="s">
        <v>203</v>
      </c>
      <c r="O149" s="81">
        <f t="shared" si="12"/>
        <v>0.314981949458483</v>
      </c>
      <c r="P149" s="81">
        <f t="shared" si="13"/>
        <v>0.801219785586988</v>
      </c>
      <c r="Q149" s="80">
        <f t="shared" si="14"/>
        <v>-0.0272000000000001</v>
      </c>
      <c r="R149" s="32">
        <v>0</v>
      </c>
      <c r="S149" s="51" t="s">
        <v>38</v>
      </c>
    </row>
    <row r="150" customHeight="1" spans="1:19">
      <c r="A150" s="17">
        <v>103639</v>
      </c>
      <c r="B150" s="18" t="s">
        <v>207</v>
      </c>
      <c r="C150" s="18" t="s">
        <v>184</v>
      </c>
      <c r="D150" s="17" t="s">
        <v>30</v>
      </c>
      <c r="E150" s="13">
        <v>9.28</v>
      </c>
      <c r="F150" s="17" t="s">
        <v>208</v>
      </c>
      <c r="G150" s="62">
        <v>106</v>
      </c>
      <c r="H150" s="62">
        <v>12087.53</v>
      </c>
      <c r="I150" s="76">
        <f t="shared" si="10"/>
        <v>2114.108997</v>
      </c>
      <c r="J150" s="62" t="s">
        <v>259</v>
      </c>
      <c r="K150" s="77">
        <v>75.258064516129</v>
      </c>
      <c r="L150" s="78">
        <v>4692.50580645161</v>
      </c>
      <c r="M150" s="78">
        <f t="shared" si="11"/>
        <v>1523.18738477419</v>
      </c>
      <c r="N150" s="79" t="s">
        <v>210</v>
      </c>
      <c r="O150" s="81">
        <f t="shared" si="12"/>
        <v>0.408486926703815</v>
      </c>
      <c r="P150" s="81">
        <f t="shared" si="13"/>
        <v>1.57592222547304</v>
      </c>
      <c r="Q150" s="80">
        <f t="shared" si="14"/>
        <v>-0.1497</v>
      </c>
      <c r="R150" s="32">
        <v>0</v>
      </c>
      <c r="S150" s="51" t="s">
        <v>38</v>
      </c>
    </row>
    <row r="151" customHeight="1" spans="1:18">
      <c r="A151" s="17">
        <v>105751</v>
      </c>
      <c r="B151" s="18" t="s">
        <v>212</v>
      </c>
      <c r="C151" s="18" t="s">
        <v>184</v>
      </c>
      <c r="D151" s="17" t="s">
        <v>30</v>
      </c>
      <c r="E151" s="60">
        <v>9.28</v>
      </c>
      <c r="F151" s="17" t="s">
        <v>213</v>
      </c>
      <c r="G151" s="62">
        <v>107</v>
      </c>
      <c r="H151" s="62">
        <v>6767.78</v>
      </c>
      <c r="I151" s="76">
        <f t="shared" si="10"/>
        <v>2203.589168</v>
      </c>
      <c r="J151" s="62" t="s">
        <v>260</v>
      </c>
      <c r="K151" s="77">
        <v>81.8709677419355</v>
      </c>
      <c r="L151" s="78">
        <v>5094.76419354839</v>
      </c>
      <c r="M151" s="78">
        <f t="shared" si="11"/>
        <v>1554.41255545161</v>
      </c>
      <c r="N151" s="79" t="s">
        <v>215</v>
      </c>
      <c r="O151" s="80">
        <f t="shared" si="12"/>
        <v>0.306934594168636</v>
      </c>
      <c r="P151" s="80">
        <f t="shared" si="13"/>
        <v>0.328379438752079</v>
      </c>
      <c r="Q151" s="80">
        <f t="shared" si="14"/>
        <v>0.0205</v>
      </c>
      <c r="R151" s="27"/>
    </row>
    <row r="152" customHeight="1" spans="1:18">
      <c r="A152" s="17">
        <v>106568</v>
      </c>
      <c r="B152" s="18" t="s">
        <v>216</v>
      </c>
      <c r="C152" s="18" t="s">
        <v>184</v>
      </c>
      <c r="D152" s="17" t="s">
        <v>19</v>
      </c>
      <c r="E152" s="60">
        <v>9.28</v>
      </c>
      <c r="F152" s="17" t="s">
        <v>217</v>
      </c>
      <c r="G152" s="62">
        <v>50</v>
      </c>
      <c r="H152" s="62">
        <v>2748.7</v>
      </c>
      <c r="I152" s="76">
        <f t="shared" si="10"/>
        <v>637.6984</v>
      </c>
      <c r="J152" s="62" t="s">
        <v>261</v>
      </c>
      <c r="K152" s="77">
        <v>33.7741935483871</v>
      </c>
      <c r="L152" s="78">
        <v>1970.54193548387</v>
      </c>
      <c r="M152" s="78">
        <f t="shared" si="11"/>
        <v>666.437282580645</v>
      </c>
      <c r="N152" s="79" t="s">
        <v>219</v>
      </c>
      <c r="O152" s="80">
        <f t="shared" si="12"/>
        <v>0.480420248328558</v>
      </c>
      <c r="P152" s="80">
        <f t="shared" si="13"/>
        <v>0.394895460230361</v>
      </c>
      <c r="Q152" s="80">
        <f t="shared" si="14"/>
        <v>-0.1062</v>
      </c>
      <c r="R152" s="27"/>
    </row>
    <row r="153" customHeight="1" spans="1:19">
      <c r="A153" s="17">
        <v>545</v>
      </c>
      <c r="B153" s="18" t="s">
        <v>220</v>
      </c>
      <c r="C153" s="18" t="s">
        <v>184</v>
      </c>
      <c r="D153" s="17" t="s">
        <v>19</v>
      </c>
      <c r="E153" s="64">
        <v>9.28</v>
      </c>
      <c r="F153" s="17" t="s">
        <v>185</v>
      </c>
      <c r="G153" s="62">
        <v>41</v>
      </c>
      <c r="H153" s="62">
        <v>3274.82</v>
      </c>
      <c r="I153" s="76">
        <f t="shared" si="10"/>
        <v>788.249174</v>
      </c>
      <c r="J153" s="62" t="s">
        <v>262</v>
      </c>
      <c r="K153" s="77">
        <v>28.0645161290323</v>
      </c>
      <c r="L153" s="78">
        <v>1557.41709677419</v>
      </c>
      <c r="M153" s="78">
        <f t="shared" si="11"/>
        <v>453.987083709676</v>
      </c>
      <c r="N153" s="79" t="s">
        <v>222</v>
      </c>
      <c r="O153" s="81">
        <f t="shared" si="12"/>
        <v>0.460919540229883</v>
      </c>
      <c r="P153" s="81">
        <f t="shared" si="13"/>
        <v>1.10272508680108</v>
      </c>
      <c r="Q153" s="80">
        <f t="shared" si="14"/>
        <v>-0.0508</v>
      </c>
      <c r="R153" s="32">
        <v>0</v>
      </c>
      <c r="S153" s="51" t="s">
        <v>38</v>
      </c>
    </row>
    <row r="154" customHeight="1" spans="1:19">
      <c r="A154" s="17">
        <v>118758</v>
      </c>
      <c r="B154" s="18" t="s">
        <v>183</v>
      </c>
      <c r="C154" s="18" t="s">
        <v>184</v>
      </c>
      <c r="D154" s="17" t="s">
        <v>19</v>
      </c>
      <c r="E154" s="17">
        <v>9.28</v>
      </c>
      <c r="F154" s="17" t="s">
        <v>185</v>
      </c>
      <c r="G154" s="62">
        <v>22</v>
      </c>
      <c r="H154" s="62">
        <v>3221.59</v>
      </c>
      <c r="I154" s="76">
        <f t="shared" si="10"/>
        <v>634.65323</v>
      </c>
      <c r="J154" s="62" t="s">
        <v>263</v>
      </c>
      <c r="K154" s="77">
        <v>33.8064516129032</v>
      </c>
      <c r="L154" s="78">
        <v>2076.10451612903</v>
      </c>
      <c r="M154" s="78">
        <f t="shared" si="11"/>
        <v>462.140865290322</v>
      </c>
      <c r="N154" s="79" t="s">
        <v>187</v>
      </c>
      <c r="O154" s="80">
        <f t="shared" si="12"/>
        <v>-0.349236641221374</v>
      </c>
      <c r="P154" s="80">
        <f t="shared" si="13"/>
        <v>0.55174750354417</v>
      </c>
      <c r="Q154" s="80">
        <f t="shared" si="14"/>
        <v>-0.0256</v>
      </c>
      <c r="R154" s="27"/>
      <c r="S154" s="27"/>
    </row>
    <row r="155" customHeight="1" spans="1:18">
      <c r="A155" s="17">
        <v>106568</v>
      </c>
      <c r="B155" s="18" t="s">
        <v>216</v>
      </c>
      <c r="C155" s="18" t="s">
        <v>184</v>
      </c>
      <c r="D155" s="17" t="s">
        <v>19</v>
      </c>
      <c r="E155" s="17">
        <v>9.28</v>
      </c>
      <c r="F155" s="17" t="s">
        <v>223</v>
      </c>
      <c r="G155" s="62">
        <v>50</v>
      </c>
      <c r="H155" s="62">
        <v>2748.7</v>
      </c>
      <c r="I155" s="76">
        <f t="shared" si="10"/>
        <v>637.6984</v>
      </c>
      <c r="J155" s="62" t="s">
        <v>261</v>
      </c>
      <c r="K155" s="77">
        <v>33.7741935483871</v>
      </c>
      <c r="L155" s="78">
        <v>1970.54193548387</v>
      </c>
      <c r="M155" s="78">
        <f t="shared" si="11"/>
        <v>666.437282580645</v>
      </c>
      <c r="N155" s="79" t="s">
        <v>219</v>
      </c>
      <c r="O155" s="80">
        <f t="shared" si="12"/>
        <v>0.480420248328558</v>
      </c>
      <c r="P155" s="80">
        <f t="shared" si="13"/>
        <v>0.394895460230361</v>
      </c>
      <c r="Q155" s="80">
        <f t="shared" si="14"/>
        <v>-0.1062</v>
      </c>
      <c r="R155" s="27"/>
    </row>
    <row r="156" customHeight="1" spans="1:19">
      <c r="A156" s="17">
        <v>114069</v>
      </c>
      <c r="B156" s="18" t="s">
        <v>188</v>
      </c>
      <c r="C156" s="18" t="s">
        <v>184</v>
      </c>
      <c r="D156" s="17" t="s">
        <v>19</v>
      </c>
      <c r="E156" s="64">
        <v>9.27</v>
      </c>
      <c r="F156" s="17" t="s">
        <v>189</v>
      </c>
      <c r="G156" s="62">
        <v>81</v>
      </c>
      <c r="H156" s="62">
        <v>3446.79</v>
      </c>
      <c r="I156" s="76">
        <f t="shared" si="10"/>
        <v>1019.905161</v>
      </c>
      <c r="J156" s="62" t="s">
        <v>264</v>
      </c>
      <c r="K156" s="77">
        <v>53.4516129032258</v>
      </c>
      <c r="L156" s="78">
        <v>2126.76548387097</v>
      </c>
      <c r="M156" s="78">
        <f t="shared" si="11"/>
        <v>692.262165000001</v>
      </c>
      <c r="N156" s="79" t="s">
        <v>191</v>
      </c>
      <c r="O156" s="81">
        <f t="shared" si="12"/>
        <v>0.515389257694629</v>
      </c>
      <c r="P156" s="81">
        <f t="shared" si="13"/>
        <v>0.620672343114402</v>
      </c>
      <c r="Q156" s="80">
        <f t="shared" si="14"/>
        <v>-0.0296</v>
      </c>
      <c r="R156" s="32">
        <v>0</v>
      </c>
      <c r="S156" s="51" t="s">
        <v>38</v>
      </c>
    </row>
    <row r="157" customHeight="1" spans="1:19">
      <c r="A157" s="17">
        <v>571</v>
      </c>
      <c r="B157" s="18" t="s">
        <v>225</v>
      </c>
      <c r="C157" s="18" t="s">
        <v>184</v>
      </c>
      <c r="D157" s="17" t="s">
        <v>24</v>
      </c>
      <c r="E157" s="13">
        <v>9.27</v>
      </c>
      <c r="F157" s="17" t="s">
        <v>226</v>
      </c>
      <c r="G157" s="62">
        <v>185</v>
      </c>
      <c r="H157" s="62">
        <v>23207.2</v>
      </c>
      <c r="I157" s="76">
        <f t="shared" si="10"/>
        <v>6047.79632</v>
      </c>
      <c r="J157" s="83">
        <v>0.2606</v>
      </c>
      <c r="K157" s="77">
        <v>104.41935483871</v>
      </c>
      <c r="L157" s="78">
        <v>10632.4312903226</v>
      </c>
      <c r="M157" s="78">
        <f t="shared" si="11"/>
        <v>2886.70509532259</v>
      </c>
      <c r="N157" s="79" t="s">
        <v>228</v>
      </c>
      <c r="O157" s="81">
        <f t="shared" si="12"/>
        <v>0.771702193388935</v>
      </c>
      <c r="P157" s="81">
        <f t="shared" si="13"/>
        <v>1.18268045814909</v>
      </c>
      <c r="Q157" s="80">
        <f t="shared" si="14"/>
        <v>-0.0109</v>
      </c>
      <c r="R157" s="32">
        <v>0</v>
      </c>
      <c r="S157" s="51" t="s">
        <v>38</v>
      </c>
    </row>
    <row r="158" customHeight="1" spans="1:19">
      <c r="A158" s="17">
        <v>377</v>
      </c>
      <c r="B158" s="18" t="s">
        <v>200</v>
      </c>
      <c r="C158" s="18" t="s">
        <v>184</v>
      </c>
      <c r="D158" s="17" t="s">
        <v>30</v>
      </c>
      <c r="E158" s="13">
        <v>9.27</v>
      </c>
      <c r="F158" s="17" t="s">
        <v>229</v>
      </c>
      <c r="G158" s="62">
        <v>156</v>
      </c>
      <c r="H158" s="62">
        <v>12467.6</v>
      </c>
      <c r="I158" s="76">
        <f t="shared" si="10"/>
        <v>3179.238</v>
      </c>
      <c r="J158" s="62" t="s">
        <v>265</v>
      </c>
      <c r="K158" s="77">
        <v>107.225806451613</v>
      </c>
      <c r="L158" s="78">
        <v>6096.73516129032</v>
      </c>
      <c r="M158" s="78">
        <f t="shared" si="11"/>
        <v>1989.36468312903</v>
      </c>
      <c r="N158" s="79" t="s">
        <v>203</v>
      </c>
      <c r="O158" s="81">
        <f t="shared" si="12"/>
        <v>0.454873646209385</v>
      </c>
      <c r="P158" s="81">
        <f t="shared" si="13"/>
        <v>1.04496335664371</v>
      </c>
      <c r="Q158" s="80">
        <f t="shared" si="14"/>
        <v>-0.0713</v>
      </c>
      <c r="R158" s="32">
        <v>0</v>
      </c>
      <c r="S158" s="51" t="s">
        <v>38</v>
      </c>
    </row>
    <row r="159" customHeight="1" spans="1:19">
      <c r="A159" s="17">
        <v>387</v>
      </c>
      <c r="B159" s="18" t="s">
        <v>231</v>
      </c>
      <c r="C159" s="18" t="s">
        <v>184</v>
      </c>
      <c r="D159" s="17" t="s">
        <v>24</v>
      </c>
      <c r="E159" s="64">
        <v>9.26</v>
      </c>
      <c r="F159" s="17" t="s">
        <v>232</v>
      </c>
      <c r="G159" s="62">
        <v>147</v>
      </c>
      <c r="H159" s="62">
        <v>12444.4</v>
      </c>
      <c r="I159" s="76">
        <f t="shared" si="10"/>
        <v>3084.96676</v>
      </c>
      <c r="J159" s="62" t="s">
        <v>266</v>
      </c>
      <c r="K159" s="77">
        <v>110.516129032258</v>
      </c>
      <c r="L159" s="78">
        <v>7465.18741935484</v>
      </c>
      <c r="M159" s="78">
        <f t="shared" si="11"/>
        <v>2033.51705303226</v>
      </c>
      <c r="N159" s="79" t="s">
        <v>234</v>
      </c>
      <c r="O159" s="81">
        <f t="shared" si="12"/>
        <v>0.330122591943959</v>
      </c>
      <c r="P159" s="81">
        <f t="shared" si="13"/>
        <v>0.666990967666218</v>
      </c>
      <c r="Q159" s="80">
        <f t="shared" si="14"/>
        <v>-0.0245</v>
      </c>
      <c r="R159" s="32">
        <v>0</v>
      </c>
      <c r="S159" s="51" t="s">
        <v>38</v>
      </c>
    </row>
    <row r="160" customHeight="1" spans="1:18">
      <c r="A160" s="17">
        <v>545</v>
      </c>
      <c r="B160" s="18" t="s">
        <v>220</v>
      </c>
      <c r="C160" s="18" t="s">
        <v>184</v>
      </c>
      <c r="D160" s="17" t="s">
        <v>19</v>
      </c>
      <c r="E160" s="17">
        <v>9.25</v>
      </c>
      <c r="F160" s="17" t="s">
        <v>185</v>
      </c>
      <c r="G160" s="62">
        <v>34</v>
      </c>
      <c r="H160" s="62">
        <v>1551.2</v>
      </c>
      <c r="I160" s="76">
        <f t="shared" si="10"/>
        <v>447.36608</v>
      </c>
      <c r="J160" s="62" t="s">
        <v>126</v>
      </c>
      <c r="K160" s="77">
        <v>28.0645161290323</v>
      </c>
      <c r="L160" s="78">
        <v>1557.41709677419</v>
      </c>
      <c r="M160" s="78">
        <f t="shared" si="11"/>
        <v>453.987083709676</v>
      </c>
      <c r="N160" s="79" t="s">
        <v>222</v>
      </c>
      <c r="O160" s="80">
        <f t="shared" si="12"/>
        <v>0.211494252873561</v>
      </c>
      <c r="P160" s="80">
        <f t="shared" si="13"/>
        <v>-0.00399192790875812</v>
      </c>
      <c r="Q160" s="80">
        <f t="shared" si="14"/>
        <v>-0.00309999999999999</v>
      </c>
      <c r="R160" s="27"/>
    </row>
    <row r="161" customHeight="1" spans="1:19">
      <c r="A161" s="17">
        <v>743</v>
      </c>
      <c r="B161" s="18" t="s">
        <v>236</v>
      </c>
      <c r="C161" s="18" t="s">
        <v>184</v>
      </c>
      <c r="D161" s="17" t="s">
        <v>19</v>
      </c>
      <c r="E161" s="13">
        <v>9.25</v>
      </c>
      <c r="F161" s="17" t="s">
        <v>217</v>
      </c>
      <c r="G161" s="62">
        <v>99</v>
      </c>
      <c r="H161" s="62">
        <v>6161.15</v>
      </c>
      <c r="I161" s="76">
        <f t="shared" si="10"/>
        <v>1460.19255</v>
      </c>
      <c r="J161" s="62" t="s">
        <v>267</v>
      </c>
      <c r="K161" s="77">
        <v>18.2258064516129</v>
      </c>
      <c r="L161" s="78">
        <v>1530.36322580645</v>
      </c>
      <c r="M161" s="78">
        <f t="shared" si="11"/>
        <v>511.447390064516</v>
      </c>
      <c r="N161" s="79" t="s">
        <v>238</v>
      </c>
      <c r="O161" s="81">
        <f t="shared" si="12"/>
        <v>4.43185840707965</v>
      </c>
      <c r="P161" s="81">
        <f t="shared" si="13"/>
        <v>3.02593965674605</v>
      </c>
      <c r="Q161" s="80">
        <f t="shared" si="14"/>
        <v>-0.0972</v>
      </c>
      <c r="R161" s="32">
        <v>0</v>
      </c>
      <c r="S161" s="51" t="s">
        <v>38</v>
      </c>
    </row>
    <row r="162" customHeight="1" spans="1:19">
      <c r="A162" s="17">
        <v>113008</v>
      </c>
      <c r="B162" s="18" t="s">
        <v>239</v>
      </c>
      <c r="C162" s="18" t="s">
        <v>184</v>
      </c>
      <c r="D162" s="17" t="s">
        <v>19</v>
      </c>
      <c r="E162" s="13">
        <v>9.25</v>
      </c>
      <c r="F162" s="17" t="s">
        <v>240</v>
      </c>
      <c r="G162" s="62">
        <v>36</v>
      </c>
      <c r="H162" s="62">
        <v>1430.02</v>
      </c>
      <c r="I162" s="76">
        <f t="shared" si="10"/>
        <v>346.77985</v>
      </c>
      <c r="J162" s="62" t="s">
        <v>268</v>
      </c>
      <c r="K162" s="77">
        <v>10</v>
      </c>
      <c r="L162" s="78">
        <v>544.69</v>
      </c>
      <c r="M162" s="78">
        <f t="shared" si="11"/>
        <v>146.793955</v>
      </c>
      <c r="N162" s="79" t="s">
        <v>242</v>
      </c>
      <c r="O162" s="81">
        <f t="shared" si="12"/>
        <v>2.6</v>
      </c>
      <c r="P162" s="81">
        <f t="shared" si="13"/>
        <v>1.6253832455158</v>
      </c>
      <c r="Q162" s="80">
        <f t="shared" si="14"/>
        <v>-0.027</v>
      </c>
      <c r="R162" s="32">
        <v>0</v>
      </c>
      <c r="S162" s="51" t="s">
        <v>38</v>
      </c>
    </row>
    <row r="163" customHeight="1" spans="1:18">
      <c r="A163" s="17">
        <v>355</v>
      </c>
      <c r="B163" s="18" t="s">
        <v>243</v>
      </c>
      <c r="C163" s="18" t="s">
        <v>184</v>
      </c>
      <c r="D163" s="17" t="s">
        <v>19</v>
      </c>
      <c r="E163" s="17">
        <v>9.24</v>
      </c>
      <c r="F163" s="17" t="s">
        <v>213</v>
      </c>
      <c r="G163" s="62">
        <v>68</v>
      </c>
      <c r="H163" s="62">
        <v>3729.07</v>
      </c>
      <c r="I163" s="76">
        <f t="shared" si="10"/>
        <v>1472.609743</v>
      </c>
      <c r="J163" s="62" t="s">
        <v>269</v>
      </c>
      <c r="K163" s="77">
        <v>56.0967741935484</v>
      </c>
      <c r="L163" s="78">
        <v>5023.28548387097</v>
      </c>
      <c r="M163" s="78">
        <f t="shared" si="11"/>
        <v>1365.32899451613</v>
      </c>
      <c r="N163" s="79" t="s">
        <v>245</v>
      </c>
      <c r="O163" s="80">
        <f t="shared" si="12"/>
        <v>0.212190914318574</v>
      </c>
      <c r="P163" s="80">
        <f t="shared" si="13"/>
        <v>-0.257643227331296</v>
      </c>
      <c r="Q163" s="80">
        <f t="shared" si="14"/>
        <v>0.1231</v>
      </c>
      <c r="R163" s="27"/>
    </row>
    <row r="164" customHeight="1" spans="1:18">
      <c r="A164" s="17">
        <v>113008</v>
      </c>
      <c r="B164" s="18" t="s">
        <v>239</v>
      </c>
      <c r="C164" s="18" t="s">
        <v>184</v>
      </c>
      <c r="D164" s="17" t="s">
        <v>19</v>
      </c>
      <c r="E164" s="17">
        <v>9.24</v>
      </c>
      <c r="F164" s="17" t="s">
        <v>240</v>
      </c>
      <c r="G164" s="62">
        <v>31</v>
      </c>
      <c r="H164" s="62">
        <v>1112.4</v>
      </c>
      <c r="I164" s="76">
        <f t="shared" si="10"/>
        <v>256.85316</v>
      </c>
      <c r="J164" s="62" t="s">
        <v>270</v>
      </c>
      <c r="K164" s="77">
        <v>10</v>
      </c>
      <c r="L164" s="78">
        <v>544.69</v>
      </c>
      <c r="M164" s="78">
        <f t="shared" si="11"/>
        <v>146.793955</v>
      </c>
      <c r="N164" s="79" t="s">
        <v>242</v>
      </c>
      <c r="O164" s="81">
        <f t="shared" si="12"/>
        <v>2.1</v>
      </c>
      <c r="P164" s="81">
        <f t="shared" si="13"/>
        <v>1.04226257137087</v>
      </c>
      <c r="Q164" s="80">
        <f t="shared" si="14"/>
        <v>-0.0386</v>
      </c>
      <c r="R164" s="32">
        <f>(I164-M164)*0.3</f>
        <v>33.0177615</v>
      </c>
    </row>
    <row r="165" customHeight="1" spans="1:19">
      <c r="A165" s="17">
        <v>105751</v>
      </c>
      <c r="B165" s="18" t="s">
        <v>212</v>
      </c>
      <c r="C165" s="18" t="s">
        <v>184</v>
      </c>
      <c r="D165" s="17" t="s">
        <v>30</v>
      </c>
      <c r="E165" s="17">
        <v>9.23</v>
      </c>
      <c r="F165" s="17" t="s">
        <v>229</v>
      </c>
      <c r="G165" s="62">
        <v>81</v>
      </c>
      <c r="H165" s="62">
        <v>5522.73</v>
      </c>
      <c r="I165" s="76">
        <f t="shared" si="10"/>
        <v>1665.655368</v>
      </c>
      <c r="J165" s="62" t="s">
        <v>271</v>
      </c>
      <c r="K165" s="77">
        <v>81.8709677419355</v>
      </c>
      <c r="L165" s="78">
        <v>5094.76419354839</v>
      </c>
      <c r="M165" s="78">
        <f t="shared" si="11"/>
        <v>1554.41255545161</v>
      </c>
      <c r="N165" s="79" t="s">
        <v>215</v>
      </c>
      <c r="O165" s="80">
        <f t="shared" si="12"/>
        <v>-0.0106382978723406</v>
      </c>
      <c r="P165" s="80">
        <f t="shared" si="13"/>
        <v>0.0840011019535609</v>
      </c>
      <c r="Q165" s="80">
        <f t="shared" si="14"/>
        <v>-0.00350000000000006</v>
      </c>
      <c r="R165" s="27"/>
      <c r="S165" s="27"/>
    </row>
    <row r="166" customHeight="1" spans="1:18">
      <c r="A166" s="17">
        <v>103639</v>
      </c>
      <c r="B166" s="18" t="s">
        <v>207</v>
      </c>
      <c r="C166" s="18" t="s">
        <v>184</v>
      </c>
      <c r="D166" s="17" t="s">
        <v>30</v>
      </c>
      <c r="E166" s="17">
        <v>9.24</v>
      </c>
      <c r="F166" s="17" t="s">
        <v>208</v>
      </c>
      <c r="G166" s="62">
        <v>95</v>
      </c>
      <c r="H166" s="62">
        <v>5183.18</v>
      </c>
      <c r="I166" s="76">
        <f t="shared" si="10"/>
        <v>1702.156312</v>
      </c>
      <c r="J166" s="62" t="s">
        <v>272</v>
      </c>
      <c r="K166" s="77">
        <v>75.258064516129</v>
      </c>
      <c r="L166" s="78">
        <v>4692.50580645161</v>
      </c>
      <c r="M166" s="78">
        <f t="shared" si="11"/>
        <v>1523.18738477419</v>
      </c>
      <c r="N166" s="79" t="s">
        <v>210</v>
      </c>
      <c r="O166" s="80">
        <f t="shared" si="12"/>
        <v>0.262323189027004</v>
      </c>
      <c r="P166" s="80">
        <f t="shared" si="13"/>
        <v>0.104565495235781</v>
      </c>
      <c r="Q166" s="80">
        <f t="shared" si="14"/>
        <v>0.00380000000000003</v>
      </c>
      <c r="R166" s="27"/>
    </row>
    <row r="167" customHeight="1" spans="1:19">
      <c r="A167" s="17">
        <v>712</v>
      </c>
      <c r="B167" s="18" t="s">
        <v>251</v>
      </c>
      <c r="C167" s="18" t="s">
        <v>184</v>
      </c>
      <c r="D167" s="17" t="s">
        <v>24</v>
      </c>
      <c r="E167" s="17">
        <v>9.24</v>
      </c>
      <c r="F167" s="17" t="s">
        <v>103</v>
      </c>
      <c r="G167" s="62">
        <v>138</v>
      </c>
      <c r="H167" s="62">
        <v>6322.5</v>
      </c>
      <c r="I167" s="76">
        <f t="shared" si="10"/>
        <v>1811.39625</v>
      </c>
      <c r="J167" s="62" t="s">
        <v>273</v>
      </c>
      <c r="K167" s="77">
        <v>142.290322580645</v>
      </c>
      <c r="L167" s="78">
        <v>9652.16</v>
      </c>
      <c r="M167" s="78">
        <f t="shared" si="11"/>
        <v>3405.282048</v>
      </c>
      <c r="N167" s="79" t="s">
        <v>253</v>
      </c>
      <c r="O167" s="80">
        <f t="shared" si="12"/>
        <v>-0.0301518929947847</v>
      </c>
      <c r="P167" s="80">
        <f t="shared" si="13"/>
        <v>-0.344965272022014</v>
      </c>
      <c r="Q167" s="80">
        <f t="shared" si="14"/>
        <v>-0.0663</v>
      </c>
      <c r="R167" s="27"/>
      <c r="S167" s="27"/>
    </row>
    <row r="168" customHeight="1" spans="1:19">
      <c r="A168" s="17">
        <v>118758</v>
      </c>
      <c r="B168" s="18" t="s">
        <v>183</v>
      </c>
      <c r="C168" s="18" t="s">
        <v>184</v>
      </c>
      <c r="D168" s="17" t="s">
        <v>19</v>
      </c>
      <c r="E168" s="17">
        <v>9.23</v>
      </c>
      <c r="F168" s="17" t="s">
        <v>185</v>
      </c>
      <c r="G168" s="62">
        <v>33</v>
      </c>
      <c r="H168" s="62">
        <v>1455.92</v>
      </c>
      <c r="I168" s="76">
        <f t="shared" si="10"/>
        <v>464.43848</v>
      </c>
      <c r="J168" s="62" t="s">
        <v>274</v>
      </c>
      <c r="K168" s="77">
        <v>33.8064516129032</v>
      </c>
      <c r="L168" s="78">
        <v>2076.10451612903</v>
      </c>
      <c r="M168" s="78">
        <f t="shared" si="11"/>
        <v>462.140865290322</v>
      </c>
      <c r="N168" s="79" t="s">
        <v>187</v>
      </c>
      <c r="O168" s="80">
        <f t="shared" si="12"/>
        <v>-0.0238549618320604</v>
      </c>
      <c r="P168" s="80">
        <f t="shared" si="13"/>
        <v>-0.298725093708377</v>
      </c>
      <c r="Q168" s="80">
        <f t="shared" si="14"/>
        <v>0.0964</v>
      </c>
      <c r="R168" s="27"/>
      <c r="S168" s="27"/>
    </row>
    <row r="169" customHeight="1" spans="1:19">
      <c r="A169" s="17">
        <v>114069</v>
      </c>
      <c r="B169" s="18" t="s">
        <v>188</v>
      </c>
      <c r="C169" s="18" t="s">
        <v>184</v>
      </c>
      <c r="D169" s="17" t="s">
        <v>19</v>
      </c>
      <c r="E169" s="17">
        <v>9.22</v>
      </c>
      <c r="F169" s="17" t="s">
        <v>189</v>
      </c>
      <c r="G169" s="62">
        <v>47</v>
      </c>
      <c r="H169" s="62">
        <v>1631.08</v>
      </c>
      <c r="I169" s="76">
        <f t="shared" si="10"/>
        <v>540.050588</v>
      </c>
      <c r="J169" s="62" t="s">
        <v>275</v>
      </c>
      <c r="K169" s="77">
        <v>53.4516129032258</v>
      </c>
      <c r="L169" s="78">
        <v>2126.76548387097</v>
      </c>
      <c r="M169" s="78">
        <f t="shared" si="11"/>
        <v>692.262165000001</v>
      </c>
      <c r="N169" s="79" t="s">
        <v>191</v>
      </c>
      <c r="O169" s="80">
        <f t="shared" si="12"/>
        <v>-0.12070006035003</v>
      </c>
      <c r="P169" s="80">
        <f t="shared" si="13"/>
        <v>-0.233070118746126</v>
      </c>
      <c r="Q169" s="80">
        <f t="shared" si="14"/>
        <v>0.00560000000000005</v>
      </c>
      <c r="R169" s="27"/>
      <c r="S169" s="27"/>
    </row>
    <row r="170" customHeight="1" spans="1:19">
      <c r="A170" s="17">
        <v>743</v>
      </c>
      <c r="B170" s="18" t="s">
        <v>236</v>
      </c>
      <c r="C170" s="18" t="s">
        <v>184</v>
      </c>
      <c r="D170" s="17" t="s">
        <v>19</v>
      </c>
      <c r="E170" s="13">
        <v>9.22</v>
      </c>
      <c r="F170" s="17" t="s">
        <v>217</v>
      </c>
      <c r="G170" s="62">
        <v>74</v>
      </c>
      <c r="H170" s="62">
        <v>4867.12</v>
      </c>
      <c r="I170" s="76">
        <f t="shared" si="10"/>
        <v>1249.876416</v>
      </c>
      <c r="J170" s="62" t="s">
        <v>276</v>
      </c>
      <c r="K170" s="77">
        <v>18.2258064516129</v>
      </c>
      <c r="L170" s="78">
        <v>1530.36322580645</v>
      </c>
      <c r="M170" s="78">
        <f t="shared" si="11"/>
        <v>511.447390064516</v>
      </c>
      <c r="N170" s="79" t="s">
        <v>238</v>
      </c>
      <c r="O170" s="81">
        <f t="shared" si="12"/>
        <v>3.06017699115044</v>
      </c>
      <c r="P170" s="81">
        <f t="shared" si="13"/>
        <v>2.18036915545667</v>
      </c>
      <c r="Q170" s="80">
        <f t="shared" si="14"/>
        <v>-0.0774</v>
      </c>
      <c r="R170" s="32">
        <v>0</v>
      </c>
      <c r="S170" s="51" t="s">
        <v>49</v>
      </c>
    </row>
    <row r="171" customHeight="1" spans="1:19">
      <c r="A171" s="17">
        <v>515</v>
      </c>
      <c r="B171" s="18" t="s">
        <v>192</v>
      </c>
      <c r="C171" s="18" t="s">
        <v>184</v>
      </c>
      <c r="D171" s="17" t="s">
        <v>19</v>
      </c>
      <c r="E171" s="13">
        <v>9.22</v>
      </c>
      <c r="F171" s="17" t="s">
        <v>193</v>
      </c>
      <c r="G171" s="62">
        <v>89</v>
      </c>
      <c r="H171" s="62">
        <v>5831.85</v>
      </c>
      <c r="I171" s="76">
        <f t="shared" si="10"/>
        <v>1833.53364</v>
      </c>
      <c r="J171" s="62" t="s">
        <v>277</v>
      </c>
      <c r="K171" s="77">
        <v>79.9354838709677</v>
      </c>
      <c r="L171" s="78">
        <v>3959.00548387097</v>
      </c>
      <c r="M171" s="78">
        <f t="shared" si="11"/>
        <v>1208.28847367742</v>
      </c>
      <c r="N171" s="79" t="s">
        <v>195</v>
      </c>
      <c r="O171" s="81">
        <f t="shared" si="12"/>
        <v>0.113397901533495</v>
      </c>
      <c r="P171" s="81">
        <f t="shared" si="13"/>
        <v>0.473059338704889</v>
      </c>
      <c r="Q171" s="80">
        <f t="shared" si="14"/>
        <v>0.00920000000000004</v>
      </c>
      <c r="R171" s="32">
        <v>0</v>
      </c>
      <c r="S171" s="51" t="s">
        <v>49</v>
      </c>
    </row>
    <row r="172" customHeight="1" spans="1:18">
      <c r="A172" s="17">
        <v>733</v>
      </c>
      <c r="B172" s="18" t="s">
        <v>196</v>
      </c>
      <c r="C172" s="18" t="s">
        <v>184</v>
      </c>
      <c r="D172" s="17" t="s">
        <v>19</v>
      </c>
      <c r="E172" s="17">
        <v>9.22</v>
      </c>
      <c r="F172" s="17" t="s">
        <v>197</v>
      </c>
      <c r="G172" s="62">
        <v>82</v>
      </c>
      <c r="H172" s="62">
        <v>4077.66</v>
      </c>
      <c r="I172" s="76">
        <f t="shared" si="10"/>
        <v>1495.685688</v>
      </c>
      <c r="J172" s="62" t="s">
        <v>278</v>
      </c>
      <c r="K172" s="77">
        <v>67.0322580645161</v>
      </c>
      <c r="L172" s="78">
        <v>3438.05387096774</v>
      </c>
      <c r="M172" s="78">
        <f t="shared" si="11"/>
        <v>1249.04497132258</v>
      </c>
      <c r="N172" s="79" t="s">
        <v>199</v>
      </c>
      <c r="O172" s="80">
        <f t="shared" si="12"/>
        <v>0.223291626564004</v>
      </c>
      <c r="P172" s="80">
        <f t="shared" si="13"/>
        <v>0.186037262078219</v>
      </c>
      <c r="Q172" s="80">
        <f t="shared" si="14"/>
        <v>0.00350000000000006</v>
      </c>
      <c r="R172" s="27"/>
    </row>
    <row r="173" customHeight="1" spans="1:18">
      <c r="A173" s="17">
        <v>546</v>
      </c>
      <c r="B173" s="18" t="s">
        <v>204</v>
      </c>
      <c r="C173" s="18" t="s">
        <v>184</v>
      </c>
      <c r="D173" s="17" t="s">
        <v>24</v>
      </c>
      <c r="E173" s="60">
        <v>9.21</v>
      </c>
      <c r="F173" s="17" t="s">
        <v>69</v>
      </c>
      <c r="G173" s="62">
        <v>167</v>
      </c>
      <c r="H173" s="62">
        <v>8798.2</v>
      </c>
      <c r="I173" s="76">
        <f t="shared" si="10"/>
        <v>2931.56024</v>
      </c>
      <c r="J173" s="62" t="s">
        <v>279</v>
      </c>
      <c r="K173" s="77">
        <v>142</v>
      </c>
      <c r="L173" s="78">
        <v>8855.85</v>
      </c>
      <c r="M173" s="78">
        <f t="shared" si="11"/>
        <v>3052.611495</v>
      </c>
      <c r="N173" s="79" t="s">
        <v>206</v>
      </c>
      <c r="O173" s="80">
        <f t="shared" si="12"/>
        <v>0.176056338028169</v>
      </c>
      <c r="P173" s="80">
        <f t="shared" si="13"/>
        <v>-0.00650982119164164</v>
      </c>
      <c r="Q173" s="80">
        <f t="shared" si="14"/>
        <v>-0.0115</v>
      </c>
      <c r="R173" s="27"/>
    </row>
    <row r="174" customHeight="1" spans="1:19">
      <c r="A174" s="17">
        <v>377</v>
      </c>
      <c r="B174" s="18" t="s">
        <v>200</v>
      </c>
      <c r="C174" s="18" t="s">
        <v>184</v>
      </c>
      <c r="D174" s="17" t="s">
        <v>30</v>
      </c>
      <c r="E174" s="13">
        <v>9.21</v>
      </c>
      <c r="F174" s="17" t="s">
        <v>201</v>
      </c>
      <c r="G174" s="62">
        <v>153</v>
      </c>
      <c r="H174" s="62">
        <v>10806.55</v>
      </c>
      <c r="I174" s="76">
        <f t="shared" si="10"/>
        <v>2814.02562</v>
      </c>
      <c r="J174" s="62" t="s">
        <v>280</v>
      </c>
      <c r="K174" s="77">
        <v>107.225806451613</v>
      </c>
      <c r="L174" s="78">
        <v>6096.73516129032</v>
      </c>
      <c r="M174" s="78">
        <f t="shared" si="11"/>
        <v>1989.36468312903</v>
      </c>
      <c r="N174" s="79" t="s">
        <v>203</v>
      </c>
      <c r="O174" s="81">
        <f t="shared" si="12"/>
        <v>0.426895306859205</v>
      </c>
      <c r="P174" s="81">
        <f t="shared" si="13"/>
        <v>0.772514257895514</v>
      </c>
      <c r="Q174" s="80">
        <f t="shared" si="14"/>
        <v>-0.0659000000000001</v>
      </c>
      <c r="R174" s="32">
        <v>0</v>
      </c>
      <c r="S174" s="51" t="s">
        <v>148</v>
      </c>
    </row>
    <row r="175" customHeight="1" spans="1:18">
      <c r="A175" s="17">
        <v>103639</v>
      </c>
      <c r="B175" s="18" t="s">
        <v>207</v>
      </c>
      <c r="C175" s="18" t="s">
        <v>184</v>
      </c>
      <c r="D175" s="17" t="s">
        <v>30</v>
      </c>
      <c r="E175" s="17">
        <v>9.21</v>
      </c>
      <c r="F175" s="17" t="s">
        <v>208</v>
      </c>
      <c r="G175" s="62">
        <v>102</v>
      </c>
      <c r="H175" s="62">
        <v>5754.51</v>
      </c>
      <c r="I175" s="76">
        <f t="shared" si="10"/>
        <v>1577.886642</v>
      </c>
      <c r="J175" s="62" t="s">
        <v>281</v>
      </c>
      <c r="K175" s="77">
        <v>75.258064516129</v>
      </c>
      <c r="L175" s="78">
        <v>4692.50580645161</v>
      </c>
      <c r="M175" s="78">
        <f t="shared" si="11"/>
        <v>1523.18738477419</v>
      </c>
      <c r="N175" s="79" t="s">
        <v>210</v>
      </c>
      <c r="O175" s="80">
        <f t="shared" si="12"/>
        <v>0.355336476639521</v>
      </c>
      <c r="P175" s="80">
        <f t="shared" si="13"/>
        <v>0.226319207125597</v>
      </c>
      <c r="Q175" s="80">
        <f t="shared" si="14"/>
        <v>-0.0504</v>
      </c>
      <c r="R175" s="27"/>
    </row>
    <row r="176" customHeight="1" spans="1:18">
      <c r="A176" s="17">
        <v>105751</v>
      </c>
      <c r="B176" s="18" t="s">
        <v>212</v>
      </c>
      <c r="C176" s="18" t="s">
        <v>184</v>
      </c>
      <c r="D176" s="17" t="s">
        <v>30</v>
      </c>
      <c r="E176" s="60">
        <v>9.21</v>
      </c>
      <c r="F176" s="17" t="s">
        <v>213</v>
      </c>
      <c r="G176" s="62">
        <v>105</v>
      </c>
      <c r="H176" s="62">
        <v>6469.96</v>
      </c>
      <c r="I176" s="76">
        <f t="shared" si="10"/>
        <v>2021.215504</v>
      </c>
      <c r="J176" s="62" t="s">
        <v>282</v>
      </c>
      <c r="K176" s="77">
        <v>81.8709677419355</v>
      </c>
      <c r="L176" s="78">
        <v>5094.76419354839</v>
      </c>
      <c r="M176" s="78">
        <f t="shared" si="11"/>
        <v>1554.41255545161</v>
      </c>
      <c r="N176" s="79" t="s">
        <v>215</v>
      </c>
      <c r="O176" s="80">
        <f t="shared" si="12"/>
        <v>0.282505910165484</v>
      </c>
      <c r="P176" s="80">
        <f t="shared" si="13"/>
        <v>0.269923347618924</v>
      </c>
      <c r="Q176" s="80">
        <f t="shared" si="14"/>
        <v>0.00729999999999997</v>
      </c>
      <c r="R176" s="27"/>
    </row>
    <row r="177" customHeight="1" spans="1:18">
      <c r="A177" s="17">
        <v>106568</v>
      </c>
      <c r="B177" s="18" t="s">
        <v>216</v>
      </c>
      <c r="C177" s="18" t="s">
        <v>184</v>
      </c>
      <c r="D177" s="17" t="s">
        <v>19</v>
      </c>
      <c r="E177" s="60">
        <v>9.21</v>
      </c>
      <c r="F177" s="17" t="s">
        <v>217</v>
      </c>
      <c r="G177" s="62">
        <v>51</v>
      </c>
      <c r="H177" s="62">
        <v>2536.36</v>
      </c>
      <c r="I177" s="76">
        <f t="shared" si="10"/>
        <v>827.614268</v>
      </c>
      <c r="J177" s="62" t="s">
        <v>203</v>
      </c>
      <c r="K177" s="77">
        <v>33.7741935483871</v>
      </c>
      <c r="L177" s="78">
        <v>1970.54193548387</v>
      </c>
      <c r="M177" s="78">
        <f t="shared" si="11"/>
        <v>666.437282580645</v>
      </c>
      <c r="N177" s="79" t="s">
        <v>219</v>
      </c>
      <c r="O177" s="80">
        <f t="shared" si="12"/>
        <v>0.510028653295129</v>
      </c>
      <c r="P177" s="80">
        <f t="shared" si="13"/>
        <v>0.287138301564332</v>
      </c>
      <c r="Q177" s="80">
        <f t="shared" si="14"/>
        <v>-0.0119</v>
      </c>
      <c r="R177" s="27"/>
    </row>
    <row r="178" customHeight="1" spans="1:18">
      <c r="A178" s="17">
        <v>545</v>
      </c>
      <c r="B178" s="18" t="s">
        <v>220</v>
      </c>
      <c r="C178" s="18" t="s">
        <v>184</v>
      </c>
      <c r="D178" s="17" t="s">
        <v>19</v>
      </c>
      <c r="E178" s="60">
        <v>9.21</v>
      </c>
      <c r="F178" s="17" t="s">
        <v>185</v>
      </c>
      <c r="G178" s="62">
        <v>34</v>
      </c>
      <c r="H178" s="62">
        <v>1165.4</v>
      </c>
      <c r="I178" s="76">
        <f t="shared" si="10"/>
        <v>539.92982</v>
      </c>
      <c r="J178" s="62" t="s">
        <v>283</v>
      </c>
      <c r="K178" s="77">
        <v>28.0645161290323</v>
      </c>
      <c r="L178" s="78">
        <v>1557.41709677419</v>
      </c>
      <c r="M178" s="78">
        <f t="shared" si="11"/>
        <v>453.987083709676</v>
      </c>
      <c r="N178" s="79" t="s">
        <v>222</v>
      </c>
      <c r="O178" s="80">
        <f t="shared" si="12"/>
        <v>0.211494252873561</v>
      </c>
      <c r="P178" s="80">
        <f t="shared" si="13"/>
        <v>-0.251709768427583</v>
      </c>
      <c r="Q178" s="80">
        <f t="shared" si="14"/>
        <v>0.1718</v>
      </c>
      <c r="R178" s="27"/>
    </row>
    <row r="179" customHeight="1" spans="1:19">
      <c r="A179" s="17">
        <v>114069</v>
      </c>
      <c r="B179" s="18" t="s">
        <v>188</v>
      </c>
      <c r="C179" s="18" t="s">
        <v>184</v>
      </c>
      <c r="D179" s="17" t="s">
        <v>19</v>
      </c>
      <c r="E179" s="60">
        <v>9.21</v>
      </c>
      <c r="F179" s="17" t="s">
        <v>189</v>
      </c>
      <c r="G179" s="62">
        <v>47</v>
      </c>
      <c r="H179" s="62">
        <v>1631.08</v>
      </c>
      <c r="I179" s="76">
        <f t="shared" si="10"/>
        <v>540.050588</v>
      </c>
      <c r="J179" s="62" t="s">
        <v>275</v>
      </c>
      <c r="K179" s="77">
        <v>53.4516129032258</v>
      </c>
      <c r="L179" s="78">
        <v>2126.76548387097</v>
      </c>
      <c r="M179" s="78">
        <f t="shared" si="11"/>
        <v>692.262165000001</v>
      </c>
      <c r="N179" s="79" t="s">
        <v>191</v>
      </c>
      <c r="O179" s="80">
        <f t="shared" si="12"/>
        <v>-0.12070006035003</v>
      </c>
      <c r="P179" s="80">
        <f t="shared" si="13"/>
        <v>-0.233070118746126</v>
      </c>
      <c r="Q179" s="80">
        <f t="shared" si="14"/>
        <v>0.00560000000000005</v>
      </c>
      <c r="R179" s="27"/>
      <c r="S179" s="27"/>
    </row>
    <row r="180" customHeight="1" spans="1:18">
      <c r="A180" s="17">
        <v>118758</v>
      </c>
      <c r="B180" s="18" t="s">
        <v>183</v>
      </c>
      <c r="C180" s="18" t="s">
        <v>184</v>
      </c>
      <c r="D180" s="17" t="s">
        <v>19</v>
      </c>
      <c r="E180" s="17">
        <v>9.21</v>
      </c>
      <c r="F180" s="17" t="s">
        <v>185</v>
      </c>
      <c r="G180" s="62">
        <v>36</v>
      </c>
      <c r="H180" s="62">
        <v>2294.83</v>
      </c>
      <c r="I180" s="76">
        <f t="shared" si="10"/>
        <v>530.335213</v>
      </c>
      <c r="J180" s="62" t="s">
        <v>284</v>
      </c>
      <c r="K180" s="77">
        <v>33.8064516129032</v>
      </c>
      <c r="L180" s="78">
        <v>2076.10451612903</v>
      </c>
      <c r="M180" s="78">
        <f t="shared" si="11"/>
        <v>462.140865290322</v>
      </c>
      <c r="N180" s="79" t="s">
        <v>187</v>
      </c>
      <c r="O180" s="80">
        <f t="shared" si="12"/>
        <v>0.0648854961832068</v>
      </c>
      <c r="P180" s="80">
        <f t="shared" si="13"/>
        <v>0.105353792244907</v>
      </c>
      <c r="Q180" s="80">
        <f t="shared" si="14"/>
        <v>0.00849999999999998</v>
      </c>
      <c r="R180" s="27"/>
    </row>
    <row r="181" customHeight="1" spans="1:18">
      <c r="A181" s="17">
        <v>106568</v>
      </c>
      <c r="B181" s="18" t="s">
        <v>216</v>
      </c>
      <c r="C181" s="18" t="s">
        <v>184</v>
      </c>
      <c r="D181" s="17" t="s">
        <v>19</v>
      </c>
      <c r="E181" s="17">
        <v>9.21</v>
      </c>
      <c r="F181" s="17" t="s">
        <v>223</v>
      </c>
      <c r="G181" s="62">
        <v>51</v>
      </c>
      <c r="H181" s="62">
        <v>2536.36</v>
      </c>
      <c r="I181" s="76">
        <f t="shared" si="10"/>
        <v>827.614268</v>
      </c>
      <c r="J181" s="62" t="s">
        <v>203</v>
      </c>
      <c r="K181" s="77">
        <v>33.7741935483871</v>
      </c>
      <c r="L181" s="78">
        <v>1970.54193548387</v>
      </c>
      <c r="M181" s="78">
        <f t="shared" si="11"/>
        <v>666.437282580645</v>
      </c>
      <c r="N181" s="79" t="s">
        <v>219</v>
      </c>
      <c r="O181" s="80">
        <f t="shared" si="12"/>
        <v>0.510028653295129</v>
      </c>
      <c r="P181" s="80">
        <f t="shared" si="13"/>
        <v>0.287138301564332</v>
      </c>
      <c r="Q181" s="80">
        <f t="shared" si="14"/>
        <v>-0.0119</v>
      </c>
      <c r="R181" s="27"/>
    </row>
    <row r="182" customHeight="1" spans="1:18">
      <c r="A182" s="17">
        <v>546</v>
      </c>
      <c r="B182" s="18" t="s">
        <v>204</v>
      </c>
      <c r="C182" s="18" t="s">
        <v>184</v>
      </c>
      <c r="D182" s="17" t="s">
        <v>24</v>
      </c>
      <c r="E182" s="60">
        <v>9.2</v>
      </c>
      <c r="F182" s="17" t="s">
        <v>69</v>
      </c>
      <c r="G182" s="62">
        <v>142</v>
      </c>
      <c r="H182" s="62">
        <v>7773.8</v>
      </c>
      <c r="I182" s="76">
        <f t="shared" si="10"/>
        <v>2811.78346</v>
      </c>
      <c r="J182" s="62" t="s">
        <v>285</v>
      </c>
      <c r="K182" s="77">
        <v>142</v>
      </c>
      <c r="L182" s="78">
        <v>8855.85</v>
      </c>
      <c r="M182" s="78">
        <f t="shared" si="11"/>
        <v>3052.611495</v>
      </c>
      <c r="N182" s="79" t="s">
        <v>206</v>
      </c>
      <c r="O182" s="80">
        <f t="shared" si="12"/>
        <v>0</v>
      </c>
      <c r="P182" s="80">
        <f t="shared" si="13"/>
        <v>-0.122184770518923</v>
      </c>
      <c r="Q182" s="80">
        <f t="shared" si="14"/>
        <v>0.017</v>
      </c>
      <c r="R182" s="27"/>
    </row>
    <row r="183" customHeight="1" spans="1:19">
      <c r="A183" s="17">
        <v>105751</v>
      </c>
      <c r="B183" s="18" t="s">
        <v>212</v>
      </c>
      <c r="C183" s="18" t="s">
        <v>184</v>
      </c>
      <c r="D183" s="17" t="s">
        <v>30</v>
      </c>
      <c r="E183" s="60">
        <v>9.2</v>
      </c>
      <c r="F183" s="17" t="s">
        <v>213</v>
      </c>
      <c r="G183" s="62">
        <v>64</v>
      </c>
      <c r="H183" s="62">
        <v>3090.99</v>
      </c>
      <c r="I183" s="76">
        <f t="shared" si="10"/>
        <v>944.297445</v>
      </c>
      <c r="J183" s="62" t="s">
        <v>286</v>
      </c>
      <c r="K183" s="77">
        <v>81.8709677419355</v>
      </c>
      <c r="L183" s="78">
        <v>5094.76419354839</v>
      </c>
      <c r="M183" s="78">
        <f t="shared" si="11"/>
        <v>1554.41255545161</v>
      </c>
      <c r="N183" s="79" t="s">
        <v>215</v>
      </c>
      <c r="O183" s="80">
        <f t="shared" si="12"/>
        <v>-0.218282111899133</v>
      </c>
      <c r="P183" s="80">
        <f t="shared" si="13"/>
        <v>-0.393300674462189</v>
      </c>
      <c r="Q183" s="80">
        <f t="shared" si="14"/>
        <v>0.000399999999999956</v>
      </c>
      <c r="R183" s="27"/>
      <c r="S183" s="27"/>
    </row>
    <row r="184" customHeight="1" spans="1:18">
      <c r="A184" s="17">
        <v>106568</v>
      </c>
      <c r="B184" s="18" t="s">
        <v>216</v>
      </c>
      <c r="C184" s="18" t="s">
        <v>184</v>
      </c>
      <c r="D184" s="17" t="s">
        <v>19</v>
      </c>
      <c r="E184" s="60">
        <v>9.2</v>
      </c>
      <c r="F184" s="17" t="s">
        <v>217</v>
      </c>
      <c r="G184" s="62">
        <v>43</v>
      </c>
      <c r="H184" s="62">
        <v>2286.31</v>
      </c>
      <c r="I184" s="76">
        <f t="shared" si="10"/>
        <v>805.695644</v>
      </c>
      <c r="J184" s="62" t="s">
        <v>287</v>
      </c>
      <c r="K184" s="77">
        <v>33.7741935483871</v>
      </c>
      <c r="L184" s="78">
        <v>1970.54193548387</v>
      </c>
      <c r="M184" s="78">
        <f t="shared" si="11"/>
        <v>666.437282580645</v>
      </c>
      <c r="N184" s="79" t="s">
        <v>219</v>
      </c>
      <c r="O184" s="80">
        <f t="shared" si="12"/>
        <v>0.273161413562559</v>
      </c>
      <c r="P184" s="80">
        <f t="shared" si="13"/>
        <v>0.160244275358998</v>
      </c>
      <c r="Q184" s="80">
        <f t="shared" si="14"/>
        <v>0.0142</v>
      </c>
      <c r="R184" s="27"/>
    </row>
    <row r="185" customHeight="1" spans="1:18">
      <c r="A185" s="17">
        <v>545</v>
      </c>
      <c r="B185" s="18" t="s">
        <v>220</v>
      </c>
      <c r="C185" s="18" t="s">
        <v>184</v>
      </c>
      <c r="D185" s="17" t="s">
        <v>19</v>
      </c>
      <c r="E185" s="60">
        <v>9.2</v>
      </c>
      <c r="F185" s="17" t="s">
        <v>185</v>
      </c>
      <c r="G185" s="62">
        <v>30</v>
      </c>
      <c r="H185" s="62">
        <v>1936.7</v>
      </c>
      <c r="I185" s="76">
        <f t="shared" si="10"/>
        <v>634.65659</v>
      </c>
      <c r="J185" s="62" t="s">
        <v>288</v>
      </c>
      <c r="K185" s="77">
        <v>28.0645161290323</v>
      </c>
      <c r="L185" s="78">
        <v>1557.41709677419</v>
      </c>
      <c r="M185" s="78">
        <f t="shared" si="11"/>
        <v>453.987083709676</v>
      </c>
      <c r="N185" s="79" t="s">
        <v>222</v>
      </c>
      <c r="O185" s="80">
        <f t="shared" si="12"/>
        <v>0.0689655172413778</v>
      </c>
      <c r="P185" s="80">
        <f t="shared" si="13"/>
        <v>0.243533285984469</v>
      </c>
      <c r="Q185" s="80">
        <f t="shared" si="14"/>
        <v>0.0362000000000001</v>
      </c>
      <c r="R185" s="27"/>
    </row>
    <row r="186" customHeight="1" spans="1:18">
      <c r="A186" s="17">
        <v>118758</v>
      </c>
      <c r="B186" s="18" t="s">
        <v>183</v>
      </c>
      <c r="C186" s="18" t="s">
        <v>184</v>
      </c>
      <c r="D186" s="17" t="s">
        <v>19</v>
      </c>
      <c r="E186" s="17">
        <v>9.2</v>
      </c>
      <c r="F186" s="17" t="s">
        <v>185</v>
      </c>
      <c r="G186" s="62">
        <v>38</v>
      </c>
      <c r="H186" s="62">
        <v>2465.23</v>
      </c>
      <c r="I186" s="76">
        <f t="shared" si="10"/>
        <v>518.437869</v>
      </c>
      <c r="J186" s="62" t="s">
        <v>289</v>
      </c>
      <c r="K186" s="77">
        <v>33.8064516129032</v>
      </c>
      <c r="L186" s="78">
        <v>2076.10451612903</v>
      </c>
      <c r="M186" s="78">
        <f t="shared" si="11"/>
        <v>462.140865290322</v>
      </c>
      <c r="N186" s="79" t="s">
        <v>187</v>
      </c>
      <c r="O186" s="80">
        <f t="shared" si="12"/>
        <v>0.124045801526718</v>
      </c>
      <c r="P186" s="80">
        <f t="shared" si="13"/>
        <v>0.187430584947866</v>
      </c>
      <c r="Q186" s="80">
        <f t="shared" si="14"/>
        <v>-0.0123</v>
      </c>
      <c r="R186" s="27"/>
    </row>
    <row r="187" customHeight="1" spans="1:19">
      <c r="A187" s="17">
        <v>571</v>
      </c>
      <c r="B187" s="18" t="s">
        <v>225</v>
      </c>
      <c r="C187" s="18" t="s">
        <v>184</v>
      </c>
      <c r="D187" s="17" t="s">
        <v>24</v>
      </c>
      <c r="E187" s="41">
        <v>9.2</v>
      </c>
      <c r="F187" s="17" t="s">
        <v>226</v>
      </c>
      <c r="G187" s="62">
        <v>93</v>
      </c>
      <c r="H187" s="62">
        <v>10754.87</v>
      </c>
      <c r="I187" s="76">
        <f t="shared" si="10"/>
        <v>2370.373348</v>
      </c>
      <c r="J187" s="62" t="s">
        <v>76</v>
      </c>
      <c r="K187" s="77">
        <v>104.41935483871</v>
      </c>
      <c r="L187" s="78">
        <v>10632.4312903226</v>
      </c>
      <c r="M187" s="78">
        <f t="shared" si="11"/>
        <v>2886.70509532259</v>
      </c>
      <c r="N187" s="79" t="s">
        <v>228</v>
      </c>
      <c r="O187" s="80">
        <f t="shared" si="12"/>
        <v>-0.109360518999076</v>
      </c>
      <c r="P187" s="80">
        <f t="shared" si="13"/>
        <v>0.0115155890815718</v>
      </c>
      <c r="Q187" s="80">
        <f t="shared" si="14"/>
        <v>-0.0511</v>
      </c>
      <c r="R187" s="27"/>
      <c r="S187" s="27"/>
    </row>
    <row r="188" customHeight="1" spans="1:18">
      <c r="A188" s="17">
        <v>377</v>
      </c>
      <c r="B188" s="18" t="s">
        <v>200</v>
      </c>
      <c r="C188" s="18" t="s">
        <v>184</v>
      </c>
      <c r="D188" s="17" t="s">
        <v>30</v>
      </c>
      <c r="E188" s="41">
        <v>9.2</v>
      </c>
      <c r="F188" s="17" t="s">
        <v>229</v>
      </c>
      <c r="G188" s="62">
        <v>122</v>
      </c>
      <c r="H188" s="62">
        <v>7746.92</v>
      </c>
      <c r="I188" s="76">
        <f t="shared" si="10"/>
        <v>1904.967628</v>
      </c>
      <c r="J188" s="62" t="s">
        <v>290</v>
      </c>
      <c r="K188" s="77">
        <v>107.225806451613</v>
      </c>
      <c r="L188" s="78">
        <v>6096.73516129032</v>
      </c>
      <c r="M188" s="78">
        <f t="shared" si="11"/>
        <v>1989.36468312903</v>
      </c>
      <c r="N188" s="79" t="s">
        <v>203</v>
      </c>
      <c r="O188" s="80">
        <f t="shared" si="12"/>
        <v>0.137785800240673</v>
      </c>
      <c r="P188" s="80">
        <f t="shared" si="13"/>
        <v>0.270666970936693</v>
      </c>
      <c r="Q188" s="80">
        <f t="shared" si="14"/>
        <v>-0.0804</v>
      </c>
      <c r="R188" s="27"/>
    </row>
    <row r="189" customHeight="1" spans="1:19">
      <c r="A189" s="17">
        <v>387</v>
      </c>
      <c r="B189" s="18" t="s">
        <v>231</v>
      </c>
      <c r="C189" s="18" t="s">
        <v>184</v>
      </c>
      <c r="D189" s="17" t="s">
        <v>24</v>
      </c>
      <c r="E189" s="64">
        <v>9.19</v>
      </c>
      <c r="F189" s="17" t="s">
        <v>232</v>
      </c>
      <c r="G189" s="62">
        <v>123</v>
      </c>
      <c r="H189" s="62">
        <v>10107.45</v>
      </c>
      <c r="I189" s="76">
        <f t="shared" si="10"/>
        <v>2871.526545</v>
      </c>
      <c r="J189" s="62" t="s">
        <v>291</v>
      </c>
      <c r="K189" s="77">
        <v>110.516129032258</v>
      </c>
      <c r="L189" s="78">
        <v>7465.18741935484</v>
      </c>
      <c r="M189" s="78">
        <f t="shared" si="11"/>
        <v>2033.51705303226</v>
      </c>
      <c r="N189" s="79" t="s">
        <v>234</v>
      </c>
      <c r="O189" s="81">
        <f t="shared" si="12"/>
        <v>0.112959719789843</v>
      </c>
      <c r="P189" s="81">
        <f t="shared" si="13"/>
        <v>0.353944573955989</v>
      </c>
      <c r="Q189" s="80">
        <f t="shared" si="14"/>
        <v>0.0117</v>
      </c>
      <c r="R189" s="32">
        <v>0</v>
      </c>
      <c r="S189" s="51" t="s">
        <v>49</v>
      </c>
    </row>
    <row r="190" customHeight="1" spans="1:19">
      <c r="A190" s="17">
        <v>545</v>
      </c>
      <c r="B190" s="18" t="s">
        <v>220</v>
      </c>
      <c r="C190" s="18" t="s">
        <v>184</v>
      </c>
      <c r="D190" s="17" t="s">
        <v>19</v>
      </c>
      <c r="E190" s="17">
        <v>9.18</v>
      </c>
      <c r="F190" s="17" t="s">
        <v>185</v>
      </c>
      <c r="G190" s="62">
        <v>27</v>
      </c>
      <c r="H190" s="62">
        <v>1044.9</v>
      </c>
      <c r="I190" s="76">
        <f t="shared" si="10"/>
        <v>315.24633</v>
      </c>
      <c r="J190" s="62" t="s">
        <v>292</v>
      </c>
      <c r="K190" s="77">
        <v>28.0645161290323</v>
      </c>
      <c r="L190" s="78">
        <v>1557.41709677419</v>
      </c>
      <c r="M190" s="78">
        <f t="shared" si="11"/>
        <v>453.987083709676</v>
      </c>
      <c r="N190" s="79" t="s">
        <v>222</v>
      </c>
      <c r="O190" s="80">
        <f t="shared" si="12"/>
        <v>-0.03793103448276</v>
      </c>
      <c r="P190" s="80">
        <f t="shared" si="13"/>
        <v>-0.329081463042716</v>
      </c>
      <c r="Q190" s="80">
        <f t="shared" si="14"/>
        <v>0.0102</v>
      </c>
      <c r="R190" s="27"/>
      <c r="S190" s="27"/>
    </row>
    <row r="191" customHeight="1" spans="1:19">
      <c r="A191" s="17">
        <v>743</v>
      </c>
      <c r="B191" s="18" t="s">
        <v>236</v>
      </c>
      <c r="C191" s="18" t="s">
        <v>184</v>
      </c>
      <c r="D191" s="17" t="s">
        <v>19</v>
      </c>
      <c r="E191" s="13">
        <v>9.18</v>
      </c>
      <c r="F191" s="17" t="s">
        <v>217</v>
      </c>
      <c r="G191" s="62">
        <v>56</v>
      </c>
      <c r="H191" s="62">
        <v>3998.23</v>
      </c>
      <c r="I191" s="76">
        <f t="shared" si="10"/>
        <v>1058.331481</v>
      </c>
      <c r="J191" s="62" t="s">
        <v>293</v>
      </c>
      <c r="K191" s="77">
        <v>18.2258064516129</v>
      </c>
      <c r="L191" s="78">
        <v>1530.36322580645</v>
      </c>
      <c r="M191" s="78">
        <f t="shared" si="11"/>
        <v>511.447390064516</v>
      </c>
      <c r="N191" s="79" t="s">
        <v>238</v>
      </c>
      <c r="O191" s="81">
        <f t="shared" si="12"/>
        <v>2.07256637168142</v>
      </c>
      <c r="P191" s="81">
        <f t="shared" si="13"/>
        <v>1.61260198401139</v>
      </c>
      <c r="Q191" s="80">
        <f t="shared" si="14"/>
        <v>-0.0695</v>
      </c>
      <c r="R191" s="32">
        <v>0</v>
      </c>
      <c r="S191" s="51" t="s">
        <v>49</v>
      </c>
    </row>
    <row r="192" customHeight="1" spans="1:19">
      <c r="A192" s="17">
        <v>113008</v>
      </c>
      <c r="B192" s="18" t="s">
        <v>239</v>
      </c>
      <c r="C192" s="18" t="s">
        <v>184</v>
      </c>
      <c r="D192" s="17" t="s">
        <v>19</v>
      </c>
      <c r="E192" s="13">
        <v>9.18</v>
      </c>
      <c r="F192" s="17" t="s">
        <v>240</v>
      </c>
      <c r="G192" s="62">
        <v>32</v>
      </c>
      <c r="H192" s="62">
        <v>1323.8</v>
      </c>
      <c r="I192" s="76">
        <f t="shared" si="10"/>
        <v>392.10956</v>
      </c>
      <c r="J192" s="62" t="s">
        <v>294</v>
      </c>
      <c r="K192" s="77">
        <v>10</v>
      </c>
      <c r="L192" s="78">
        <v>544.69</v>
      </c>
      <c r="M192" s="78">
        <f t="shared" si="11"/>
        <v>146.793955</v>
      </c>
      <c r="N192" s="79" t="s">
        <v>242</v>
      </c>
      <c r="O192" s="81">
        <f t="shared" si="12"/>
        <v>2.2</v>
      </c>
      <c r="P192" s="81">
        <f t="shared" si="13"/>
        <v>1.43037323982449</v>
      </c>
      <c r="Q192" s="80">
        <f t="shared" si="14"/>
        <v>0.0267</v>
      </c>
      <c r="R192" s="32">
        <v>0</v>
      </c>
      <c r="S192" s="51" t="s">
        <v>49</v>
      </c>
    </row>
    <row r="193" customHeight="1" spans="1:18">
      <c r="A193" s="17">
        <v>355</v>
      </c>
      <c r="B193" s="18" t="s">
        <v>243</v>
      </c>
      <c r="C193" s="18" t="s">
        <v>184</v>
      </c>
      <c r="D193" s="17" t="s">
        <v>19</v>
      </c>
      <c r="E193" s="17">
        <v>9.17</v>
      </c>
      <c r="F193" s="17" t="s">
        <v>213</v>
      </c>
      <c r="G193" s="62">
        <v>71</v>
      </c>
      <c r="H193" s="62">
        <v>4882.88</v>
      </c>
      <c r="I193" s="76">
        <f t="shared" si="10"/>
        <v>1566.916192</v>
      </c>
      <c r="J193" s="62" t="s">
        <v>114</v>
      </c>
      <c r="K193" s="77">
        <v>56.0967741935484</v>
      </c>
      <c r="L193" s="78">
        <v>5023.28548387097</v>
      </c>
      <c r="M193" s="78">
        <f t="shared" si="11"/>
        <v>1365.32899451613</v>
      </c>
      <c r="N193" s="79" t="s">
        <v>245</v>
      </c>
      <c r="O193" s="80">
        <f t="shared" si="12"/>
        <v>0.265669925244393</v>
      </c>
      <c r="P193" s="80">
        <f t="shared" si="13"/>
        <v>-0.0279509266040704</v>
      </c>
      <c r="Q193" s="80">
        <f t="shared" si="14"/>
        <v>0.0491</v>
      </c>
      <c r="R193" s="27"/>
    </row>
    <row r="194" customHeight="1" spans="1:18">
      <c r="A194" s="17">
        <v>113008</v>
      </c>
      <c r="B194" s="18" t="s">
        <v>239</v>
      </c>
      <c r="C194" s="18" t="s">
        <v>184</v>
      </c>
      <c r="D194" s="17" t="s">
        <v>19</v>
      </c>
      <c r="E194" s="17">
        <v>9.17</v>
      </c>
      <c r="F194" s="17" t="s">
        <v>240</v>
      </c>
      <c r="G194" s="62">
        <v>27</v>
      </c>
      <c r="H194" s="62">
        <v>756.72</v>
      </c>
      <c r="I194" s="76">
        <f t="shared" si="10"/>
        <v>239.577552</v>
      </c>
      <c r="J194" s="62" t="s">
        <v>295</v>
      </c>
      <c r="K194" s="77">
        <v>10</v>
      </c>
      <c r="L194" s="78">
        <v>544.69</v>
      </c>
      <c r="M194" s="78">
        <f t="shared" si="11"/>
        <v>146.793955</v>
      </c>
      <c r="N194" s="79" t="s">
        <v>242</v>
      </c>
      <c r="O194" s="80">
        <f t="shared" si="12"/>
        <v>1.7</v>
      </c>
      <c r="P194" s="80">
        <f t="shared" si="13"/>
        <v>0.389267289650994</v>
      </c>
      <c r="Q194" s="80">
        <f t="shared" si="14"/>
        <v>0.0471</v>
      </c>
      <c r="R194" s="27"/>
    </row>
    <row r="195" customHeight="1" spans="1:18">
      <c r="A195" s="17">
        <v>105751</v>
      </c>
      <c r="B195" s="18" t="s">
        <v>212</v>
      </c>
      <c r="C195" s="18" t="s">
        <v>184</v>
      </c>
      <c r="D195" s="17" t="s">
        <v>30</v>
      </c>
      <c r="E195" s="17">
        <v>9.16</v>
      </c>
      <c r="F195" s="17" t="s">
        <v>229</v>
      </c>
      <c r="G195" s="62">
        <v>98</v>
      </c>
      <c r="H195" s="62">
        <v>6649.31</v>
      </c>
      <c r="I195" s="76">
        <f t="shared" si="10"/>
        <v>1973.515208</v>
      </c>
      <c r="J195" s="62" t="s">
        <v>296</v>
      </c>
      <c r="K195" s="77">
        <v>81.8709677419355</v>
      </c>
      <c r="L195" s="78">
        <v>5094.76419354839</v>
      </c>
      <c r="M195" s="78">
        <f t="shared" si="11"/>
        <v>1554.41255545161</v>
      </c>
      <c r="N195" s="79" t="s">
        <v>215</v>
      </c>
      <c r="O195" s="80">
        <f t="shared" si="12"/>
        <v>0.197005516154452</v>
      </c>
      <c r="P195" s="80">
        <f t="shared" si="13"/>
        <v>0.305126154498017</v>
      </c>
      <c r="Q195" s="80">
        <f t="shared" si="14"/>
        <v>-0.00830000000000003</v>
      </c>
      <c r="R195" s="27"/>
    </row>
    <row r="196" customHeight="1" spans="1:18">
      <c r="A196" s="17">
        <v>103639</v>
      </c>
      <c r="B196" s="18" t="s">
        <v>207</v>
      </c>
      <c r="C196" s="18" t="s">
        <v>184</v>
      </c>
      <c r="D196" s="17" t="s">
        <v>30</v>
      </c>
      <c r="E196" s="17">
        <v>9.17</v>
      </c>
      <c r="F196" s="17" t="s">
        <v>208</v>
      </c>
      <c r="G196" s="62">
        <v>105</v>
      </c>
      <c r="H196" s="62">
        <v>5801.85</v>
      </c>
      <c r="I196" s="76">
        <f t="shared" ref="I196:I259" si="16">H196*J196</f>
        <v>1691.81946</v>
      </c>
      <c r="J196" s="62" t="s">
        <v>132</v>
      </c>
      <c r="K196" s="77">
        <v>75.258064516129</v>
      </c>
      <c r="L196" s="78">
        <v>4692.50580645161</v>
      </c>
      <c r="M196" s="78">
        <f t="shared" ref="M196:M259" si="17">L196*N196</f>
        <v>1523.18738477419</v>
      </c>
      <c r="N196" s="79" t="s">
        <v>210</v>
      </c>
      <c r="O196" s="80">
        <f t="shared" si="12"/>
        <v>0.395199314187742</v>
      </c>
      <c r="P196" s="80">
        <f t="shared" si="13"/>
        <v>0.236407633640683</v>
      </c>
      <c r="Q196" s="80">
        <f t="shared" si="14"/>
        <v>-0.033</v>
      </c>
      <c r="R196" s="27"/>
    </row>
    <row r="197" customHeight="1" spans="1:18">
      <c r="A197" s="17">
        <v>712</v>
      </c>
      <c r="B197" s="18" t="s">
        <v>251</v>
      </c>
      <c r="C197" s="18" t="s">
        <v>184</v>
      </c>
      <c r="D197" s="17" t="s">
        <v>24</v>
      </c>
      <c r="E197" s="17">
        <v>9.17</v>
      </c>
      <c r="F197" s="17" t="s">
        <v>103</v>
      </c>
      <c r="G197" s="62">
        <v>174</v>
      </c>
      <c r="H197" s="62">
        <v>8779.15</v>
      </c>
      <c r="I197" s="76">
        <f t="shared" si="16"/>
        <v>2253.607805</v>
      </c>
      <c r="J197" s="62" t="s">
        <v>297</v>
      </c>
      <c r="K197" s="77">
        <v>142.290322580645</v>
      </c>
      <c r="L197" s="78">
        <v>9652.16</v>
      </c>
      <c r="M197" s="78">
        <f t="shared" si="17"/>
        <v>3405.282048</v>
      </c>
      <c r="N197" s="79" t="s">
        <v>253</v>
      </c>
      <c r="O197" s="80">
        <f t="shared" ref="O197:O260" si="18">(G197-K197)/K197</f>
        <v>0.222851961006576</v>
      </c>
      <c r="P197" s="80">
        <f t="shared" ref="P197:P260" si="19">(H197-L197)/L197</f>
        <v>-0.090447112356198</v>
      </c>
      <c r="Q197" s="80">
        <f t="shared" ref="Q197:Q260" si="20">(J:J-N:N)</f>
        <v>-0.0961</v>
      </c>
      <c r="R197" s="27"/>
    </row>
    <row r="198" customHeight="1" spans="1:18">
      <c r="A198" s="17">
        <v>118758</v>
      </c>
      <c r="B198" s="18" t="s">
        <v>183</v>
      </c>
      <c r="C198" s="18" t="s">
        <v>184</v>
      </c>
      <c r="D198" s="17" t="s">
        <v>19</v>
      </c>
      <c r="E198" s="17">
        <v>9.16</v>
      </c>
      <c r="F198" s="17" t="s">
        <v>185</v>
      </c>
      <c r="G198" s="62">
        <v>36</v>
      </c>
      <c r="H198" s="62">
        <v>1515.75</v>
      </c>
      <c r="I198" s="76">
        <f t="shared" si="16"/>
        <v>402.28005</v>
      </c>
      <c r="J198" s="62" t="s">
        <v>298</v>
      </c>
      <c r="K198" s="77">
        <v>33.8064516129032</v>
      </c>
      <c r="L198" s="78">
        <v>2076.10451612903</v>
      </c>
      <c r="M198" s="78">
        <f t="shared" si="17"/>
        <v>462.140865290322</v>
      </c>
      <c r="N198" s="79" t="s">
        <v>187</v>
      </c>
      <c r="O198" s="80">
        <f t="shared" si="18"/>
        <v>0.0648854961832068</v>
      </c>
      <c r="P198" s="80">
        <f t="shared" si="19"/>
        <v>-0.269906698711793</v>
      </c>
      <c r="Q198" s="80">
        <f t="shared" si="20"/>
        <v>0.0427999999999999</v>
      </c>
      <c r="R198" s="27"/>
    </row>
    <row r="199" customHeight="1" spans="1:18">
      <c r="A199" s="17">
        <v>114069</v>
      </c>
      <c r="B199" s="18" t="s">
        <v>188</v>
      </c>
      <c r="C199" s="18" t="s">
        <v>184</v>
      </c>
      <c r="D199" s="17" t="s">
        <v>19</v>
      </c>
      <c r="E199" s="17">
        <v>9.16</v>
      </c>
      <c r="F199" s="17" t="s">
        <v>189</v>
      </c>
      <c r="G199" s="62">
        <v>56</v>
      </c>
      <c r="H199" s="62">
        <v>2025.02</v>
      </c>
      <c r="I199" s="76">
        <f t="shared" si="16"/>
        <v>732.449734</v>
      </c>
      <c r="J199" s="62" t="s">
        <v>285</v>
      </c>
      <c r="K199" s="77">
        <v>53.4516129032258</v>
      </c>
      <c r="L199" s="78">
        <v>2126.76548387097</v>
      </c>
      <c r="M199" s="78">
        <f t="shared" si="17"/>
        <v>692.262165000001</v>
      </c>
      <c r="N199" s="79" t="s">
        <v>191</v>
      </c>
      <c r="O199" s="80">
        <f t="shared" si="18"/>
        <v>0.047676523838262</v>
      </c>
      <c r="P199" s="80">
        <f t="shared" si="19"/>
        <v>-0.0478404810697703</v>
      </c>
      <c r="Q199" s="80">
        <f t="shared" si="20"/>
        <v>0.0362000000000001</v>
      </c>
      <c r="R199" s="27"/>
    </row>
    <row r="200" customHeight="1" spans="1:18">
      <c r="A200" s="17">
        <v>515</v>
      </c>
      <c r="B200" s="18" t="s">
        <v>192</v>
      </c>
      <c r="C200" s="18" t="s">
        <v>184</v>
      </c>
      <c r="D200" s="17" t="s">
        <v>19</v>
      </c>
      <c r="E200" s="17">
        <v>9.15</v>
      </c>
      <c r="F200" s="17" t="s">
        <v>193</v>
      </c>
      <c r="G200" s="62">
        <v>98</v>
      </c>
      <c r="H200" s="62">
        <v>8835.5</v>
      </c>
      <c r="I200" s="76">
        <f t="shared" si="16"/>
        <v>1747.6619</v>
      </c>
      <c r="J200" s="62" t="s">
        <v>27</v>
      </c>
      <c r="K200" s="77">
        <v>79.9354838709677</v>
      </c>
      <c r="L200" s="78">
        <v>3959.00548387097</v>
      </c>
      <c r="M200" s="78">
        <f t="shared" si="17"/>
        <v>1208.28847367742</v>
      </c>
      <c r="N200" s="79" t="s">
        <v>195</v>
      </c>
      <c r="O200" s="81">
        <f t="shared" si="18"/>
        <v>0.225988700564972</v>
      </c>
      <c r="P200" s="81">
        <f t="shared" si="19"/>
        <v>1.23174735069096</v>
      </c>
      <c r="Q200" s="80">
        <f t="shared" si="20"/>
        <v>-0.1074</v>
      </c>
      <c r="R200" s="32">
        <f>(I200-M200)*0.3</f>
        <v>161.812027896774</v>
      </c>
    </row>
    <row r="201" customHeight="1" spans="1:18">
      <c r="A201" s="17">
        <v>733</v>
      </c>
      <c r="B201" s="18" t="s">
        <v>196</v>
      </c>
      <c r="C201" s="18" t="s">
        <v>184</v>
      </c>
      <c r="D201" s="17" t="s">
        <v>19</v>
      </c>
      <c r="E201" s="17">
        <v>9.15</v>
      </c>
      <c r="F201" s="17" t="s">
        <v>197</v>
      </c>
      <c r="G201" s="62">
        <v>101</v>
      </c>
      <c r="H201" s="62">
        <v>5413.38</v>
      </c>
      <c r="I201" s="76">
        <f t="shared" si="16"/>
        <v>1951.52349</v>
      </c>
      <c r="J201" s="62" t="s">
        <v>299</v>
      </c>
      <c r="K201" s="77">
        <v>67.0322580645161</v>
      </c>
      <c r="L201" s="78">
        <v>3438.05387096774</v>
      </c>
      <c r="M201" s="78">
        <f t="shared" si="17"/>
        <v>1249.04497132258</v>
      </c>
      <c r="N201" s="79" t="s">
        <v>199</v>
      </c>
      <c r="O201" s="81">
        <f t="shared" si="18"/>
        <v>0.506737247353225</v>
      </c>
      <c r="P201" s="81">
        <f t="shared" si="19"/>
        <v>0.574547753807083</v>
      </c>
      <c r="Q201" s="80">
        <f t="shared" si="20"/>
        <v>-0.00279999999999997</v>
      </c>
      <c r="R201" s="32">
        <f>(I201-M201)*0.1</f>
        <v>70.247851867742</v>
      </c>
    </row>
    <row r="202" customHeight="1" spans="1:19">
      <c r="A202" s="17">
        <v>546</v>
      </c>
      <c r="B202" s="18" t="s">
        <v>204</v>
      </c>
      <c r="C202" s="18" t="s">
        <v>184</v>
      </c>
      <c r="D202" s="17" t="s">
        <v>24</v>
      </c>
      <c r="E202" s="60">
        <v>9.16</v>
      </c>
      <c r="F202" s="17" t="s">
        <v>300</v>
      </c>
      <c r="G202" s="62">
        <v>128</v>
      </c>
      <c r="H202" s="62">
        <v>7661.65</v>
      </c>
      <c r="I202" s="76">
        <f t="shared" si="16"/>
        <v>2994.17282</v>
      </c>
      <c r="J202" s="62" t="s">
        <v>301</v>
      </c>
      <c r="K202" s="77">
        <v>142</v>
      </c>
      <c r="L202" s="78">
        <v>8855.85</v>
      </c>
      <c r="M202" s="78">
        <f t="shared" si="17"/>
        <v>3052.611495</v>
      </c>
      <c r="N202" s="79" t="s">
        <v>206</v>
      </c>
      <c r="O202" s="80">
        <f t="shared" si="18"/>
        <v>-0.0985915492957746</v>
      </c>
      <c r="P202" s="80">
        <f t="shared" si="19"/>
        <v>-0.134848715820616</v>
      </c>
      <c r="Q202" s="80">
        <f t="shared" si="20"/>
        <v>0.0461</v>
      </c>
      <c r="R202" s="27"/>
      <c r="S202" s="27"/>
    </row>
    <row r="203" customHeight="1" spans="1:19">
      <c r="A203" s="17">
        <v>377</v>
      </c>
      <c r="B203" s="18" t="s">
        <v>200</v>
      </c>
      <c r="C203" s="18" t="s">
        <v>184</v>
      </c>
      <c r="D203" s="17" t="s">
        <v>30</v>
      </c>
      <c r="E203" s="17">
        <v>9.14</v>
      </c>
      <c r="F203" s="17" t="s">
        <v>201</v>
      </c>
      <c r="G203" s="62">
        <v>94</v>
      </c>
      <c r="H203" s="62">
        <v>4728.3</v>
      </c>
      <c r="I203" s="76">
        <f t="shared" si="16"/>
        <v>1668.61707</v>
      </c>
      <c r="J203" s="62" t="s">
        <v>302</v>
      </c>
      <c r="K203" s="77">
        <v>107.225806451613</v>
      </c>
      <c r="L203" s="78">
        <v>6096.73516129032</v>
      </c>
      <c r="M203" s="78">
        <f t="shared" si="17"/>
        <v>1989.36468312903</v>
      </c>
      <c r="N203" s="79" t="s">
        <v>203</v>
      </c>
      <c r="O203" s="80">
        <f t="shared" si="18"/>
        <v>-0.123345367027678</v>
      </c>
      <c r="P203" s="80">
        <f t="shared" si="19"/>
        <v>-0.224453765021458</v>
      </c>
      <c r="Q203" s="80">
        <f t="shared" si="20"/>
        <v>0.0266</v>
      </c>
      <c r="R203" s="27"/>
      <c r="S203" s="27"/>
    </row>
    <row r="204" customHeight="1" spans="1:18">
      <c r="A204" s="17">
        <v>103639</v>
      </c>
      <c r="B204" s="18" t="s">
        <v>207</v>
      </c>
      <c r="C204" s="18" t="s">
        <v>184</v>
      </c>
      <c r="D204" s="17" t="s">
        <v>30</v>
      </c>
      <c r="E204" s="17">
        <v>9.14</v>
      </c>
      <c r="F204" s="17" t="s">
        <v>208</v>
      </c>
      <c r="G204" s="62">
        <v>85</v>
      </c>
      <c r="H204" s="62">
        <v>4261.05</v>
      </c>
      <c r="I204" s="76">
        <f t="shared" si="16"/>
        <v>1127.899935</v>
      </c>
      <c r="J204" s="62" t="s">
        <v>293</v>
      </c>
      <c r="K204" s="77">
        <v>75.258064516129</v>
      </c>
      <c r="L204" s="78">
        <v>4692.50580645161</v>
      </c>
      <c r="M204" s="78">
        <f t="shared" si="17"/>
        <v>1523.18738477419</v>
      </c>
      <c r="N204" s="79" t="s">
        <v>210</v>
      </c>
      <c r="O204" s="80">
        <f t="shared" si="18"/>
        <v>0.129447063866267</v>
      </c>
      <c r="P204" s="80">
        <f t="shared" si="19"/>
        <v>-0.0919457160518399</v>
      </c>
      <c r="Q204" s="80">
        <f t="shared" si="20"/>
        <v>-0.0599</v>
      </c>
      <c r="R204" s="27"/>
    </row>
    <row r="205" customHeight="1" spans="1:18">
      <c r="A205" s="17">
        <v>105751</v>
      </c>
      <c r="B205" s="18" t="s">
        <v>212</v>
      </c>
      <c r="C205" s="18" t="s">
        <v>184</v>
      </c>
      <c r="D205" s="17" t="s">
        <v>30</v>
      </c>
      <c r="E205" s="60">
        <v>9.17</v>
      </c>
      <c r="F205" s="17" t="s">
        <v>213</v>
      </c>
      <c r="G205" s="62">
        <v>97</v>
      </c>
      <c r="H205" s="62">
        <v>7109.53</v>
      </c>
      <c r="I205" s="76">
        <f t="shared" si="16"/>
        <v>2767.740029</v>
      </c>
      <c r="J205" s="62" t="s">
        <v>303</v>
      </c>
      <c r="K205" s="77">
        <v>81.8709677419355</v>
      </c>
      <c r="L205" s="78">
        <v>5094.76419354839</v>
      </c>
      <c r="M205" s="78">
        <f t="shared" si="17"/>
        <v>1554.41255545161</v>
      </c>
      <c r="N205" s="79" t="s">
        <v>215</v>
      </c>
      <c r="O205" s="80">
        <f t="shared" si="18"/>
        <v>0.184791174152876</v>
      </c>
      <c r="P205" s="80">
        <f t="shared" si="19"/>
        <v>0.395458107561279</v>
      </c>
      <c r="Q205" s="80">
        <f t="shared" si="20"/>
        <v>0.0841999999999999</v>
      </c>
      <c r="R205" s="27"/>
    </row>
    <row r="206" customHeight="1" spans="1:18">
      <c r="A206" s="17">
        <v>545</v>
      </c>
      <c r="B206" s="18" t="s">
        <v>220</v>
      </c>
      <c r="C206" s="18" t="s">
        <v>184</v>
      </c>
      <c r="D206" s="17" t="s">
        <v>19</v>
      </c>
      <c r="E206" s="60">
        <v>9.14</v>
      </c>
      <c r="F206" s="17" t="s">
        <v>185</v>
      </c>
      <c r="G206" s="62">
        <v>30</v>
      </c>
      <c r="H206" s="62">
        <v>1468.7</v>
      </c>
      <c r="I206" s="76">
        <f t="shared" si="16"/>
        <v>395.0803</v>
      </c>
      <c r="J206" s="62" t="s">
        <v>139</v>
      </c>
      <c r="K206" s="77">
        <v>28.0645161290323</v>
      </c>
      <c r="L206" s="78">
        <v>1557.41709677419</v>
      </c>
      <c r="M206" s="78">
        <f t="shared" si="17"/>
        <v>453.987083709676</v>
      </c>
      <c r="N206" s="79" t="s">
        <v>222</v>
      </c>
      <c r="O206" s="80">
        <f t="shared" si="18"/>
        <v>0.0689655172413778</v>
      </c>
      <c r="P206" s="80">
        <f t="shared" si="19"/>
        <v>-0.0569642499481647</v>
      </c>
      <c r="Q206" s="80">
        <f t="shared" si="20"/>
        <v>-0.0225</v>
      </c>
      <c r="R206" s="27"/>
    </row>
    <row r="207" customHeight="1" spans="1:18">
      <c r="A207" s="17">
        <v>118758</v>
      </c>
      <c r="B207" s="18" t="s">
        <v>183</v>
      </c>
      <c r="C207" s="18" t="s">
        <v>184</v>
      </c>
      <c r="D207" s="17" t="s">
        <v>19</v>
      </c>
      <c r="E207" s="17">
        <v>9.14</v>
      </c>
      <c r="F207" s="17" t="s">
        <v>185</v>
      </c>
      <c r="G207" s="62">
        <v>35</v>
      </c>
      <c r="H207" s="62">
        <v>2126.16</v>
      </c>
      <c r="I207" s="76">
        <f t="shared" si="16"/>
        <v>561.731472</v>
      </c>
      <c r="J207" s="62" t="s">
        <v>304</v>
      </c>
      <c r="K207" s="77">
        <v>33.8064516129032</v>
      </c>
      <c r="L207" s="78">
        <v>2076.10451612903</v>
      </c>
      <c r="M207" s="78">
        <f t="shared" si="17"/>
        <v>462.140865290322</v>
      </c>
      <c r="N207" s="79" t="s">
        <v>187</v>
      </c>
      <c r="O207" s="80">
        <f t="shared" si="18"/>
        <v>0.0353053435114511</v>
      </c>
      <c r="P207" s="80">
        <f t="shared" si="19"/>
        <v>0.0241102909232625</v>
      </c>
      <c r="Q207" s="80">
        <f t="shared" si="20"/>
        <v>0.0416</v>
      </c>
      <c r="R207" s="27"/>
    </row>
    <row r="208" customHeight="1" spans="1:19">
      <c r="A208" s="17">
        <v>106568</v>
      </c>
      <c r="B208" s="18" t="s">
        <v>216</v>
      </c>
      <c r="C208" s="18" t="s">
        <v>184</v>
      </c>
      <c r="D208" s="17" t="s">
        <v>19</v>
      </c>
      <c r="E208" s="17">
        <v>9.16</v>
      </c>
      <c r="F208" s="17" t="s">
        <v>223</v>
      </c>
      <c r="G208" s="62">
        <v>32</v>
      </c>
      <c r="H208" s="62">
        <v>1942.35</v>
      </c>
      <c r="I208" s="76">
        <f t="shared" si="16"/>
        <v>727.60431</v>
      </c>
      <c r="J208" s="62" t="s">
        <v>305</v>
      </c>
      <c r="K208" s="77">
        <v>33.7741935483871</v>
      </c>
      <c r="L208" s="78">
        <v>1970.54193548387</v>
      </c>
      <c r="M208" s="78">
        <f t="shared" si="17"/>
        <v>666.437282580645</v>
      </c>
      <c r="N208" s="79" t="s">
        <v>219</v>
      </c>
      <c r="O208" s="80">
        <f t="shared" si="18"/>
        <v>-0.0525310410697232</v>
      </c>
      <c r="P208" s="80">
        <f t="shared" si="19"/>
        <v>-0.0143066914619848</v>
      </c>
      <c r="Q208" s="80">
        <f t="shared" si="20"/>
        <v>0.0364</v>
      </c>
      <c r="R208" s="27"/>
      <c r="S208" s="27"/>
    </row>
    <row r="209" customHeight="1" spans="1:18">
      <c r="A209" s="17">
        <v>114069</v>
      </c>
      <c r="B209" s="18" t="s">
        <v>188</v>
      </c>
      <c r="C209" s="18" t="s">
        <v>184</v>
      </c>
      <c r="D209" s="17" t="s">
        <v>19</v>
      </c>
      <c r="E209" s="60">
        <v>9.13</v>
      </c>
      <c r="F209" s="17" t="s">
        <v>189</v>
      </c>
      <c r="G209" s="62">
        <v>54</v>
      </c>
      <c r="H209" s="62">
        <v>2025.58</v>
      </c>
      <c r="I209" s="76">
        <f t="shared" si="16"/>
        <v>602.61005</v>
      </c>
      <c r="J209" s="62" t="s">
        <v>306</v>
      </c>
      <c r="K209" s="77">
        <v>53.4516129032258</v>
      </c>
      <c r="L209" s="78">
        <v>2126.76548387097</v>
      </c>
      <c r="M209" s="78">
        <f t="shared" si="17"/>
        <v>692.262165000001</v>
      </c>
      <c r="N209" s="79" t="s">
        <v>191</v>
      </c>
      <c r="O209" s="80">
        <f t="shared" si="18"/>
        <v>0.0102595051297527</v>
      </c>
      <c r="P209" s="80">
        <f t="shared" si="19"/>
        <v>-0.0475771704206899</v>
      </c>
      <c r="Q209" s="80">
        <f t="shared" si="20"/>
        <v>-0.028</v>
      </c>
      <c r="R209" s="27"/>
    </row>
    <row r="210" customHeight="1" spans="1:18">
      <c r="A210" s="17">
        <v>571</v>
      </c>
      <c r="B210" s="18" t="s">
        <v>225</v>
      </c>
      <c r="C210" s="18" t="s">
        <v>184</v>
      </c>
      <c r="D210" s="17" t="s">
        <v>24</v>
      </c>
      <c r="E210" s="17">
        <v>9.13</v>
      </c>
      <c r="F210" s="17" t="s">
        <v>226</v>
      </c>
      <c r="G210" s="62">
        <v>123</v>
      </c>
      <c r="H210" s="62">
        <v>11694.42</v>
      </c>
      <c r="I210" s="76">
        <f t="shared" si="16"/>
        <v>3094.343532</v>
      </c>
      <c r="J210" s="62" t="s">
        <v>307</v>
      </c>
      <c r="K210" s="77">
        <v>104.41935483871</v>
      </c>
      <c r="L210" s="78">
        <v>10632.4312903226</v>
      </c>
      <c r="M210" s="78">
        <f t="shared" si="17"/>
        <v>2886.70509532259</v>
      </c>
      <c r="N210" s="79" t="s">
        <v>228</v>
      </c>
      <c r="O210" s="80">
        <f t="shared" si="18"/>
        <v>0.177942539388319</v>
      </c>
      <c r="P210" s="80">
        <f t="shared" si="19"/>
        <v>0.0998820195192795</v>
      </c>
      <c r="Q210" s="80">
        <f t="shared" si="20"/>
        <v>-0.00689999999999996</v>
      </c>
      <c r="R210" s="27"/>
    </row>
    <row r="211" customHeight="1" spans="1:18">
      <c r="A211" s="17">
        <v>377</v>
      </c>
      <c r="B211" s="18" t="s">
        <v>200</v>
      </c>
      <c r="C211" s="18" t="s">
        <v>184</v>
      </c>
      <c r="D211" s="17" t="s">
        <v>30</v>
      </c>
      <c r="E211" s="17">
        <v>9.13</v>
      </c>
      <c r="F211" s="17" t="s">
        <v>229</v>
      </c>
      <c r="G211" s="62">
        <v>111</v>
      </c>
      <c r="H211" s="62">
        <v>5115.12</v>
      </c>
      <c r="I211" s="76">
        <f t="shared" si="16"/>
        <v>1522.259712</v>
      </c>
      <c r="J211" s="62" t="s">
        <v>308</v>
      </c>
      <c r="K211" s="77">
        <v>107.225806451613</v>
      </c>
      <c r="L211" s="78">
        <v>6096.73516129032</v>
      </c>
      <c r="M211" s="78">
        <f t="shared" si="17"/>
        <v>1989.36468312903</v>
      </c>
      <c r="N211" s="79" t="s">
        <v>203</v>
      </c>
      <c r="O211" s="80">
        <f t="shared" si="18"/>
        <v>0.0351985559566778</v>
      </c>
      <c r="P211" s="80">
        <f t="shared" si="19"/>
        <v>-0.161006692159246</v>
      </c>
      <c r="Q211" s="80">
        <f t="shared" si="20"/>
        <v>-0.0287</v>
      </c>
      <c r="R211" s="27"/>
    </row>
    <row r="212" customHeight="1" spans="1:18">
      <c r="A212" s="17">
        <v>387</v>
      </c>
      <c r="B212" s="18" t="s">
        <v>231</v>
      </c>
      <c r="C212" s="18" t="s">
        <v>184</v>
      </c>
      <c r="D212" s="17" t="s">
        <v>24</v>
      </c>
      <c r="E212" s="60">
        <v>9.12</v>
      </c>
      <c r="F212" s="17" t="s">
        <v>232</v>
      </c>
      <c r="G212" s="62">
        <v>131</v>
      </c>
      <c r="H212" s="62">
        <v>7693.32</v>
      </c>
      <c r="I212" s="76">
        <f t="shared" si="16"/>
        <v>2107.200348</v>
      </c>
      <c r="J212" s="62" t="s">
        <v>309</v>
      </c>
      <c r="K212" s="77">
        <v>110.516129032258</v>
      </c>
      <c r="L212" s="78">
        <v>7465.18741935484</v>
      </c>
      <c r="M212" s="78">
        <f t="shared" si="17"/>
        <v>2033.51705303226</v>
      </c>
      <c r="N212" s="79" t="s">
        <v>234</v>
      </c>
      <c r="O212" s="80">
        <f t="shared" si="18"/>
        <v>0.185347343841215</v>
      </c>
      <c r="P212" s="80">
        <f t="shared" si="19"/>
        <v>0.0305595248759174</v>
      </c>
      <c r="Q212" s="80">
        <f t="shared" si="20"/>
        <v>0.00150000000000006</v>
      </c>
      <c r="R212" s="27"/>
    </row>
    <row r="213" customHeight="1" spans="1:18">
      <c r="A213" s="17">
        <v>545</v>
      </c>
      <c r="B213" s="18" t="s">
        <v>220</v>
      </c>
      <c r="C213" s="18" t="s">
        <v>184</v>
      </c>
      <c r="D213" s="17" t="s">
        <v>19</v>
      </c>
      <c r="E213" s="17">
        <v>9.11</v>
      </c>
      <c r="F213" s="17" t="s">
        <v>185</v>
      </c>
      <c r="G213" s="62">
        <v>32</v>
      </c>
      <c r="H213" s="62">
        <v>726.25</v>
      </c>
      <c r="I213" s="76">
        <f t="shared" si="16"/>
        <v>196.23275</v>
      </c>
      <c r="J213" s="62" t="s">
        <v>310</v>
      </c>
      <c r="K213" s="77">
        <v>28.0645161290323</v>
      </c>
      <c r="L213" s="78">
        <v>1557.41709677419</v>
      </c>
      <c r="M213" s="78">
        <f t="shared" si="17"/>
        <v>453.987083709676</v>
      </c>
      <c r="N213" s="79" t="s">
        <v>222</v>
      </c>
      <c r="O213" s="80">
        <f t="shared" si="18"/>
        <v>0.14022988505747</v>
      </c>
      <c r="P213" s="80">
        <f t="shared" si="19"/>
        <v>-0.533683043865224</v>
      </c>
      <c r="Q213" s="80">
        <f t="shared" si="20"/>
        <v>-0.0213</v>
      </c>
      <c r="R213" s="27"/>
    </row>
    <row r="214" customHeight="1" spans="1:19">
      <c r="A214" s="17">
        <v>743</v>
      </c>
      <c r="B214" s="18" t="s">
        <v>236</v>
      </c>
      <c r="C214" s="18" t="s">
        <v>184</v>
      </c>
      <c r="D214" s="17" t="s">
        <v>19</v>
      </c>
      <c r="E214" s="13">
        <v>9.11</v>
      </c>
      <c r="F214" s="17" t="s">
        <v>217</v>
      </c>
      <c r="G214" s="62">
        <v>119</v>
      </c>
      <c r="H214" s="62">
        <v>7783.04</v>
      </c>
      <c r="I214" s="76">
        <f t="shared" si="16"/>
        <v>1953.54304</v>
      </c>
      <c r="J214" s="62" t="s">
        <v>311</v>
      </c>
      <c r="K214" s="77">
        <v>18.2258064516129</v>
      </c>
      <c r="L214" s="78">
        <v>1530.36322580645</v>
      </c>
      <c r="M214" s="78">
        <f t="shared" si="17"/>
        <v>511.447390064516</v>
      </c>
      <c r="N214" s="79" t="s">
        <v>238</v>
      </c>
      <c r="O214" s="81">
        <f t="shared" si="18"/>
        <v>5.52920353982301</v>
      </c>
      <c r="P214" s="81">
        <f t="shared" si="19"/>
        <v>4.08574687940414</v>
      </c>
      <c r="Q214" s="80">
        <f t="shared" si="20"/>
        <v>-0.0832</v>
      </c>
      <c r="R214" s="32">
        <v>0</v>
      </c>
      <c r="S214" s="51" t="s">
        <v>182</v>
      </c>
    </row>
    <row r="215" customHeight="1" spans="1:18">
      <c r="A215" s="17">
        <v>113008</v>
      </c>
      <c r="B215" s="18" t="s">
        <v>239</v>
      </c>
      <c r="C215" s="18" t="s">
        <v>184</v>
      </c>
      <c r="D215" s="17" t="s">
        <v>19</v>
      </c>
      <c r="E215" s="17">
        <v>9.11</v>
      </c>
      <c r="F215" s="17" t="s">
        <v>240</v>
      </c>
      <c r="G215" s="62">
        <v>21</v>
      </c>
      <c r="H215" s="62">
        <v>545.68</v>
      </c>
      <c r="I215" s="76">
        <f t="shared" si="16"/>
        <v>174.6176</v>
      </c>
      <c r="J215" s="62" t="s">
        <v>312</v>
      </c>
      <c r="K215" s="77">
        <v>10</v>
      </c>
      <c r="L215" s="78">
        <v>544.69</v>
      </c>
      <c r="M215" s="78">
        <f t="shared" si="17"/>
        <v>146.793955</v>
      </c>
      <c r="N215" s="79" t="s">
        <v>242</v>
      </c>
      <c r="O215" s="80">
        <f t="shared" si="18"/>
        <v>1.1</v>
      </c>
      <c r="P215" s="80">
        <f t="shared" si="19"/>
        <v>0.00181754759588003</v>
      </c>
      <c r="Q215" s="80">
        <f t="shared" si="20"/>
        <v>0.0505</v>
      </c>
      <c r="R215" s="27"/>
    </row>
    <row r="216" customHeight="1" spans="1:18">
      <c r="A216" s="17">
        <v>355</v>
      </c>
      <c r="B216" s="18" t="s">
        <v>243</v>
      </c>
      <c r="C216" s="18" t="s">
        <v>184</v>
      </c>
      <c r="D216" s="17" t="s">
        <v>19</v>
      </c>
      <c r="E216" s="41">
        <v>9.1</v>
      </c>
      <c r="F216" s="17" t="s">
        <v>213</v>
      </c>
      <c r="G216" s="62">
        <v>64</v>
      </c>
      <c r="H216" s="62">
        <v>4583.31</v>
      </c>
      <c r="I216" s="76">
        <f t="shared" si="16"/>
        <v>1142.619183</v>
      </c>
      <c r="J216" s="62" t="s">
        <v>313</v>
      </c>
      <c r="K216" s="77">
        <v>56.0967741935484</v>
      </c>
      <c r="L216" s="78">
        <v>5023.28548387097</v>
      </c>
      <c r="M216" s="78">
        <f t="shared" si="17"/>
        <v>1365.32899451613</v>
      </c>
      <c r="N216" s="79" t="s">
        <v>245</v>
      </c>
      <c r="O216" s="80">
        <f t="shared" si="18"/>
        <v>0.140885566417481</v>
      </c>
      <c r="P216" s="80">
        <f t="shared" si="19"/>
        <v>-0.0875871947321461</v>
      </c>
      <c r="Q216" s="80">
        <f t="shared" si="20"/>
        <v>-0.0225</v>
      </c>
      <c r="R216" s="27"/>
    </row>
    <row r="217" customHeight="1" spans="1:19">
      <c r="A217" s="17">
        <v>113008</v>
      </c>
      <c r="B217" s="18" t="s">
        <v>239</v>
      </c>
      <c r="C217" s="18" t="s">
        <v>184</v>
      </c>
      <c r="D217" s="17" t="s">
        <v>19</v>
      </c>
      <c r="E217" s="16">
        <v>9.1</v>
      </c>
      <c r="F217" s="17" t="s">
        <v>240</v>
      </c>
      <c r="G217" s="62">
        <v>23</v>
      </c>
      <c r="H217" s="62">
        <v>1855.91</v>
      </c>
      <c r="I217" s="76">
        <f t="shared" si="16"/>
        <v>273.746725</v>
      </c>
      <c r="J217" s="62" t="s">
        <v>314</v>
      </c>
      <c r="K217" s="77">
        <v>10</v>
      </c>
      <c r="L217" s="78">
        <v>544.69</v>
      </c>
      <c r="M217" s="78">
        <f t="shared" si="17"/>
        <v>146.793955</v>
      </c>
      <c r="N217" s="79" t="s">
        <v>242</v>
      </c>
      <c r="O217" s="81">
        <f t="shared" si="18"/>
        <v>1.3</v>
      </c>
      <c r="P217" s="81">
        <f t="shared" si="19"/>
        <v>2.40727753401017</v>
      </c>
      <c r="Q217" s="80">
        <f t="shared" si="20"/>
        <v>-0.122</v>
      </c>
      <c r="R217" s="32">
        <v>0</v>
      </c>
      <c r="S217" s="51" t="s">
        <v>182</v>
      </c>
    </row>
    <row r="218" customHeight="1" spans="1:19">
      <c r="A218" s="17">
        <v>105751</v>
      </c>
      <c r="B218" s="18" t="s">
        <v>212</v>
      </c>
      <c r="C218" s="18" t="s">
        <v>184</v>
      </c>
      <c r="D218" s="17" t="s">
        <v>30</v>
      </c>
      <c r="E218" s="16">
        <v>9.1</v>
      </c>
      <c r="F218" s="17" t="s">
        <v>229</v>
      </c>
      <c r="G218" s="62">
        <v>96</v>
      </c>
      <c r="H218" s="62">
        <v>7691.97</v>
      </c>
      <c r="I218" s="76">
        <f t="shared" si="16"/>
        <v>1766.076312</v>
      </c>
      <c r="J218" s="62" t="s">
        <v>134</v>
      </c>
      <c r="K218" s="77">
        <v>81.8709677419355</v>
      </c>
      <c r="L218" s="78">
        <v>5094.76419354839</v>
      </c>
      <c r="M218" s="78">
        <f t="shared" si="17"/>
        <v>1554.41255545161</v>
      </c>
      <c r="N218" s="79" t="s">
        <v>215</v>
      </c>
      <c r="O218" s="81">
        <f t="shared" si="18"/>
        <v>0.1725768321513</v>
      </c>
      <c r="P218" s="81">
        <f t="shared" si="19"/>
        <v>0.509779394646078</v>
      </c>
      <c r="Q218" s="80">
        <f t="shared" si="20"/>
        <v>-0.0755</v>
      </c>
      <c r="R218" s="32">
        <v>0</v>
      </c>
      <c r="S218" s="51" t="s">
        <v>182</v>
      </c>
    </row>
    <row r="219" customHeight="1" spans="1:18">
      <c r="A219" s="17">
        <v>103639</v>
      </c>
      <c r="B219" s="18" t="s">
        <v>207</v>
      </c>
      <c r="C219" s="18" t="s">
        <v>184</v>
      </c>
      <c r="D219" s="17" t="s">
        <v>30</v>
      </c>
      <c r="E219" s="41">
        <v>9.1</v>
      </c>
      <c r="F219" s="17" t="s">
        <v>208</v>
      </c>
      <c r="G219" s="62">
        <v>84</v>
      </c>
      <c r="H219" s="62">
        <v>6071.04</v>
      </c>
      <c r="I219" s="76">
        <f t="shared" si="16"/>
        <v>1595.469312</v>
      </c>
      <c r="J219" s="62" t="s">
        <v>315</v>
      </c>
      <c r="K219" s="77">
        <v>75.258064516129</v>
      </c>
      <c r="L219" s="78">
        <v>4692.50580645161</v>
      </c>
      <c r="M219" s="78">
        <f t="shared" si="17"/>
        <v>1523.18738477419</v>
      </c>
      <c r="N219" s="79" t="s">
        <v>210</v>
      </c>
      <c r="O219" s="80">
        <f t="shared" si="18"/>
        <v>0.116159451350193</v>
      </c>
      <c r="P219" s="80">
        <f t="shared" si="19"/>
        <v>0.293773572246427</v>
      </c>
      <c r="Q219" s="80">
        <f t="shared" si="20"/>
        <v>-0.0618</v>
      </c>
      <c r="R219" s="27"/>
    </row>
    <row r="220" customHeight="1" spans="1:18">
      <c r="A220" s="17">
        <v>712</v>
      </c>
      <c r="B220" s="18" t="s">
        <v>251</v>
      </c>
      <c r="C220" s="18" t="s">
        <v>184</v>
      </c>
      <c r="D220" s="17" t="s">
        <v>24</v>
      </c>
      <c r="E220" s="41">
        <v>9.1</v>
      </c>
      <c r="F220" s="17" t="s">
        <v>103</v>
      </c>
      <c r="G220" s="62">
        <v>153</v>
      </c>
      <c r="H220" s="62">
        <v>10979.94</v>
      </c>
      <c r="I220" s="76">
        <f t="shared" si="16"/>
        <v>3110.617002</v>
      </c>
      <c r="J220" s="62" t="s">
        <v>316</v>
      </c>
      <c r="K220" s="77">
        <v>142.290322580645</v>
      </c>
      <c r="L220" s="78">
        <v>9652.16</v>
      </c>
      <c r="M220" s="78">
        <f t="shared" si="17"/>
        <v>3405.282048</v>
      </c>
      <c r="N220" s="79" t="s">
        <v>253</v>
      </c>
      <c r="O220" s="80">
        <f t="shared" si="18"/>
        <v>0.0752663795057821</v>
      </c>
      <c r="P220" s="80">
        <f t="shared" si="19"/>
        <v>0.137562991081789</v>
      </c>
      <c r="Q220" s="80">
        <f t="shared" si="20"/>
        <v>-0.0695</v>
      </c>
      <c r="R220" s="27"/>
    </row>
    <row r="221" customHeight="1" spans="1:18">
      <c r="A221" s="84">
        <v>116919</v>
      </c>
      <c r="B221" s="85" t="s">
        <v>317</v>
      </c>
      <c r="C221" s="85" t="s">
        <v>318</v>
      </c>
      <c r="D221" s="17" t="s">
        <v>19</v>
      </c>
      <c r="E221" s="60">
        <v>9.9</v>
      </c>
      <c r="F221" s="60" t="s">
        <v>319</v>
      </c>
      <c r="G221" s="62">
        <v>99</v>
      </c>
      <c r="H221" s="62">
        <v>3548.73</v>
      </c>
      <c r="I221" s="76">
        <f t="shared" si="16"/>
        <v>1371.229272</v>
      </c>
      <c r="J221" s="62" t="s">
        <v>320</v>
      </c>
      <c r="K221" s="77">
        <v>66.1290322580645</v>
      </c>
      <c r="L221" s="78">
        <v>5510.10709677419</v>
      </c>
      <c r="M221" s="78">
        <f t="shared" si="17"/>
        <v>1586.91084387097</v>
      </c>
      <c r="N221" s="79" t="s">
        <v>321</v>
      </c>
      <c r="O221" s="80">
        <f t="shared" si="18"/>
        <v>0.497073170731708</v>
      </c>
      <c r="P221" s="80">
        <f t="shared" si="19"/>
        <v>-0.355959886500654</v>
      </c>
      <c r="Q221" s="80">
        <f t="shared" si="20"/>
        <v>0.0984</v>
      </c>
      <c r="R221" s="27"/>
    </row>
    <row r="222" customHeight="1" spans="1:18">
      <c r="A222" s="86">
        <v>308</v>
      </c>
      <c r="B222" s="85" t="s">
        <v>322</v>
      </c>
      <c r="C222" s="85" t="s">
        <v>318</v>
      </c>
      <c r="D222" s="17" t="s">
        <v>19</v>
      </c>
      <c r="E222" s="60">
        <v>9.9</v>
      </c>
      <c r="F222" s="60" t="s">
        <v>323</v>
      </c>
      <c r="G222" s="62">
        <v>66</v>
      </c>
      <c r="H222" s="62">
        <v>5824.3</v>
      </c>
      <c r="I222" s="76">
        <f t="shared" si="16"/>
        <v>1446.17369</v>
      </c>
      <c r="J222" s="62" t="s">
        <v>324</v>
      </c>
      <c r="K222" s="77">
        <v>63.5806451612903</v>
      </c>
      <c r="L222" s="78">
        <v>4347.42548387097</v>
      </c>
      <c r="M222" s="78">
        <f t="shared" si="17"/>
        <v>1302.48867496774</v>
      </c>
      <c r="N222" s="79" t="s">
        <v>325</v>
      </c>
      <c r="O222" s="80">
        <f t="shared" si="18"/>
        <v>0.0380517503805179</v>
      </c>
      <c r="P222" s="80">
        <f t="shared" si="19"/>
        <v>0.339712439375502</v>
      </c>
      <c r="Q222" s="80">
        <f t="shared" si="20"/>
        <v>-0.0513</v>
      </c>
      <c r="R222" s="27"/>
    </row>
    <row r="223" customHeight="1" spans="1:19">
      <c r="A223" s="87">
        <v>119262</v>
      </c>
      <c r="B223" s="85" t="s">
        <v>326</v>
      </c>
      <c r="C223" s="85" t="s">
        <v>318</v>
      </c>
      <c r="D223" s="17" t="s">
        <v>19</v>
      </c>
      <c r="E223" s="60">
        <v>9.9</v>
      </c>
      <c r="F223" s="60" t="s">
        <v>327</v>
      </c>
      <c r="G223" s="62">
        <v>32</v>
      </c>
      <c r="H223" s="62">
        <v>1768.74</v>
      </c>
      <c r="I223" s="76">
        <f t="shared" si="16"/>
        <v>505.152144</v>
      </c>
      <c r="J223" s="62" t="s">
        <v>328</v>
      </c>
      <c r="K223" s="77">
        <v>32.3548387096774</v>
      </c>
      <c r="L223" s="78">
        <v>1274.54774193548</v>
      </c>
      <c r="M223" s="78">
        <f t="shared" si="17"/>
        <v>415.757473419354</v>
      </c>
      <c r="N223" s="79" t="s">
        <v>257</v>
      </c>
      <c r="O223" s="80">
        <f t="shared" si="18"/>
        <v>-0.0109670987038878</v>
      </c>
      <c r="P223" s="80">
        <f t="shared" si="19"/>
        <v>0.387739306896467</v>
      </c>
      <c r="Q223" s="80">
        <f t="shared" si="20"/>
        <v>-0.0406</v>
      </c>
      <c r="R223" s="27"/>
      <c r="S223" s="27"/>
    </row>
    <row r="224" customHeight="1" spans="1:19">
      <c r="A224" s="17">
        <v>106485</v>
      </c>
      <c r="B224" s="18" t="s">
        <v>329</v>
      </c>
      <c r="C224" s="18" t="s">
        <v>318</v>
      </c>
      <c r="D224" s="17" t="s">
        <v>19</v>
      </c>
      <c r="E224" s="17">
        <v>9.8</v>
      </c>
      <c r="F224" s="17" t="s">
        <v>330</v>
      </c>
      <c r="G224" s="62">
        <v>150</v>
      </c>
      <c r="H224" s="62">
        <v>4616.06</v>
      </c>
      <c r="I224" s="76">
        <f t="shared" si="16"/>
        <v>-3.231242</v>
      </c>
      <c r="J224" s="62" t="s">
        <v>331</v>
      </c>
      <c r="K224" s="77">
        <v>47.4193548387097</v>
      </c>
      <c r="L224" s="78">
        <v>3118.59580645161</v>
      </c>
      <c r="M224" s="78">
        <f t="shared" si="17"/>
        <v>697.31802232258</v>
      </c>
      <c r="N224" s="79" t="s">
        <v>332</v>
      </c>
      <c r="O224" s="81">
        <f t="shared" si="18"/>
        <v>2.16326530612245</v>
      </c>
      <c r="P224" s="81">
        <f t="shared" si="19"/>
        <v>0.480172579739415</v>
      </c>
      <c r="Q224" s="80">
        <f t="shared" si="20"/>
        <v>-0.2243</v>
      </c>
      <c r="R224" s="32">
        <v>0</v>
      </c>
      <c r="S224" s="51" t="s">
        <v>47</v>
      </c>
    </row>
    <row r="225" customHeight="1" spans="1:18">
      <c r="A225" s="17">
        <v>103199</v>
      </c>
      <c r="B225" s="18" t="s">
        <v>333</v>
      </c>
      <c r="C225" s="18" t="s">
        <v>318</v>
      </c>
      <c r="D225" s="17" t="s">
        <v>19</v>
      </c>
      <c r="E225" s="17">
        <v>9.8</v>
      </c>
      <c r="F225" s="17" t="s">
        <v>334</v>
      </c>
      <c r="G225" s="62">
        <v>89</v>
      </c>
      <c r="H225" s="62">
        <v>4952.13</v>
      </c>
      <c r="I225" s="76">
        <f t="shared" si="16"/>
        <v>1146.418095</v>
      </c>
      <c r="J225" s="62" t="s">
        <v>335</v>
      </c>
      <c r="K225" s="77">
        <v>80.5161290322581</v>
      </c>
      <c r="L225" s="78">
        <v>3999.12225806452</v>
      </c>
      <c r="M225" s="78">
        <f t="shared" si="17"/>
        <v>1277.71956145161</v>
      </c>
      <c r="N225" s="79" t="s">
        <v>336</v>
      </c>
      <c r="O225" s="80">
        <f t="shared" si="18"/>
        <v>0.105368589743589</v>
      </c>
      <c r="P225" s="80">
        <f t="shared" si="19"/>
        <v>0.238304227887425</v>
      </c>
      <c r="Q225" s="80">
        <f t="shared" si="20"/>
        <v>-0.088</v>
      </c>
      <c r="R225" s="27"/>
    </row>
    <row r="226" customHeight="1" spans="1:18">
      <c r="A226" s="17">
        <v>391</v>
      </c>
      <c r="B226" s="18" t="s">
        <v>337</v>
      </c>
      <c r="C226" s="18" t="s">
        <v>318</v>
      </c>
      <c r="D226" s="17" t="s">
        <v>19</v>
      </c>
      <c r="E226" s="17">
        <v>9.8</v>
      </c>
      <c r="F226" s="61" t="s">
        <v>338</v>
      </c>
      <c r="G226" s="62">
        <v>59</v>
      </c>
      <c r="H226" s="62">
        <v>3843.4</v>
      </c>
      <c r="I226" s="76">
        <f t="shared" si="16"/>
        <v>854.38782</v>
      </c>
      <c r="J226" s="62" t="s">
        <v>339</v>
      </c>
      <c r="K226" s="77">
        <v>54.2903225806452</v>
      </c>
      <c r="L226" s="78">
        <v>3229.92387096774</v>
      </c>
      <c r="M226" s="78">
        <f t="shared" si="17"/>
        <v>1135.64123303226</v>
      </c>
      <c r="N226" s="79" t="s">
        <v>340</v>
      </c>
      <c r="O226" s="80">
        <f t="shared" si="18"/>
        <v>0.086749851455733</v>
      </c>
      <c r="P226" s="80">
        <f t="shared" si="19"/>
        <v>0.189935166753157</v>
      </c>
      <c r="Q226" s="80">
        <f t="shared" si="20"/>
        <v>-0.1293</v>
      </c>
      <c r="R226" s="27"/>
    </row>
    <row r="227" customHeight="1" spans="1:19">
      <c r="A227" s="17">
        <v>747</v>
      </c>
      <c r="B227" s="18" t="s">
        <v>341</v>
      </c>
      <c r="C227" s="18" t="s">
        <v>318</v>
      </c>
      <c r="D227" s="17" t="s">
        <v>30</v>
      </c>
      <c r="E227" s="17">
        <v>9.8</v>
      </c>
      <c r="F227" s="17" t="s">
        <v>342</v>
      </c>
      <c r="G227" s="62">
        <v>47</v>
      </c>
      <c r="H227" s="62">
        <v>5226.7</v>
      </c>
      <c r="I227" s="76">
        <f t="shared" si="16"/>
        <v>651.24682</v>
      </c>
      <c r="J227" s="62" t="s">
        <v>343</v>
      </c>
      <c r="K227" s="77">
        <v>49.0645161290323</v>
      </c>
      <c r="L227" s="78">
        <v>5917.3664516129</v>
      </c>
      <c r="M227" s="78">
        <f t="shared" si="17"/>
        <v>1033.76391909677</v>
      </c>
      <c r="N227" s="79" t="s">
        <v>344</v>
      </c>
      <c r="O227" s="80">
        <f t="shared" si="18"/>
        <v>-0.0420775805391198</v>
      </c>
      <c r="P227" s="80">
        <f t="shared" si="19"/>
        <v>-0.116718553305862</v>
      </c>
      <c r="Q227" s="80">
        <f t="shared" si="20"/>
        <v>-0.0501</v>
      </c>
      <c r="R227" s="27"/>
      <c r="S227" s="27"/>
    </row>
    <row r="228" customHeight="1" spans="1:19">
      <c r="A228" s="17">
        <v>585</v>
      </c>
      <c r="B228" s="18" t="s">
        <v>345</v>
      </c>
      <c r="C228" s="18" t="s">
        <v>318</v>
      </c>
      <c r="D228" s="17" t="s">
        <v>24</v>
      </c>
      <c r="E228" s="17">
        <v>9.8</v>
      </c>
      <c r="F228" s="17" t="s">
        <v>346</v>
      </c>
      <c r="G228" s="62">
        <v>116</v>
      </c>
      <c r="H228" s="62">
        <v>8294.83</v>
      </c>
      <c r="I228" s="76">
        <f t="shared" si="16"/>
        <v>1970.851608</v>
      </c>
      <c r="J228" s="62" t="s">
        <v>347</v>
      </c>
      <c r="K228" s="77">
        <v>121.225806451613</v>
      </c>
      <c r="L228" s="78">
        <v>7205.5364516129</v>
      </c>
      <c r="M228" s="78">
        <f t="shared" si="17"/>
        <v>2284.87560880645</v>
      </c>
      <c r="N228" s="79" t="s">
        <v>348</v>
      </c>
      <c r="O228" s="80">
        <f t="shared" si="18"/>
        <v>-0.0431080361894632</v>
      </c>
      <c r="P228" s="80">
        <f t="shared" si="19"/>
        <v>0.15117452471471</v>
      </c>
      <c r="Q228" s="80">
        <f t="shared" si="20"/>
        <v>-0.0795</v>
      </c>
      <c r="R228" s="27"/>
      <c r="S228" s="27"/>
    </row>
    <row r="229" customHeight="1" spans="1:18">
      <c r="A229" s="86">
        <v>114844</v>
      </c>
      <c r="B229" s="85" t="s">
        <v>349</v>
      </c>
      <c r="C229" s="85" t="s">
        <v>318</v>
      </c>
      <c r="D229" s="17" t="s">
        <v>30</v>
      </c>
      <c r="E229" s="60">
        <v>9.9</v>
      </c>
      <c r="F229" s="60" t="s">
        <v>350</v>
      </c>
      <c r="G229" s="62">
        <v>75</v>
      </c>
      <c r="H229" s="62">
        <v>7303.67</v>
      </c>
      <c r="I229" s="76">
        <f t="shared" si="16"/>
        <v>1501.634552</v>
      </c>
      <c r="J229" s="83">
        <v>0.2056</v>
      </c>
      <c r="K229" s="77">
        <v>66.1290322580645</v>
      </c>
      <c r="L229" s="78">
        <v>7108.31516129032</v>
      </c>
      <c r="M229" s="78">
        <f t="shared" si="17"/>
        <v>1341.33907093548</v>
      </c>
      <c r="N229" s="79" t="s">
        <v>351</v>
      </c>
      <c r="O229" s="80">
        <f t="shared" si="18"/>
        <v>0.134146341463415</v>
      </c>
      <c r="P229" s="80">
        <f t="shared" si="19"/>
        <v>0.0274825798064669</v>
      </c>
      <c r="Q229" s="80">
        <f t="shared" si="20"/>
        <v>0.0169</v>
      </c>
      <c r="R229" s="27"/>
    </row>
    <row r="230" customHeight="1" spans="1:18">
      <c r="A230" s="86">
        <v>598</v>
      </c>
      <c r="B230" s="85" t="s">
        <v>352</v>
      </c>
      <c r="C230" s="85" t="s">
        <v>318</v>
      </c>
      <c r="D230" s="17" t="s">
        <v>30</v>
      </c>
      <c r="E230" s="60">
        <v>9.9</v>
      </c>
      <c r="F230" s="60" t="s">
        <v>91</v>
      </c>
      <c r="G230" s="62">
        <v>125</v>
      </c>
      <c r="H230" s="62">
        <v>6994.87</v>
      </c>
      <c r="I230" s="76">
        <f t="shared" si="16"/>
        <v>2283.125568</v>
      </c>
      <c r="J230" s="62" t="s">
        <v>353</v>
      </c>
      <c r="K230" s="77">
        <v>107.483870967742</v>
      </c>
      <c r="L230" s="78">
        <v>6160.62</v>
      </c>
      <c r="M230" s="78">
        <f t="shared" si="17"/>
        <v>2034.852786</v>
      </c>
      <c r="N230" s="79" t="s">
        <v>354</v>
      </c>
      <c r="O230" s="80">
        <f t="shared" si="18"/>
        <v>0.162965186074429</v>
      </c>
      <c r="P230" s="80">
        <f t="shared" si="19"/>
        <v>0.135416565215839</v>
      </c>
      <c r="Q230" s="80">
        <f t="shared" si="20"/>
        <v>-0.00390000000000001</v>
      </c>
      <c r="R230" s="27"/>
    </row>
    <row r="231" customHeight="1" spans="1:18">
      <c r="A231" s="86">
        <v>399</v>
      </c>
      <c r="B231" s="85" t="s">
        <v>355</v>
      </c>
      <c r="C231" s="85" t="s">
        <v>318</v>
      </c>
      <c r="D231" s="17" t="s">
        <v>30</v>
      </c>
      <c r="E231" s="60">
        <v>9.9</v>
      </c>
      <c r="F231" s="84" t="s">
        <v>356</v>
      </c>
      <c r="G231" s="62">
        <v>86</v>
      </c>
      <c r="H231" s="62">
        <v>7652.66</v>
      </c>
      <c r="I231" s="76">
        <f t="shared" si="16"/>
        <v>2281.257946</v>
      </c>
      <c r="J231" s="83">
        <v>0.2981</v>
      </c>
      <c r="K231" s="77">
        <v>67.8709677419355</v>
      </c>
      <c r="L231" s="78">
        <v>5300.05225806452</v>
      </c>
      <c r="M231" s="78">
        <f t="shared" si="17"/>
        <v>1570.93548929032</v>
      </c>
      <c r="N231" s="79" t="s">
        <v>357</v>
      </c>
      <c r="O231" s="81">
        <f t="shared" si="18"/>
        <v>0.267110266159695</v>
      </c>
      <c r="P231" s="81">
        <f t="shared" si="19"/>
        <v>0.443883876494948</v>
      </c>
      <c r="Q231" s="80">
        <f t="shared" si="20"/>
        <v>0.00169999999999998</v>
      </c>
      <c r="R231" s="32">
        <f t="shared" ref="R231:R235" si="21">(I231-M231)*0.1</f>
        <v>71.032245670968</v>
      </c>
    </row>
    <row r="232" customHeight="1" spans="1:19">
      <c r="A232" s="86">
        <v>117184</v>
      </c>
      <c r="B232" s="85" t="s">
        <v>358</v>
      </c>
      <c r="C232" s="85" t="s">
        <v>318</v>
      </c>
      <c r="D232" s="17" t="s">
        <v>30</v>
      </c>
      <c r="E232" s="60">
        <v>9.6</v>
      </c>
      <c r="F232" s="84" t="s">
        <v>359</v>
      </c>
      <c r="G232" s="62">
        <v>91</v>
      </c>
      <c r="H232" s="62">
        <v>6157.92</v>
      </c>
      <c r="I232" s="76">
        <f t="shared" si="16"/>
        <v>1809.812688</v>
      </c>
      <c r="J232" s="62" t="s">
        <v>360</v>
      </c>
      <c r="K232" s="77">
        <v>98.1935483870968</v>
      </c>
      <c r="L232" s="78">
        <v>5110.32129032258</v>
      </c>
      <c r="M232" s="78">
        <f t="shared" si="17"/>
        <v>1909.72706619355</v>
      </c>
      <c r="N232" s="79" t="s">
        <v>361</v>
      </c>
      <c r="O232" s="80">
        <f t="shared" si="18"/>
        <v>-0.073258869908016</v>
      </c>
      <c r="P232" s="80">
        <f t="shared" si="19"/>
        <v>0.204996643099771</v>
      </c>
      <c r="Q232" s="80">
        <f t="shared" si="20"/>
        <v>-0.0798</v>
      </c>
      <c r="R232" s="27"/>
      <c r="S232" s="27"/>
    </row>
    <row r="233" customHeight="1" spans="1:18">
      <c r="A233" s="86">
        <v>349</v>
      </c>
      <c r="B233" s="85" t="s">
        <v>362</v>
      </c>
      <c r="C233" s="85" t="s">
        <v>318</v>
      </c>
      <c r="D233" s="17" t="s">
        <v>19</v>
      </c>
      <c r="E233" s="60">
        <v>9.6</v>
      </c>
      <c r="F233" s="84" t="s">
        <v>363</v>
      </c>
      <c r="G233" s="62">
        <v>71</v>
      </c>
      <c r="H233" s="62">
        <v>5871.23</v>
      </c>
      <c r="I233" s="76">
        <f t="shared" si="16"/>
        <v>1629.266325</v>
      </c>
      <c r="J233" s="62" t="s">
        <v>364</v>
      </c>
      <c r="K233" s="77">
        <v>54.741935483871</v>
      </c>
      <c r="L233" s="78">
        <v>4143.45258064516</v>
      </c>
      <c r="M233" s="78">
        <f t="shared" si="17"/>
        <v>1068.18207529032</v>
      </c>
      <c r="N233" s="79" t="s">
        <v>365</v>
      </c>
      <c r="O233" s="81">
        <f t="shared" si="18"/>
        <v>0.296994696523276</v>
      </c>
      <c r="P233" s="81">
        <f t="shared" si="19"/>
        <v>0.416989789487542</v>
      </c>
      <c r="Q233" s="80">
        <f t="shared" si="20"/>
        <v>0.0197</v>
      </c>
      <c r="R233" s="32">
        <f t="shared" si="21"/>
        <v>56.108424970968</v>
      </c>
    </row>
    <row r="234" customHeight="1" spans="1:18">
      <c r="A234" s="87">
        <v>113023</v>
      </c>
      <c r="B234" s="85" t="s">
        <v>366</v>
      </c>
      <c r="C234" s="85" t="s">
        <v>318</v>
      </c>
      <c r="D234" s="17" t="s">
        <v>19</v>
      </c>
      <c r="E234" s="60">
        <v>9.6</v>
      </c>
      <c r="F234" s="60" t="s">
        <v>367</v>
      </c>
      <c r="G234" s="62">
        <v>39</v>
      </c>
      <c r="H234" s="62">
        <v>1541.61</v>
      </c>
      <c r="I234" s="76">
        <f t="shared" si="16"/>
        <v>263.923632</v>
      </c>
      <c r="J234" s="62" t="s">
        <v>368</v>
      </c>
      <c r="K234" s="77">
        <v>26.4516129032258</v>
      </c>
      <c r="L234" s="78">
        <v>1219.18677419355</v>
      </c>
      <c r="M234" s="78">
        <f t="shared" si="17"/>
        <v>277.730747161291</v>
      </c>
      <c r="N234" s="79" t="s">
        <v>369</v>
      </c>
      <c r="O234" s="80">
        <f t="shared" si="18"/>
        <v>0.474390243902439</v>
      </c>
      <c r="P234" s="80">
        <f t="shared" si="19"/>
        <v>0.264457614396056</v>
      </c>
      <c r="Q234" s="80">
        <f t="shared" si="20"/>
        <v>-0.0566</v>
      </c>
      <c r="R234" s="27"/>
    </row>
    <row r="235" customHeight="1" spans="1:18">
      <c r="A235" s="17">
        <v>106485</v>
      </c>
      <c r="B235" s="18" t="s">
        <v>329</v>
      </c>
      <c r="C235" s="18" t="s">
        <v>318</v>
      </c>
      <c r="D235" s="17" t="s">
        <v>19</v>
      </c>
      <c r="E235" s="17">
        <v>9.6</v>
      </c>
      <c r="F235" s="17" t="s">
        <v>330</v>
      </c>
      <c r="G235" s="62">
        <v>77</v>
      </c>
      <c r="H235" s="62">
        <v>5135.13</v>
      </c>
      <c r="I235" s="76">
        <f t="shared" si="16"/>
        <v>1020.863844</v>
      </c>
      <c r="J235" s="62" t="s">
        <v>370</v>
      </c>
      <c r="K235" s="77">
        <v>47.4193548387097</v>
      </c>
      <c r="L235" s="78">
        <v>3118.59580645161</v>
      </c>
      <c r="M235" s="78">
        <f t="shared" si="17"/>
        <v>697.31802232258</v>
      </c>
      <c r="N235" s="79" t="s">
        <v>332</v>
      </c>
      <c r="O235" s="81">
        <f t="shared" si="18"/>
        <v>0.623809523809523</v>
      </c>
      <c r="P235" s="81">
        <f t="shared" si="19"/>
        <v>0.646616079383123</v>
      </c>
      <c r="Q235" s="80">
        <f t="shared" si="20"/>
        <v>-0.0248</v>
      </c>
      <c r="R235" s="32">
        <f t="shared" si="21"/>
        <v>32.354582167742</v>
      </c>
    </row>
    <row r="236" customHeight="1" spans="1:18">
      <c r="A236" s="17">
        <v>391</v>
      </c>
      <c r="B236" s="18" t="s">
        <v>337</v>
      </c>
      <c r="C236" s="18" t="s">
        <v>318</v>
      </c>
      <c r="D236" s="17" t="s">
        <v>19</v>
      </c>
      <c r="E236" s="17">
        <v>9.6</v>
      </c>
      <c r="F236" s="61" t="s">
        <v>371</v>
      </c>
      <c r="G236" s="62">
        <v>79</v>
      </c>
      <c r="H236" s="62">
        <v>6521.92</v>
      </c>
      <c r="I236" s="76">
        <f t="shared" si="16"/>
        <v>1394.386496</v>
      </c>
      <c r="J236" s="62" t="s">
        <v>372</v>
      </c>
      <c r="K236" s="77">
        <v>54.2903225806452</v>
      </c>
      <c r="L236" s="78">
        <v>3229.92387096774</v>
      </c>
      <c r="M236" s="78">
        <f t="shared" si="17"/>
        <v>1135.64123303226</v>
      </c>
      <c r="N236" s="79" t="s">
        <v>340</v>
      </c>
      <c r="O236" s="81">
        <f t="shared" si="18"/>
        <v>0.455139631610219</v>
      </c>
      <c r="P236" s="81">
        <f t="shared" si="19"/>
        <v>1.01921787031034</v>
      </c>
      <c r="Q236" s="80">
        <f t="shared" si="20"/>
        <v>-0.1378</v>
      </c>
      <c r="R236" s="32">
        <f>(I236-M236)*0.3</f>
        <v>77.6235788903219</v>
      </c>
    </row>
    <row r="237" customHeight="1" spans="1:19">
      <c r="A237" s="17">
        <v>747</v>
      </c>
      <c r="B237" s="18" t="s">
        <v>341</v>
      </c>
      <c r="C237" s="18" t="s">
        <v>318</v>
      </c>
      <c r="D237" s="17" t="s">
        <v>30</v>
      </c>
      <c r="E237" s="17">
        <v>9.6</v>
      </c>
      <c r="F237" s="17" t="s">
        <v>342</v>
      </c>
      <c r="G237" s="62">
        <v>41</v>
      </c>
      <c r="H237" s="62">
        <v>4425.05</v>
      </c>
      <c r="I237" s="76">
        <f t="shared" si="16"/>
        <v>720.840645</v>
      </c>
      <c r="J237" s="62" t="s">
        <v>373</v>
      </c>
      <c r="K237" s="77">
        <v>49.0645161290323</v>
      </c>
      <c r="L237" s="78">
        <v>5917.3664516129</v>
      </c>
      <c r="M237" s="78">
        <f t="shared" si="17"/>
        <v>1033.76391909677</v>
      </c>
      <c r="N237" s="79" t="s">
        <v>344</v>
      </c>
      <c r="O237" s="80">
        <f t="shared" si="18"/>
        <v>-0.164365548980934</v>
      </c>
      <c r="P237" s="80">
        <f t="shared" si="19"/>
        <v>-0.252192671151224</v>
      </c>
      <c r="Q237" s="80">
        <f t="shared" si="20"/>
        <v>-0.0118</v>
      </c>
      <c r="R237" s="27"/>
      <c r="S237" s="27"/>
    </row>
    <row r="238" customHeight="1" spans="1:18">
      <c r="A238" s="17">
        <v>578</v>
      </c>
      <c r="B238" s="18" t="s">
        <v>374</v>
      </c>
      <c r="C238" s="18" t="s">
        <v>318</v>
      </c>
      <c r="D238" s="17" t="s">
        <v>24</v>
      </c>
      <c r="E238" s="17">
        <v>9.6</v>
      </c>
      <c r="F238" s="61" t="s">
        <v>375</v>
      </c>
      <c r="G238" s="62">
        <v>105</v>
      </c>
      <c r="H238" s="62">
        <v>16073.45</v>
      </c>
      <c r="I238" s="76">
        <f t="shared" si="16"/>
        <v>2949.478075</v>
      </c>
      <c r="J238" s="62" t="s">
        <v>376</v>
      </c>
      <c r="K238" s="77">
        <v>100.451612903226</v>
      </c>
      <c r="L238" s="78">
        <v>8001.07</v>
      </c>
      <c r="M238" s="78">
        <f t="shared" si="17"/>
        <v>2263.502703</v>
      </c>
      <c r="N238" s="79" t="s">
        <v>377</v>
      </c>
      <c r="O238" s="81">
        <f t="shared" si="18"/>
        <v>0.0452793834296704</v>
      </c>
      <c r="P238" s="81">
        <f t="shared" si="19"/>
        <v>1.00891255794538</v>
      </c>
      <c r="Q238" s="80">
        <f t="shared" si="20"/>
        <v>-0.0994</v>
      </c>
      <c r="R238" s="32">
        <f>(I238-M238)*0.3</f>
        <v>205.7926116</v>
      </c>
    </row>
    <row r="239" customHeight="1" spans="1:18">
      <c r="A239" s="86">
        <v>114622</v>
      </c>
      <c r="B239" s="85" t="s">
        <v>378</v>
      </c>
      <c r="C239" s="85" t="s">
        <v>318</v>
      </c>
      <c r="D239" s="17" t="s">
        <v>30</v>
      </c>
      <c r="E239" s="60">
        <v>9.5</v>
      </c>
      <c r="F239" s="60" t="s">
        <v>379</v>
      </c>
      <c r="G239" s="62">
        <v>112</v>
      </c>
      <c r="H239" s="62">
        <v>6004.82</v>
      </c>
      <c r="I239" s="76">
        <f t="shared" si="16"/>
        <v>1259.811236</v>
      </c>
      <c r="J239" s="62" t="s">
        <v>380</v>
      </c>
      <c r="K239" s="77">
        <v>109.096774193548</v>
      </c>
      <c r="L239" s="78">
        <v>5840.79548387097</v>
      </c>
      <c r="M239" s="78">
        <f t="shared" si="17"/>
        <v>1975.35703264516</v>
      </c>
      <c r="N239" s="79" t="s">
        <v>219</v>
      </c>
      <c r="O239" s="80">
        <f t="shared" si="18"/>
        <v>0.0266114725014821</v>
      </c>
      <c r="P239" s="80">
        <f t="shared" si="19"/>
        <v>0.0280825645379938</v>
      </c>
      <c r="Q239" s="80">
        <f t="shared" si="20"/>
        <v>-0.1284</v>
      </c>
      <c r="R239" s="27"/>
    </row>
    <row r="240" customHeight="1" spans="1:19">
      <c r="A240" s="87">
        <v>113023</v>
      </c>
      <c r="B240" s="85" t="s">
        <v>366</v>
      </c>
      <c r="C240" s="85" t="s">
        <v>318</v>
      </c>
      <c r="D240" s="17" t="s">
        <v>19</v>
      </c>
      <c r="E240" s="60">
        <v>9.5</v>
      </c>
      <c r="F240" s="60" t="s">
        <v>367</v>
      </c>
      <c r="G240" s="62">
        <v>25</v>
      </c>
      <c r="H240" s="62">
        <v>749.48</v>
      </c>
      <c r="I240" s="76">
        <f t="shared" si="16"/>
        <v>198.762096</v>
      </c>
      <c r="J240" s="62" t="s">
        <v>381</v>
      </c>
      <c r="K240" s="77">
        <v>26.4516129032258</v>
      </c>
      <c r="L240" s="78">
        <v>1219.18677419355</v>
      </c>
      <c r="M240" s="78">
        <f t="shared" si="17"/>
        <v>277.730747161291</v>
      </c>
      <c r="N240" s="79" t="s">
        <v>369</v>
      </c>
      <c r="O240" s="80">
        <f t="shared" si="18"/>
        <v>-0.0548780487804876</v>
      </c>
      <c r="P240" s="80">
        <f t="shared" si="19"/>
        <v>-0.385262360235367</v>
      </c>
      <c r="Q240" s="80">
        <f t="shared" si="20"/>
        <v>0.0374</v>
      </c>
      <c r="R240" s="27"/>
      <c r="S240" s="27"/>
    </row>
    <row r="241" customHeight="1" spans="1:19">
      <c r="A241" s="87">
        <v>119262</v>
      </c>
      <c r="B241" s="85" t="s">
        <v>326</v>
      </c>
      <c r="C241" s="85" t="s">
        <v>318</v>
      </c>
      <c r="D241" s="17" t="s">
        <v>19</v>
      </c>
      <c r="E241" s="60">
        <v>9.5</v>
      </c>
      <c r="F241" s="60" t="s">
        <v>327</v>
      </c>
      <c r="G241" s="62">
        <v>31</v>
      </c>
      <c r="H241" s="62">
        <v>1435.85</v>
      </c>
      <c r="I241" s="76">
        <f t="shared" si="16"/>
        <v>384.951385</v>
      </c>
      <c r="J241" s="62" t="s">
        <v>382</v>
      </c>
      <c r="K241" s="77">
        <v>32.3548387096774</v>
      </c>
      <c r="L241" s="78">
        <v>1274.54774193548</v>
      </c>
      <c r="M241" s="78">
        <f t="shared" si="17"/>
        <v>415.757473419354</v>
      </c>
      <c r="N241" s="79" t="s">
        <v>257</v>
      </c>
      <c r="O241" s="80">
        <f t="shared" si="18"/>
        <v>-0.0418743768693913</v>
      </c>
      <c r="P241" s="80">
        <f t="shared" si="19"/>
        <v>0.126556466076016</v>
      </c>
      <c r="Q241" s="80">
        <f t="shared" si="20"/>
        <v>-0.0581</v>
      </c>
      <c r="R241" s="27"/>
      <c r="S241" s="27"/>
    </row>
    <row r="242" customHeight="1" spans="1:18">
      <c r="A242" s="17">
        <v>102479</v>
      </c>
      <c r="B242" s="18" t="s">
        <v>383</v>
      </c>
      <c r="C242" s="18" t="s">
        <v>318</v>
      </c>
      <c r="D242" s="17" t="s">
        <v>19</v>
      </c>
      <c r="E242" s="17">
        <v>9.5</v>
      </c>
      <c r="F242" s="17" t="s">
        <v>384</v>
      </c>
      <c r="G242" s="62">
        <v>104</v>
      </c>
      <c r="H242" s="62">
        <v>3978.7</v>
      </c>
      <c r="I242" s="76">
        <f t="shared" si="16"/>
        <v>1581.93112</v>
      </c>
      <c r="J242" s="62" t="s">
        <v>385</v>
      </c>
      <c r="K242" s="77">
        <v>72</v>
      </c>
      <c r="L242" s="78">
        <v>3578.51032258065</v>
      </c>
      <c r="M242" s="78">
        <f t="shared" si="17"/>
        <v>1275.73893</v>
      </c>
      <c r="N242" s="79" t="s">
        <v>386</v>
      </c>
      <c r="O242" s="80">
        <f t="shared" si="18"/>
        <v>0.444444444444444</v>
      </c>
      <c r="P242" s="80">
        <f t="shared" si="19"/>
        <v>0.111831360355208</v>
      </c>
      <c r="Q242" s="80">
        <f t="shared" si="20"/>
        <v>0.0411</v>
      </c>
      <c r="R242" s="27"/>
    </row>
    <row r="243" customHeight="1" spans="1:18">
      <c r="A243" s="86">
        <v>578</v>
      </c>
      <c r="B243" s="85" t="s">
        <v>374</v>
      </c>
      <c r="C243" s="85" t="s">
        <v>318</v>
      </c>
      <c r="D243" s="17" t="s">
        <v>24</v>
      </c>
      <c r="E243" s="60">
        <v>9.4</v>
      </c>
      <c r="F243" s="84" t="s">
        <v>387</v>
      </c>
      <c r="G243" s="62">
        <v>125</v>
      </c>
      <c r="H243" s="62">
        <v>9754.02</v>
      </c>
      <c r="I243" s="76">
        <f t="shared" si="16"/>
        <v>3441.218256</v>
      </c>
      <c r="J243" s="62" t="s">
        <v>253</v>
      </c>
      <c r="K243" s="77">
        <v>100.451612903226</v>
      </c>
      <c r="L243" s="78">
        <v>8001.07</v>
      </c>
      <c r="M243" s="78">
        <f t="shared" si="17"/>
        <v>2263.502703</v>
      </c>
      <c r="N243" s="79" t="s">
        <v>377</v>
      </c>
      <c r="O243" s="81">
        <f t="shared" si="18"/>
        <v>0.244380218368655</v>
      </c>
      <c r="P243" s="81">
        <f t="shared" si="19"/>
        <v>0.219089446786492</v>
      </c>
      <c r="Q243" s="80">
        <f t="shared" si="20"/>
        <v>0.0699</v>
      </c>
      <c r="R243" s="32">
        <f>(I243-M243)*0.1</f>
        <v>117.7715553</v>
      </c>
    </row>
    <row r="244" customHeight="1" spans="1:18">
      <c r="A244" s="86">
        <v>373</v>
      </c>
      <c r="B244" s="85" t="s">
        <v>388</v>
      </c>
      <c r="C244" s="85" t="s">
        <v>318</v>
      </c>
      <c r="D244" s="17" t="s">
        <v>24</v>
      </c>
      <c r="E244" s="60">
        <v>9.4</v>
      </c>
      <c r="F244" s="84" t="s">
        <v>389</v>
      </c>
      <c r="G244" s="62">
        <v>128</v>
      </c>
      <c r="H244" s="62">
        <v>7218.47</v>
      </c>
      <c r="I244" s="76">
        <f t="shared" si="16"/>
        <v>1942.490277</v>
      </c>
      <c r="J244" s="62" t="s">
        <v>108</v>
      </c>
      <c r="K244" s="77">
        <v>96.3870967741936</v>
      </c>
      <c r="L244" s="78">
        <v>7687.64967741936</v>
      </c>
      <c r="M244" s="78">
        <f t="shared" si="17"/>
        <v>2387.78398980645</v>
      </c>
      <c r="N244" s="79" t="s">
        <v>390</v>
      </c>
      <c r="O244" s="80">
        <f t="shared" si="18"/>
        <v>0.327978580990629</v>
      </c>
      <c r="P244" s="80">
        <f t="shared" si="19"/>
        <v>-0.0610303144792697</v>
      </c>
      <c r="Q244" s="80">
        <f t="shared" si="20"/>
        <v>-0.0415</v>
      </c>
      <c r="R244" s="27"/>
    </row>
    <row r="245" customHeight="1" spans="1:18">
      <c r="A245" s="86">
        <v>585</v>
      </c>
      <c r="B245" s="85" t="s">
        <v>345</v>
      </c>
      <c r="C245" s="85" t="s">
        <v>318</v>
      </c>
      <c r="D245" s="17" t="s">
        <v>24</v>
      </c>
      <c r="E245" s="60">
        <v>9.4</v>
      </c>
      <c r="F245" s="84" t="s">
        <v>391</v>
      </c>
      <c r="G245" s="62">
        <v>139</v>
      </c>
      <c r="H245" s="62">
        <v>7925.07</v>
      </c>
      <c r="I245" s="76">
        <f t="shared" si="16"/>
        <v>2127.881295</v>
      </c>
      <c r="J245" s="62" t="s">
        <v>392</v>
      </c>
      <c r="K245" s="77">
        <v>121.225806451613</v>
      </c>
      <c r="L245" s="78">
        <v>7205.5364516129</v>
      </c>
      <c r="M245" s="78">
        <f t="shared" si="17"/>
        <v>2284.87560880645</v>
      </c>
      <c r="N245" s="79" t="s">
        <v>348</v>
      </c>
      <c r="O245" s="80">
        <f t="shared" si="18"/>
        <v>0.146620542841936</v>
      </c>
      <c r="P245" s="80">
        <f t="shared" si="19"/>
        <v>0.0998584287539116</v>
      </c>
      <c r="Q245" s="80">
        <f t="shared" si="20"/>
        <v>-0.0486</v>
      </c>
      <c r="R245" s="27"/>
    </row>
    <row r="246" customHeight="1" spans="1:18">
      <c r="A246" s="86">
        <v>724</v>
      </c>
      <c r="B246" s="85" t="s">
        <v>393</v>
      </c>
      <c r="C246" s="85" t="s">
        <v>318</v>
      </c>
      <c r="D246" s="17" t="s">
        <v>30</v>
      </c>
      <c r="E246" s="60">
        <v>9.4</v>
      </c>
      <c r="F246" s="60" t="s">
        <v>327</v>
      </c>
      <c r="G246" s="62">
        <v>107</v>
      </c>
      <c r="H246" s="62">
        <v>7639.69</v>
      </c>
      <c r="I246" s="76">
        <f t="shared" si="16"/>
        <v>1913.742345</v>
      </c>
      <c r="J246" s="62" t="s">
        <v>394</v>
      </c>
      <c r="K246" s="77">
        <v>91.8064516129032</v>
      </c>
      <c r="L246" s="78">
        <v>6897.20580645161</v>
      </c>
      <c r="M246" s="78">
        <f t="shared" si="17"/>
        <v>2162.96374090322</v>
      </c>
      <c r="N246" s="79" t="s">
        <v>395</v>
      </c>
      <c r="O246" s="80">
        <f t="shared" si="18"/>
        <v>0.165495432185524</v>
      </c>
      <c r="P246" s="80">
        <f t="shared" si="19"/>
        <v>0.10764999833032</v>
      </c>
      <c r="Q246" s="80">
        <f t="shared" si="20"/>
        <v>-0.0631</v>
      </c>
      <c r="R246" s="27"/>
    </row>
    <row r="247" customHeight="1" spans="1:19">
      <c r="A247" s="86">
        <v>747</v>
      </c>
      <c r="B247" s="85" t="s">
        <v>341</v>
      </c>
      <c r="C247" s="85" t="s">
        <v>318</v>
      </c>
      <c r="D247" s="17" t="s">
        <v>30</v>
      </c>
      <c r="E247" s="60">
        <v>9.4</v>
      </c>
      <c r="F247" s="60" t="s">
        <v>396</v>
      </c>
      <c r="G247" s="62">
        <v>43</v>
      </c>
      <c r="H247" s="62">
        <v>5390.89</v>
      </c>
      <c r="I247" s="76">
        <f t="shared" si="16"/>
        <v>886.262316</v>
      </c>
      <c r="J247" s="62" t="s">
        <v>397</v>
      </c>
      <c r="K247" s="77">
        <v>49.0645161290323</v>
      </c>
      <c r="L247" s="78">
        <v>5917.3664516129</v>
      </c>
      <c r="M247" s="78">
        <f t="shared" si="17"/>
        <v>1033.76391909677</v>
      </c>
      <c r="N247" s="79" t="s">
        <v>344</v>
      </c>
      <c r="O247" s="80">
        <f t="shared" si="18"/>
        <v>-0.123602892833663</v>
      </c>
      <c r="P247" s="80">
        <f t="shared" si="19"/>
        <v>-0.0889714125224403</v>
      </c>
      <c r="Q247" s="80">
        <f t="shared" si="20"/>
        <v>-0.0103</v>
      </c>
      <c r="R247" s="27"/>
      <c r="S247" s="27"/>
    </row>
    <row r="248" customHeight="1" spans="1:18">
      <c r="A248" s="86">
        <v>572</v>
      </c>
      <c r="B248" s="85" t="s">
        <v>398</v>
      </c>
      <c r="C248" s="85" t="s">
        <v>318</v>
      </c>
      <c r="D248" s="17" t="s">
        <v>30</v>
      </c>
      <c r="E248" s="60">
        <v>9.4</v>
      </c>
      <c r="F248" s="60" t="s">
        <v>399</v>
      </c>
      <c r="G248" s="62">
        <v>75</v>
      </c>
      <c r="H248" s="62">
        <v>5555.07</v>
      </c>
      <c r="I248" s="76">
        <f t="shared" si="16"/>
        <v>1226.559456</v>
      </c>
      <c r="J248" s="62" t="s">
        <v>400</v>
      </c>
      <c r="K248" s="77">
        <v>61.4838709677419</v>
      </c>
      <c r="L248" s="78">
        <v>4856.91225806452</v>
      </c>
      <c r="M248" s="78">
        <f t="shared" si="17"/>
        <v>1201.11440141936</v>
      </c>
      <c r="N248" s="79" t="s">
        <v>401</v>
      </c>
      <c r="O248" s="80">
        <f t="shared" si="18"/>
        <v>0.219832109129067</v>
      </c>
      <c r="P248" s="80">
        <f t="shared" si="19"/>
        <v>0.143745183120458</v>
      </c>
      <c r="Q248" s="80">
        <f t="shared" si="20"/>
        <v>-0.0265</v>
      </c>
      <c r="R248" s="27"/>
    </row>
    <row r="249" customHeight="1" spans="1:18">
      <c r="A249" s="84">
        <v>116919</v>
      </c>
      <c r="B249" s="85" t="s">
        <v>317</v>
      </c>
      <c r="C249" s="85" t="s">
        <v>318</v>
      </c>
      <c r="D249" s="17" t="s">
        <v>19</v>
      </c>
      <c r="E249" s="60">
        <v>9.4</v>
      </c>
      <c r="F249" s="60" t="s">
        <v>319</v>
      </c>
      <c r="G249" s="62">
        <v>93</v>
      </c>
      <c r="H249" s="62">
        <v>3723.25</v>
      </c>
      <c r="I249" s="76">
        <f t="shared" si="16"/>
        <v>865.655625</v>
      </c>
      <c r="J249" s="62" t="s">
        <v>402</v>
      </c>
      <c r="K249" s="77">
        <v>66.1290322580645</v>
      </c>
      <c r="L249" s="78">
        <v>5510.10709677419</v>
      </c>
      <c r="M249" s="78">
        <f t="shared" si="17"/>
        <v>1586.91084387097</v>
      </c>
      <c r="N249" s="79" t="s">
        <v>321</v>
      </c>
      <c r="O249" s="80">
        <f t="shared" si="18"/>
        <v>0.406341463414635</v>
      </c>
      <c r="P249" s="80">
        <f t="shared" si="19"/>
        <v>-0.324287180882615</v>
      </c>
      <c r="Q249" s="80">
        <f t="shared" si="20"/>
        <v>-0.0555</v>
      </c>
      <c r="R249" s="27"/>
    </row>
    <row r="250" customHeight="1" spans="1:18">
      <c r="A250" s="17">
        <v>102479</v>
      </c>
      <c r="B250" s="18" t="s">
        <v>383</v>
      </c>
      <c r="C250" s="18" t="s">
        <v>318</v>
      </c>
      <c r="D250" s="17" t="s">
        <v>19</v>
      </c>
      <c r="E250" s="17">
        <v>9.4</v>
      </c>
      <c r="F250" s="17" t="s">
        <v>384</v>
      </c>
      <c r="G250" s="62">
        <v>115</v>
      </c>
      <c r="H250" s="62">
        <v>5669.23</v>
      </c>
      <c r="I250" s="76">
        <f t="shared" si="16"/>
        <v>1680.359772</v>
      </c>
      <c r="J250" s="62" t="s">
        <v>357</v>
      </c>
      <c r="K250" s="77">
        <v>72</v>
      </c>
      <c r="L250" s="78">
        <v>3578.51032258065</v>
      </c>
      <c r="M250" s="78">
        <f t="shared" si="17"/>
        <v>1275.73893</v>
      </c>
      <c r="N250" s="79" t="s">
        <v>386</v>
      </c>
      <c r="O250" s="81">
        <f t="shared" si="18"/>
        <v>0.597222222222222</v>
      </c>
      <c r="P250" s="81">
        <f t="shared" si="19"/>
        <v>0.584243019847327</v>
      </c>
      <c r="Q250" s="80">
        <f t="shared" si="20"/>
        <v>-0.0601</v>
      </c>
      <c r="R250" s="32">
        <f>(I250-M250)*0.1</f>
        <v>40.4620842</v>
      </c>
    </row>
    <row r="251" customHeight="1" spans="1:18">
      <c r="A251" s="17">
        <v>585</v>
      </c>
      <c r="B251" s="18" t="s">
        <v>345</v>
      </c>
      <c r="C251" s="18" t="s">
        <v>318</v>
      </c>
      <c r="D251" s="17" t="s">
        <v>24</v>
      </c>
      <c r="E251" s="17">
        <v>9.4</v>
      </c>
      <c r="F251" s="17" t="s">
        <v>346</v>
      </c>
      <c r="G251" s="62">
        <v>139</v>
      </c>
      <c r="H251" s="62">
        <v>7925.07</v>
      </c>
      <c r="I251" s="76">
        <f t="shared" si="16"/>
        <v>2127.881295</v>
      </c>
      <c r="J251" s="62" t="s">
        <v>392</v>
      </c>
      <c r="K251" s="77">
        <v>121.225806451613</v>
      </c>
      <c r="L251" s="78">
        <v>7205.5364516129</v>
      </c>
      <c r="M251" s="78">
        <f t="shared" si="17"/>
        <v>2284.87560880645</v>
      </c>
      <c r="N251" s="79" t="s">
        <v>348</v>
      </c>
      <c r="O251" s="80">
        <f t="shared" si="18"/>
        <v>0.146620542841936</v>
      </c>
      <c r="P251" s="80">
        <f t="shared" si="19"/>
        <v>0.0998584287539116</v>
      </c>
      <c r="Q251" s="80">
        <f t="shared" si="20"/>
        <v>-0.0486</v>
      </c>
      <c r="R251" s="27"/>
    </row>
    <row r="252" customHeight="1" spans="1:18">
      <c r="A252" s="84">
        <v>116919</v>
      </c>
      <c r="B252" s="85" t="s">
        <v>317</v>
      </c>
      <c r="C252" s="85" t="s">
        <v>318</v>
      </c>
      <c r="D252" s="17" t="s">
        <v>19</v>
      </c>
      <c r="E252" s="63">
        <v>9.3</v>
      </c>
      <c r="F252" s="60" t="s">
        <v>319</v>
      </c>
      <c r="G252" s="62">
        <v>113</v>
      </c>
      <c r="H252" s="62">
        <v>6507.45</v>
      </c>
      <c r="I252" s="76">
        <f t="shared" si="16"/>
        <v>1817.530785</v>
      </c>
      <c r="J252" s="62" t="s">
        <v>403</v>
      </c>
      <c r="K252" s="77">
        <v>66.1290322580645</v>
      </c>
      <c r="L252" s="78">
        <v>5510.10709677419</v>
      </c>
      <c r="M252" s="78">
        <f t="shared" si="17"/>
        <v>1586.91084387097</v>
      </c>
      <c r="N252" s="79" t="s">
        <v>321</v>
      </c>
      <c r="O252" s="80">
        <f t="shared" si="18"/>
        <v>0.708780487804878</v>
      </c>
      <c r="P252" s="80">
        <f t="shared" si="19"/>
        <v>0.181002453438644</v>
      </c>
      <c r="Q252" s="80">
        <f t="shared" si="20"/>
        <v>-0.00870000000000004</v>
      </c>
      <c r="R252" s="27"/>
    </row>
    <row r="253" customHeight="1" spans="1:18">
      <c r="A253" s="86">
        <v>308</v>
      </c>
      <c r="B253" s="85" t="s">
        <v>322</v>
      </c>
      <c r="C253" s="85" t="s">
        <v>318</v>
      </c>
      <c r="D253" s="17" t="s">
        <v>19</v>
      </c>
      <c r="E253" s="63">
        <v>9.3</v>
      </c>
      <c r="F253" s="60" t="s">
        <v>323</v>
      </c>
      <c r="G253" s="62">
        <v>73</v>
      </c>
      <c r="H253" s="62">
        <v>4888.4</v>
      </c>
      <c r="I253" s="76">
        <f t="shared" si="16"/>
        <v>1266.0956</v>
      </c>
      <c r="J253" s="62" t="s">
        <v>404</v>
      </c>
      <c r="K253" s="77">
        <v>63.5806451612903</v>
      </c>
      <c r="L253" s="78">
        <v>4347.42548387097</v>
      </c>
      <c r="M253" s="78">
        <f t="shared" si="17"/>
        <v>1302.48867496774</v>
      </c>
      <c r="N253" s="79" t="s">
        <v>325</v>
      </c>
      <c r="O253" s="80">
        <f t="shared" si="18"/>
        <v>0.148148148148149</v>
      </c>
      <c r="P253" s="80">
        <f t="shared" si="19"/>
        <v>0.124435604045671</v>
      </c>
      <c r="Q253" s="80">
        <f t="shared" si="20"/>
        <v>-0.0406</v>
      </c>
      <c r="R253" s="27"/>
    </row>
    <row r="254" customHeight="1" spans="1:18">
      <c r="A254" s="87">
        <v>119262</v>
      </c>
      <c r="B254" s="85" t="s">
        <v>326</v>
      </c>
      <c r="C254" s="85" t="s">
        <v>318</v>
      </c>
      <c r="D254" s="17" t="s">
        <v>19</v>
      </c>
      <c r="E254" s="63">
        <v>9.3</v>
      </c>
      <c r="F254" s="60" t="s">
        <v>327</v>
      </c>
      <c r="G254" s="62">
        <v>45</v>
      </c>
      <c r="H254" s="62">
        <v>1722.53</v>
      </c>
      <c r="I254" s="76">
        <f t="shared" si="16"/>
        <v>405.828068</v>
      </c>
      <c r="J254" s="62" t="s">
        <v>405</v>
      </c>
      <c r="K254" s="77">
        <v>32.3548387096774</v>
      </c>
      <c r="L254" s="78">
        <v>1274.54774193548</v>
      </c>
      <c r="M254" s="78">
        <f t="shared" si="17"/>
        <v>415.757473419354</v>
      </c>
      <c r="N254" s="79" t="s">
        <v>257</v>
      </c>
      <c r="O254" s="80">
        <f t="shared" si="18"/>
        <v>0.390827517447658</v>
      </c>
      <c r="P254" s="80">
        <f t="shared" si="19"/>
        <v>0.351483309196587</v>
      </c>
      <c r="Q254" s="80">
        <f t="shared" si="20"/>
        <v>-0.0906</v>
      </c>
      <c r="R254" s="27"/>
    </row>
    <row r="255" customHeight="1" spans="1:18">
      <c r="A255" s="17">
        <v>106485</v>
      </c>
      <c r="B255" s="18" t="s">
        <v>329</v>
      </c>
      <c r="C255" s="18" t="s">
        <v>318</v>
      </c>
      <c r="D255" s="17" t="s">
        <v>19</v>
      </c>
      <c r="E255" s="17">
        <v>9.3</v>
      </c>
      <c r="F255" s="17" t="s">
        <v>330</v>
      </c>
      <c r="G255" s="62">
        <v>138</v>
      </c>
      <c r="H255" s="62">
        <v>7500.02</v>
      </c>
      <c r="I255" s="76">
        <f t="shared" si="16"/>
        <v>1109.252958</v>
      </c>
      <c r="J255" s="62" t="s">
        <v>406</v>
      </c>
      <c r="K255" s="77">
        <v>47.4193548387097</v>
      </c>
      <c r="L255" s="78">
        <v>3118.59580645161</v>
      </c>
      <c r="M255" s="78">
        <f t="shared" si="17"/>
        <v>697.31802232258</v>
      </c>
      <c r="N255" s="79" t="s">
        <v>332</v>
      </c>
      <c r="O255" s="81">
        <f t="shared" si="18"/>
        <v>1.91020408163265</v>
      </c>
      <c r="P255" s="81">
        <f t="shared" si="19"/>
        <v>1.40493493401238</v>
      </c>
      <c r="Q255" s="80">
        <f t="shared" si="20"/>
        <v>-0.0757</v>
      </c>
      <c r="R255" s="32">
        <f>(I255-M255)*0.3</f>
        <v>123.580480703226</v>
      </c>
    </row>
    <row r="256" customHeight="1" spans="1:19">
      <c r="A256" s="17">
        <v>103199</v>
      </c>
      <c r="B256" s="18" t="s">
        <v>333</v>
      </c>
      <c r="C256" s="18" t="s">
        <v>318</v>
      </c>
      <c r="D256" s="17" t="s">
        <v>19</v>
      </c>
      <c r="E256" s="17">
        <v>9.3</v>
      </c>
      <c r="F256" s="17" t="s">
        <v>334</v>
      </c>
      <c r="G256" s="62">
        <v>223</v>
      </c>
      <c r="H256" s="62">
        <v>6016.59</v>
      </c>
      <c r="I256" s="76">
        <f t="shared" si="16"/>
        <v>724.999095</v>
      </c>
      <c r="J256" s="62" t="s">
        <v>407</v>
      </c>
      <c r="K256" s="77">
        <v>80.5161290322581</v>
      </c>
      <c r="L256" s="78">
        <v>3999.12225806452</v>
      </c>
      <c r="M256" s="78">
        <f t="shared" si="17"/>
        <v>1277.71956145161</v>
      </c>
      <c r="N256" s="79" t="s">
        <v>336</v>
      </c>
      <c r="O256" s="81">
        <f t="shared" si="18"/>
        <v>1.76963141025641</v>
      </c>
      <c r="P256" s="81">
        <f t="shared" si="19"/>
        <v>0.504477635777979</v>
      </c>
      <c r="Q256" s="80">
        <f t="shared" si="20"/>
        <v>-0.199</v>
      </c>
      <c r="R256" s="32">
        <v>0</v>
      </c>
      <c r="S256" s="51" t="s">
        <v>47</v>
      </c>
    </row>
    <row r="257" customHeight="1" spans="1:18">
      <c r="A257" s="17">
        <v>349</v>
      </c>
      <c r="B257" s="18" t="s">
        <v>362</v>
      </c>
      <c r="C257" s="18" t="s">
        <v>318</v>
      </c>
      <c r="D257" s="17" t="s">
        <v>19</v>
      </c>
      <c r="E257" s="17">
        <v>9.3</v>
      </c>
      <c r="F257" s="17" t="s">
        <v>384</v>
      </c>
      <c r="G257" s="62">
        <v>65</v>
      </c>
      <c r="H257" s="62">
        <v>4197.04</v>
      </c>
      <c r="I257" s="76">
        <f t="shared" si="16"/>
        <v>825.138064</v>
      </c>
      <c r="J257" s="62" t="s">
        <v>408</v>
      </c>
      <c r="K257" s="77">
        <v>54.741935483871</v>
      </c>
      <c r="L257" s="78">
        <v>4143.45258064516</v>
      </c>
      <c r="M257" s="78">
        <f t="shared" si="17"/>
        <v>1068.18207529032</v>
      </c>
      <c r="N257" s="79" t="s">
        <v>365</v>
      </c>
      <c r="O257" s="80">
        <f t="shared" si="18"/>
        <v>0.18738951090159</v>
      </c>
      <c r="P257" s="80">
        <f t="shared" si="19"/>
        <v>0.0129330355088789</v>
      </c>
      <c r="Q257" s="80">
        <f t="shared" si="20"/>
        <v>-0.0612</v>
      </c>
      <c r="R257" s="27"/>
    </row>
    <row r="258" customHeight="1" spans="1:18">
      <c r="A258" s="17">
        <v>106485</v>
      </c>
      <c r="B258" s="18" t="s">
        <v>329</v>
      </c>
      <c r="C258" s="18" t="s">
        <v>318</v>
      </c>
      <c r="D258" s="17" t="s">
        <v>19</v>
      </c>
      <c r="E258" s="17">
        <v>9.29</v>
      </c>
      <c r="F258" s="17" t="s">
        <v>330</v>
      </c>
      <c r="G258" s="62">
        <v>93</v>
      </c>
      <c r="H258" s="62">
        <v>3504.94</v>
      </c>
      <c r="I258" s="76">
        <f t="shared" si="16"/>
        <v>700.988</v>
      </c>
      <c r="J258" s="62" t="s">
        <v>409</v>
      </c>
      <c r="K258" s="77">
        <v>47.4193548387097</v>
      </c>
      <c r="L258" s="78">
        <v>3118.59580645161</v>
      </c>
      <c r="M258" s="78">
        <f t="shared" si="17"/>
        <v>697.31802232258</v>
      </c>
      <c r="N258" s="79" t="s">
        <v>332</v>
      </c>
      <c r="O258" s="80">
        <f t="shared" si="18"/>
        <v>0.961224489795917</v>
      </c>
      <c r="P258" s="80">
        <f t="shared" si="19"/>
        <v>0.123884022658255</v>
      </c>
      <c r="Q258" s="80">
        <f t="shared" si="20"/>
        <v>-0.0236</v>
      </c>
      <c r="R258" s="27"/>
    </row>
    <row r="259" customHeight="1" spans="1:19">
      <c r="A259" s="17">
        <v>391</v>
      </c>
      <c r="B259" s="18" t="s">
        <v>337</v>
      </c>
      <c r="C259" s="18" t="s">
        <v>318</v>
      </c>
      <c r="D259" s="17" t="s">
        <v>19</v>
      </c>
      <c r="E259" s="13">
        <v>9.29</v>
      </c>
      <c r="F259" s="61" t="s">
        <v>410</v>
      </c>
      <c r="G259" s="62">
        <v>93</v>
      </c>
      <c r="H259" s="62">
        <v>5404.12</v>
      </c>
      <c r="I259" s="76">
        <f t="shared" si="16"/>
        <v>1542.87626</v>
      </c>
      <c r="J259" s="62" t="s">
        <v>411</v>
      </c>
      <c r="K259" s="77">
        <v>54.2903225806452</v>
      </c>
      <c r="L259" s="78">
        <v>3229.92387096774</v>
      </c>
      <c r="M259" s="78">
        <f t="shared" si="17"/>
        <v>1135.64123303226</v>
      </c>
      <c r="N259" s="79" t="s">
        <v>340</v>
      </c>
      <c r="O259" s="81">
        <f t="shared" si="18"/>
        <v>0.713012477718359</v>
      </c>
      <c r="P259" s="81">
        <f t="shared" si="19"/>
        <v>0.673141602059133</v>
      </c>
      <c r="Q259" s="80">
        <f t="shared" si="20"/>
        <v>-0.0660999999999999</v>
      </c>
      <c r="R259" s="32">
        <v>0</v>
      </c>
      <c r="S259" s="51" t="s">
        <v>38</v>
      </c>
    </row>
    <row r="260" customHeight="1" spans="1:19">
      <c r="A260" s="17">
        <v>747</v>
      </c>
      <c r="B260" s="18" t="s">
        <v>341</v>
      </c>
      <c r="C260" s="18" t="s">
        <v>318</v>
      </c>
      <c r="D260" s="17" t="s">
        <v>30</v>
      </c>
      <c r="E260" s="13">
        <v>9.29</v>
      </c>
      <c r="F260" s="17" t="s">
        <v>342</v>
      </c>
      <c r="G260" s="62">
        <v>65</v>
      </c>
      <c r="H260" s="62">
        <v>11387.7</v>
      </c>
      <c r="I260" s="76">
        <f t="shared" ref="I260:I323" si="22">H260*J260</f>
        <v>1727.51409</v>
      </c>
      <c r="J260" s="62" t="s">
        <v>412</v>
      </c>
      <c r="K260" s="77">
        <v>49.0645161290323</v>
      </c>
      <c r="L260" s="78">
        <v>5917.3664516129</v>
      </c>
      <c r="M260" s="78">
        <f t="shared" ref="M260:M323" si="23">L260*N260</f>
        <v>1033.76391909677</v>
      </c>
      <c r="N260" s="79" t="s">
        <v>344</v>
      </c>
      <c r="O260" s="81">
        <f t="shared" si="18"/>
        <v>0.324786324786324</v>
      </c>
      <c r="P260" s="81">
        <f t="shared" si="19"/>
        <v>0.924454078198258</v>
      </c>
      <c r="Q260" s="80">
        <f t="shared" si="20"/>
        <v>-0.023</v>
      </c>
      <c r="R260" s="32">
        <v>0</v>
      </c>
      <c r="S260" s="51" t="s">
        <v>38</v>
      </c>
    </row>
    <row r="261" customHeight="1" spans="1:18">
      <c r="A261" s="17">
        <v>103199</v>
      </c>
      <c r="B261" s="18" t="s">
        <v>333</v>
      </c>
      <c r="C261" s="18" t="s">
        <v>318</v>
      </c>
      <c r="D261" s="17" t="s">
        <v>19</v>
      </c>
      <c r="E261" s="17">
        <v>9.29</v>
      </c>
      <c r="F261" s="17" t="s">
        <v>334</v>
      </c>
      <c r="G261" s="62">
        <v>116</v>
      </c>
      <c r="H261" s="62">
        <v>5244.26</v>
      </c>
      <c r="I261" s="76">
        <f t="shared" si="22"/>
        <v>2025.333212</v>
      </c>
      <c r="J261" s="62" t="s">
        <v>413</v>
      </c>
      <c r="K261" s="77">
        <v>80.5161290322581</v>
      </c>
      <c r="L261" s="78">
        <v>3999.12225806452</v>
      </c>
      <c r="M261" s="78">
        <f t="shared" si="23"/>
        <v>1277.71956145161</v>
      </c>
      <c r="N261" s="79" t="s">
        <v>336</v>
      </c>
      <c r="O261" s="80">
        <f t="shared" ref="O261:O324" si="24">(G261-K261)/K261</f>
        <v>0.440705128205127</v>
      </c>
      <c r="P261" s="80">
        <f t="shared" ref="P261:P324" si="25">(H261-L261)/L261</f>
        <v>0.311352757326828</v>
      </c>
      <c r="Q261" s="80">
        <f t="shared" ref="Q261:Q324" si="26">(J:J-N:N)</f>
        <v>0.0667</v>
      </c>
      <c r="R261" s="27"/>
    </row>
    <row r="262" customHeight="1" spans="1:19">
      <c r="A262" s="17">
        <v>585</v>
      </c>
      <c r="B262" s="18" t="s">
        <v>345</v>
      </c>
      <c r="C262" s="18" t="s">
        <v>318</v>
      </c>
      <c r="D262" s="17" t="s">
        <v>24</v>
      </c>
      <c r="E262" s="13">
        <v>9.29</v>
      </c>
      <c r="F262" s="17" t="s">
        <v>346</v>
      </c>
      <c r="G262" s="62">
        <v>129</v>
      </c>
      <c r="H262" s="62">
        <v>9409.96</v>
      </c>
      <c r="I262" s="76">
        <f t="shared" si="22"/>
        <v>2845.571904</v>
      </c>
      <c r="J262" s="62" t="s">
        <v>414</v>
      </c>
      <c r="K262" s="77">
        <v>121.225806451613</v>
      </c>
      <c r="L262" s="78">
        <v>7205.5364516129</v>
      </c>
      <c r="M262" s="78">
        <f t="shared" si="23"/>
        <v>2284.87560880645</v>
      </c>
      <c r="N262" s="79" t="s">
        <v>348</v>
      </c>
      <c r="O262" s="81">
        <f t="shared" si="24"/>
        <v>0.0641298563065452</v>
      </c>
      <c r="P262" s="81">
        <f t="shared" si="25"/>
        <v>0.305934688303972</v>
      </c>
      <c r="Q262" s="80">
        <f t="shared" si="26"/>
        <v>-0.0147</v>
      </c>
      <c r="R262" s="32">
        <v>0</v>
      </c>
      <c r="S262" s="51" t="s">
        <v>38</v>
      </c>
    </row>
    <row r="263" customHeight="1" spans="1:19">
      <c r="A263" s="86">
        <v>114844</v>
      </c>
      <c r="B263" s="85" t="s">
        <v>349</v>
      </c>
      <c r="C263" s="85" t="s">
        <v>318</v>
      </c>
      <c r="D263" s="17" t="s">
        <v>30</v>
      </c>
      <c r="E263" s="64">
        <v>9.28</v>
      </c>
      <c r="F263" s="60" t="s">
        <v>350</v>
      </c>
      <c r="G263" s="62">
        <v>84</v>
      </c>
      <c r="H263" s="62">
        <v>11112.14</v>
      </c>
      <c r="I263" s="76">
        <f t="shared" si="22"/>
        <v>1581.257522</v>
      </c>
      <c r="J263" s="62" t="s">
        <v>415</v>
      </c>
      <c r="K263" s="77">
        <v>66.1290322580645</v>
      </c>
      <c r="L263" s="78">
        <v>7108.31516129032</v>
      </c>
      <c r="M263" s="78">
        <f t="shared" si="23"/>
        <v>1341.33907093548</v>
      </c>
      <c r="N263" s="79" t="s">
        <v>351</v>
      </c>
      <c r="O263" s="81">
        <f t="shared" si="24"/>
        <v>0.270243902439025</v>
      </c>
      <c r="P263" s="81">
        <f t="shared" si="25"/>
        <v>0.563259330496946</v>
      </c>
      <c r="Q263" s="80">
        <f t="shared" si="26"/>
        <v>-0.0464</v>
      </c>
      <c r="R263" s="32">
        <v>0</v>
      </c>
      <c r="S263" s="51" t="s">
        <v>38</v>
      </c>
    </row>
    <row r="264" customHeight="1" spans="1:18">
      <c r="A264" s="86">
        <v>598</v>
      </c>
      <c r="B264" s="85" t="s">
        <v>352</v>
      </c>
      <c r="C264" s="85" t="s">
        <v>318</v>
      </c>
      <c r="D264" s="17" t="s">
        <v>30</v>
      </c>
      <c r="E264" s="63">
        <v>9.3</v>
      </c>
      <c r="F264" s="60" t="s">
        <v>91</v>
      </c>
      <c r="G264" s="62">
        <v>136</v>
      </c>
      <c r="H264" s="62">
        <v>7121.34</v>
      </c>
      <c r="I264" s="76">
        <f t="shared" si="22"/>
        <v>1804.547556</v>
      </c>
      <c r="J264" s="62" t="s">
        <v>157</v>
      </c>
      <c r="K264" s="77">
        <v>107.483870967742</v>
      </c>
      <c r="L264" s="78">
        <v>6160.62</v>
      </c>
      <c r="M264" s="78">
        <f t="shared" si="23"/>
        <v>2034.852786</v>
      </c>
      <c r="N264" s="79" t="s">
        <v>354</v>
      </c>
      <c r="O264" s="80">
        <f t="shared" si="24"/>
        <v>0.265306122448979</v>
      </c>
      <c r="P264" s="80">
        <f t="shared" si="25"/>
        <v>0.155945343163513</v>
      </c>
      <c r="Q264" s="80">
        <f t="shared" si="26"/>
        <v>-0.0769</v>
      </c>
      <c r="R264" s="27"/>
    </row>
    <row r="265" customHeight="1" spans="1:19">
      <c r="A265" s="86">
        <v>399</v>
      </c>
      <c r="B265" s="85" t="s">
        <v>355</v>
      </c>
      <c r="C265" s="85" t="s">
        <v>318</v>
      </c>
      <c r="D265" s="17" t="s">
        <v>30</v>
      </c>
      <c r="E265" s="68">
        <v>9.3</v>
      </c>
      <c r="F265" s="84" t="s">
        <v>356</v>
      </c>
      <c r="G265" s="62">
        <v>136</v>
      </c>
      <c r="H265" s="62">
        <v>12238.57</v>
      </c>
      <c r="I265" s="76">
        <f t="shared" si="22"/>
        <v>3191.819056</v>
      </c>
      <c r="J265" s="62" t="s">
        <v>416</v>
      </c>
      <c r="K265" s="77">
        <v>67.8709677419355</v>
      </c>
      <c r="L265" s="78">
        <v>5300.05225806452</v>
      </c>
      <c r="M265" s="78">
        <f t="shared" si="23"/>
        <v>1570.93548929032</v>
      </c>
      <c r="N265" s="79" t="s">
        <v>357</v>
      </c>
      <c r="O265" s="81">
        <f t="shared" si="24"/>
        <v>1.00380228136882</v>
      </c>
      <c r="P265" s="81">
        <f t="shared" si="25"/>
        <v>1.30914138278125</v>
      </c>
      <c r="Q265" s="80">
        <f t="shared" si="26"/>
        <v>-0.0356</v>
      </c>
      <c r="R265" s="32">
        <v>0</v>
      </c>
      <c r="S265" s="51" t="s">
        <v>38</v>
      </c>
    </row>
    <row r="266" customHeight="1" spans="1:18">
      <c r="A266" s="86">
        <v>117184</v>
      </c>
      <c r="B266" s="85" t="s">
        <v>358</v>
      </c>
      <c r="C266" s="85" t="s">
        <v>318</v>
      </c>
      <c r="D266" s="17" t="s">
        <v>30</v>
      </c>
      <c r="E266" s="60">
        <v>9.27</v>
      </c>
      <c r="F266" s="84" t="s">
        <v>359</v>
      </c>
      <c r="G266" s="62">
        <v>116</v>
      </c>
      <c r="H266" s="62">
        <v>5779.7</v>
      </c>
      <c r="I266" s="76">
        <f t="shared" si="22"/>
        <v>1863.37528</v>
      </c>
      <c r="J266" s="62" t="s">
        <v>417</v>
      </c>
      <c r="K266" s="77">
        <v>98.1935483870968</v>
      </c>
      <c r="L266" s="78">
        <v>5110.32129032258</v>
      </c>
      <c r="M266" s="78">
        <f t="shared" si="23"/>
        <v>1909.72706619355</v>
      </c>
      <c r="N266" s="79" t="s">
        <v>361</v>
      </c>
      <c r="O266" s="80">
        <f t="shared" si="24"/>
        <v>0.181340341655716</v>
      </c>
      <c r="P266" s="80">
        <f t="shared" si="25"/>
        <v>0.130985640950799</v>
      </c>
      <c r="Q266" s="80">
        <f t="shared" si="26"/>
        <v>-0.0513</v>
      </c>
      <c r="R266" s="27"/>
    </row>
    <row r="267" customHeight="1" spans="1:18">
      <c r="A267" s="86">
        <v>349</v>
      </c>
      <c r="B267" s="85" t="s">
        <v>362</v>
      </c>
      <c r="C267" s="85" t="s">
        <v>318</v>
      </c>
      <c r="D267" s="17" t="s">
        <v>19</v>
      </c>
      <c r="E267" s="60">
        <v>9.27</v>
      </c>
      <c r="F267" s="84" t="s">
        <v>363</v>
      </c>
      <c r="G267" s="62">
        <v>82</v>
      </c>
      <c r="H267" s="62">
        <v>4187.74</v>
      </c>
      <c r="I267" s="76">
        <f t="shared" si="22"/>
        <v>1313.275264</v>
      </c>
      <c r="J267" s="62" t="s">
        <v>395</v>
      </c>
      <c r="K267" s="77">
        <v>54.741935483871</v>
      </c>
      <c r="L267" s="78">
        <v>4143.45258064516</v>
      </c>
      <c r="M267" s="78">
        <f t="shared" si="23"/>
        <v>1068.18207529032</v>
      </c>
      <c r="N267" s="79" t="s">
        <v>365</v>
      </c>
      <c r="O267" s="80">
        <f t="shared" si="24"/>
        <v>0.497937536829698</v>
      </c>
      <c r="P267" s="80">
        <f t="shared" si="25"/>
        <v>0.0106885305172103</v>
      </c>
      <c r="Q267" s="80">
        <f t="shared" si="26"/>
        <v>0.0558</v>
      </c>
      <c r="R267" s="27"/>
    </row>
    <row r="268" customHeight="1" spans="1:18">
      <c r="A268" s="87">
        <v>113023</v>
      </c>
      <c r="B268" s="85" t="s">
        <v>366</v>
      </c>
      <c r="C268" s="85" t="s">
        <v>318</v>
      </c>
      <c r="D268" s="17" t="s">
        <v>19</v>
      </c>
      <c r="E268" s="60">
        <v>9.27</v>
      </c>
      <c r="F268" s="60" t="s">
        <v>367</v>
      </c>
      <c r="G268" s="62">
        <v>51</v>
      </c>
      <c r="H268" s="62">
        <v>1391.7</v>
      </c>
      <c r="I268" s="76">
        <f t="shared" si="22"/>
        <v>230.18718</v>
      </c>
      <c r="J268" s="62" t="s">
        <v>418</v>
      </c>
      <c r="K268" s="77">
        <v>26.4516129032258</v>
      </c>
      <c r="L268" s="78">
        <v>1219.18677419355</v>
      </c>
      <c r="M268" s="78">
        <f t="shared" si="23"/>
        <v>277.730747161291</v>
      </c>
      <c r="N268" s="79" t="s">
        <v>369</v>
      </c>
      <c r="O268" s="80">
        <f t="shared" si="24"/>
        <v>0.928048780487805</v>
      </c>
      <c r="P268" s="80">
        <f t="shared" si="25"/>
        <v>0.14149860337893</v>
      </c>
      <c r="Q268" s="80">
        <f t="shared" si="26"/>
        <v>-0.0624</v>
      </c>
      <c r="R268" s="27"/>
    </row>
    <row r="269" customHeight="1" spans="1:19">
      <c r="A269" s="17">
        <v>106485</v>
      </c>
      <c r="B269" s="18" t="s">
        <v>329</v>
      </c>
      <c r="C269" s="18" t="s">
        <v>318</v>
      </c>
      <c r="D269" s="17" t="s">
        <v>19</v>
      </c>
      <c r="E269" s="64">
        <v>9.27</v>
      </c>
      <c r="F269" s="17" t="s">
        <v>330</v>
      </c>
      <c r="G269" s="62">
        <v>99</v>
      </c>
      <c r="H269" s="62">
        <v>5895.32</v>
      </c>
      <c r="I269" s="76">
        <f t="shared" si="22"/>
        <v>848.336548</v>
      </c>
      <c r="J269" s="62" t="s">
        <v>419</v>
      </c>
      <c r="K269" s="77">
        <v>47.4193548387097</v>
      </c>
      <c r="L269" s="78">
        <v>3118.59580645161</v>
      </c>
      <c r="M269" s="78">
        <f t="shared" si="23"/>
        <v>697.31802232258</v>
      </c>
      <c r="N269" s="79" t="s">
        <v>332</v>
      </c>
      <c r="O269" s="81">
        <f t="shared" si="24"/>
        <v>1.08775510204082</v>
      </c>
      <c r="P269" s="81">
        <f t="shared" si="25"/>
        <v>0.890376427687111</v>
      </c>
      <c r="Q269" s="80">
        <f t="shared" si="26"/>
        <v>-0.0797</v>
      </c>
      <c r="R269" s="32">
        <v>0</v>
      </c>
      <c r="S269" s="51" t="s">
        <v>38</v>
      </c>
    </row>
    <row r="270" customHeight="1" spans="1:19">
      <c r="A270" s="17">
        <v>391</v>
      </c>
      <c r="B270" s="18" t="s">
        <v>337</v>
      </c>
      <c r="C270" s="18" t="s">
        <v>318</v>
      </c>
      <c r="D270" s="17" t="s">
        <v>19</v>
      </c>
      <c r="E270" s="13">
        <v>9.27</v>
      </c>
      <c r="F270" s="61" t="s">
        <v>371</v>
      </c>
      <c r="G270" s="62">
        <v>73</v>
      </c>
      <c r="H270" s="62">
        <v>4786.8</v>
      </c>
      <c r="I270" s="76">
        <f t="shared" si="22"/>
        <v>1426.94508</v>
      </c>
      <c r="J270" s="62" t="s">
        <v>420</v>
      </c>
      <c r="K270" s="77">
        <v>54.2903225806452</v>
      </c>
      <c r="L270" s="78">
        <v>3229.92387096774</v>
      </c>
      <c r="M270" s="78">
        <f t="shared" si="23"/>
        <v>1135.64123303226</v>
      </c>
      <c r="N270" s="79" t="s">
        <v>340</v>
      </c>
      <c r="O270" s="81">
        <f t="shared" si="24"/>
        <v>0.344622697563873</v>
      </c>
      <c r="P270" s="81">
        <f t="shared" si="25"/>
        <v>0.48201635432534</v>
      </c>
      <c r="Q270" s="80">
        <f t="shared" si="26"/>
        <v>-0.0535</v>
      </c>
      <c r="R270" s="32">
        <v>0</v>
      </c>
      <c r="S270" s="51" t="s">
        <v>38</v>
      </c>
    </row>
    <row r="271" customHeight="1" spans="1:18">
      <c r="A271" s="17">
        <v>747</v>
      </c>
      <c r="B271" s="18" t="s">
        <v>341</v>
      </c>
      <c r="C271" s="18" t="s">
        <v>318</v>
      </c>
      <c r="D271" s="17" t="s">
        <v>30</v>
      </c>
      <c r="E271" s="17">
        <v>9.27</v>
      </c>
      <c r="F271" s="17" t="s">
        <v>342</v>
      </c>
      <c r="G271" s="62">
        <v>82</v>
      </c>
      <c r="H271" s="62">
        <v>7509.42</v>
      </c>
      <c r="I271" s="76">
        <f t="shared" si="22"/>
        <v>1737.679788</v>
      </c>
      <c r="J271" s="62" t="s">
        <v>421</v>
      </c>
      <c r="K271" s="77">
        <v>49.0645161290323</v>
      </c>
      <c r="L271" s="78">
        <v>5917.3664516129</v>
      </c>
      <c r="M271" s="78">
        <f t="shared" si="23"/>
        <v>1033.76391909677</v>
      </c>
      <c r="N271" s="79" t="s">
        <v>344</v>
      </c>
      <c r="O271" s="80">
        <f t="shared" si="24"/>
        <v>0.671268902038131</v>
      </c>
      <c r="P271" s="80">
        <f t="shared" si="25"/>
        <v>0.269047651756155</v>
      </c>
      <c r="Q271" s="80">
        <f t="shared" si="26"/>
        <v>0.0567</v>
      </c>
      <c r="R271" s="27"/>
    </row>
    <row r="272" customHeight="1" spans="1:18">
      <c r="A272" s="17">
        <v>578</v>
      </c>
      <c r="B272" s="18" t="s">
        <v>374</v>
      </c>
      <c r="C272" s="18" t="s">
        <v>318</v>
      </c>
      <c r="D272" s="17" t="s">
        <v>24</v>
      </c>
      <c r="E272" s="17">
        <v>9.27</v>
      </c>
      <c r="F272" s="61" t="s">
        <v>375</v>
      </c>
      <c r="G272" s="62">
        <v>118</v>
      </c>
      <c r="H272" s="62">
        <v>8096.02</v>
      </c>
      <c r="I272" s="76">
        <f t="shared" si="22"/>
        <v>3041.674714</v>
      </c>
      <c r="J272" s="62" t="s">
        <v>422</v>
      </c>
      <c r="K272" s="77">
        <v>100.451612903226</v>
      </c>
      <c r="L272" s="78">
        <v>8001.07</v>
      </c>
      <c r="M272" s="78">
        <f t="shared" si="23"/>
        <v>2263.502703</v>
      </c>
      <c r="N272" s="79" t="s">
        <v>377</v>
      </c>
      <c r="O272" s="80">
        <f t="shared" si="24"/>
        <v>0.174694926140011</v>
      </c>
      <c r="P272" s="80">
        <f t="shared" si="25"/>
        <v>0.01186716276698</v>
      </c>
      <c r="Q272" s="80">
        <f t="shared" si="26"/>
        <v>0.0928</v>
      </c>
      <c r="R272" s="27"/>
    </row>
    <row r="273" customHeight="1" spans="1:18">
      <c r="A273" s="17">
        <v>349</v>
      </c>
      <c r="B273" s="18" t="s">
        <v>362</v>
      </c>
      <c r="C273" s="18" t="s">
        <v>318</v>
      </c>
      <c r="D273" s="17" t="s">
        <v>19</v>
      </c>
      <c r="E273" s="17">
        <v>9.27</v>
      </c>
      <c r="F273" s="17" t="s">
        <v>384</v>
      </c>
      <c r="G273" s="62">
        <v>82</v>
      </c>
      <c r="H273" s="62">
        <v>4187.74</v>
      </c>
      <c r="I273" s="76">
        <f t="shared" si="22"/>
        <v>1313.275264</v>
      </c>
      <c r="J273" s="62" t="s">
        <v>395</v>
      </c>
      <c r="K273" s="77">
        <v>54.741935483871</v>
      </c>
      <c r="L273" s="78">
        <v>4143.45258064516</v>
      </c>
      <c r="M273" s="78">
        <f t="shared" si="23"/>
        <v>1068.18207529032</v>
      </c>
      <c r="N273" s="79" t="s">
        <v>365</v>
      </c>
      <c r="O273" s="80">
        <f t="shared" si="24"/>
        <v>0.497937536829698</v>
      </c>
      <c r="P273" s="80">
        <f t="shared" si="25"/>
        <v>0.0106885305172103</v>
      </c>
      <c r="Q273" s="80">
        <f t="shared" si="26"/>
        <v>0.0558</v>
      </c>
      <c r="R273" s="27"/>
    </row>
    <row r="274" customHeight="1" spans="1:19">
      <c r="A274" s="87">
        <v>113023</v>
      </c>
      <c r="B274" s="85" t="s">
        <v>366</v>
      </c>
      <c r="C274" s="85" t="s">
        <v>318</v>
      </c>
      <c r="D274" s="17" t="s">
        <v>19</v>
      </c>
      <c r="E274" s="60">
        <v>9.26</v>
      </c>
      <c r="F274" s="60" t="s">
        <v>367</v>
      </c>
      <c r="G274" s="62">
        <v>15</v>
      </c>
      <c r="H274" s="62">
        <v>452.22</v>
      </c>
      <c r="I274" s="76">
        <f t="shared" si="22"/>
        <v>91.303218</v>
      </c>
      <c r="J274" s="62" t="s">
        <v>423</v>
      </c>
      <c r="K274" s="77">
        <v>26.4516129032258</v>
      </c>
      <c r="L274" s="78">
        <v>1219.18677419355</v>
      </c>
      <c r="M274" s="78">
        <f t="shared" si="23"/>
        <v>277.730747161291</v>
      </c>
      <c r="N274" s="79" t="s">
        <v>369</v>
      </c>
      <c r="O274" s="80">
        <f t="shared" si="24"/>
        <v>-0.432926829268293</v>
      </c>
      <c r="P274" s="80">
        <f t="shared" si="25"/>
        <v>-0.629080621958741</v>
      </c>
      <c r="Q274" s="80">
        <f t="shared" si="26"/>
        <v>-0.0259</v>
      </c>
      <c r="R274" s="27"/>
      <c r="S274" s="27"/>
    </row>
    <row r="275" customHeight="1" spans="1:19">
      <c r="A275" s="87">
        <v>119262</v>
      </c>
      <c r="B275" s="85" t="s">
        <v>326</v>
      </c>
      <c r="C275" s="85" t="s">
        <v>318</v>
      </c>
      <c r="D275" s="17" t="s">
        <v>19</v>
      </c>
      <c r="E275" s="64">
        <v>9.26</v>
      </c>
      <c r="F275" s="60" t="s">
        <v>327</v>
      </c>
      <c r="G275" s="62">
        <v>36</v>
      </c>
      <c r="H275" s="62">
        <v>1898.11</v>
      </c>
      <c r="I275" s="76">
        <f t="shared" si="22"/>
        <v>698.124858</v>
      </c>
      <c r="J275" s="62" t="s">
        <v>424</v>
      </c>
      <c r="K275" s="77">
        <v>32.3548387096774</v>
      </c>
      <c r="L275" s="78">
        <v>1274.54774193548</v>
      </c>
      <c r="M275" s="78">
        <f t="shared" si="23"/>
        <v>415.757473419354</v>
      </c>
      <c r="N275" s="79" t="s">
        <v>257</v>
      </c>
      <c r="O275" s="81">
        <f t="shared" si="24"/>
        <v>0.112662013958126</v>
      </c>
      <c r="P275" s="81">
        <f t="shared" si="25"/>
        <v>0.489241977799593</v>
      </c>
      <c r="Q275" s="80">
        <f t="shared" si="26"/>
        <v>0.0416</v>
      </c>
      <c r="R275" s="32">
        <v>0</v>
      </c>
      <c r="S275" s="51" t="s">
        <v>38</v>
      </c>
    </row>
    <row r="276" customHeight="1" spans="1:19">
      <c r="A276" s="86">
        <v>114622</v>
      </c>
      <c r="B276" s="85" t="s">
        <v>378</v>
      </c>
      <c r="C276" s="85" t="s">
        <v>318</v>
      </c>
      <c r="D276" s="17" t="s">
        <v>30</v>
      </c>
      <c r="E276" s="60">
        <v>9.26</v>
      </c>
      <c r="F276" s="60" t="s">
        <v>379</v>
      </c>
      <c r="G276" s="62">
        <v>105</v>
      </c>
      <c r="H276" s="62">
        <v>4365.11</v>
      </c>
      <c r="I276" s="76">
        <f t="shared" si="22"/>
        <v>1751.718643</v>
      </c>
      <c r="J276" s="62" t="s">
        <v>425</v>
      </c>
      <c r="K276" s="77">
        <v>109.096774193548</v>
      </c>
      <c r="L276" s="78">
        <v>5840.79548387097</v>
      </c>
      <c r="M276" s="78">
        <f t="shared" si="23"/>
        <v>1975.35703264516</v>
      </c>
      <c r="N276" s="79" t="s">
        <v>219</v>
      </c>
      <c r="O276" s="80">
        <f t="shared" si="24"/>
        <v>-0.0375517445298606</v>
      </c>
      <c r="P276" s="80">
        <f t="shared" si="25"/>
        <v>-0.25265145611518</v>
      </c>
      <c r="Q276" s="80">
        <f t="shared" si="26"/>
        <v>0.0631</v>
      </c>
      <c r="R276" s="27"/>
      <c r="S276" s="27"/>
    </row>
    <row r="277" customHeight="1" spans="1:18">
      <c r="A277" s="17">
        <v>102479</v>
      </c>
      <c r="B277" s="18" t="s">
        <v>383</v>
      </c>
      <c r="C277" s="18" t="s">
        <v>318</v>
      </c>
      <c r="D277" s="17" t="s">
        <v>19</v>
      </c>
      <c r="E277" s="17">
        <v>9.26</v>
      </c>
      <c r="F277" s="17" t="s">
        <v>384</v>
      </c>
      <c r="G277" s="62">
        <v>89</v>
      </c>
      <c r="H277" s="62">
        <v>3516.29</v>
      </c>
      <c r="I277" s="76">
        <f t="shared" si="22"/>
        <v>1276.764899</v>
      </c>
      <c r="J277" s="62" t="s">
        <v>426</v>
      </c>
      <c r="K277" s="77">
        <v>72</v>
      </c>
      <c r="L277" s="78">
        <v>3578.51032258065</v>
      </c>
      <c r="M277" s="78">
        <f t="shared" si="23"/>
        <v>1275.73893</v>
      </c>
      <c r="N277" s="79" t="s">
        <v>386</v>
      </c>
      <c r="O277" s="80">
        <f t="shared" si="24"/>
        <v>0.236111111111111</v>
      </c>
      <c r="P277" s="80">
        <f t="shared" si="25"/>
        <v>-0.0173872133854234</v>
      </c>
      <c r="Q277" s="80">
        <f t="shared" si="26"/>
        <v>0.00660000000000005</v>
      </c>
      <c r="R277" s="27"/>
    </row>
    <row r="278" customHeight="1" spans="1:18">
      <c r="A278" s="86">
        <v>578</v>
      </c>
      <c r="B278" s="85" t="s">
        <v>374</v>
      </c>
      <c r="C278" s="85" t="s">
        <v>318</v>
      </c>
      <c r="D278" s="17" t="s">
        <v>24</v>
      </c>
      <c r="E278" s="60">
        <v>9.25</v>
      </c>
      <c r="F278" s="84" t="s">
        <v>387</v>
      </c>
      <c r="G278" s="62">
        <v>142</v>
      </c>
      <c r="H278" s="62">
        <v>9484.56</v>
      </c>
      <c r="I278" s="76">
        <f t="shared" si="22"/>
        <v>3178.276056</v>
      </c>
      <c r="J278" s="62" t="s">
        <v>427</v>
      </c>
      <c r="K278" s="77">
        <v>100.451612903226</v>
      </c>
      <c r="L278" s="78">
        <v>8001.07</v>
      </c>
      <c r="M278" s="78">
        <f t="shared" si="23"/>
        <v>2263.502703</v>
      </c>
      <c r="N278" s="79" t="s">
        <v>377</v>
      </c>
      <c r="O278" s="80">
        <f t="shared" si="24"/>
        <v>0.413615928066792</v>
      </c>
      <c r="P278" s="80">
        <f t="shared" si="25"/>
        <v>0.1854114512184</v>
      </c>
      <c r="Q278" s="80">
        <f t="shared" si="26"/>
        <v>0.0522</v>
      </c>
      <c r="R278" s="27"/>
    </row>
    <row r="279" customHeight="1" spans="1:19">
      <c r="A279" s="86">
        <v>373</v>
      </c>
      <c r="B279" s="85" t="s">
        <v>388</v>
      </c>
      <c r="C279" s="85" t="s">
        <v>318</v>
      </c>
      <c r="D279" s="17" t="s">
        <v>24</v>
      </c>
      <c r="E279" s="64">
        <v>9.25</v>
      </c>
      <c r="F279" s="84" t="s">
        <v>389</v>
      </c>
      <c r="G279" s="62">
        <v>148</v>
      </c>
      <c r="H279" s="62">
        <v>13176.54</v>
      </c>
      <c r="I279" s="76">
        <f t="shared" si="22"/>
        <v>2792.108826</v>
      </c>
      <c r="J279" s="62" t="s">
        <v>428</v>
      </c>
      <c r="K279" s="77">
        <v>96.3870967741936</v>
      </c>
      <c r="L279" s="78">
        <v>7687.64967741936</v>
      </c>
      <c r="M279" s="78">
        <f t="shared" si="23"/>
        <v>2387.78398980645</v>
      </c>
      <c r="N279" s="79" t="s">
        <v>390</v>
      </c>
      <c r="O279" s="81">
        <f t="shared" si="24"/>
        <v>0.535475234270414</v>
      </c>
      <c r="P279" s="81">
        <f t="shared" si="25"/>
        <v>0.713988091666423</v>
      </c>
      <c r="Q279" s="80">
        <f t="shared" si="26"/>
        <v>-0.0987</v>
      </c>
      <c r="R279" s="32">
        <v>0</v>
      </c>
      <c r="S279" s="51" t="s">
        <v>38</v>
      </c>
    </row>
    <row r="280" customHeight="1" spans="1:18">
      <c r="A280" s="86">
        <v>724</v>
      </c>
      <c r="B280" s="85" t="s">
        <v>393</v>
      </c>
      <c r="C280" s="85" t="s">
        <v>318</v>
      </c>
      <c r="D280" s="17" t="s">
        <v>30</v>
      </c>
      <c r="E280" s="60">
        <v>9.25</v>
      </c>
      <c r="F280" s="60" t="s">
        <v>327</v>
      </c>
      <c r="G280" s="62">
        <v>121</v>
      </c>
      <c r="H280" s="62">
        <v>8893.79</v>
      </c>
      <c r="I280" s="76">
        <f t="shared" si="22"/>
        <v>2532.951392</v>
      </c>
      <c r="J280" s="62" t="s">
        <v>429</v>
      </c>
      <c r="K280" s="77">
        <v>91.8064516129032</v>
      </c>
      <c r="L280" s="78">
        <v>6897.20580645161</v>
      </c>
      <c r="M280" s="78">
        <f t="shared" si="23"/>
        <v>2162.96374090322</v>
      </c>
      <c r="N280" s="79" t="s">
        <v>395</v>
      </c>
      <c r="O280" s="80">
        <f t="shared" si="24"/>
        <v>0.317990161630359</v>
      </c>
      <c r="P280" s="80">
        <f t="shared" si="25"/>
        <v>0.289477253481518</v>
      </c>
      <c r="Q280" s="80">
        <f t="shared" si="26"/>
        <v>-0.0288</v>
      </c>
      <c r="R280" s="27"/>
    </row>
    <row r="281" customHeight="1" spans="1:19">
      <c r="A281" s="86">
        <v>747</v>
      </c>
      <c r="B281" s="85" t="s">
        <v>341</v>
      </c>
      <c r="C281" s="85" t="s">
        <v>318</v>
      </c>
      <c r="D281" s="17" t="s">
        <v>30</v>
      </c>
      <c r="E281" s="64">
        <v>9.25</v>
      </c>
      <c r="F281" s="60" t="s">
        <v>396</v>
      </c>
      <c r="G281" s="62">
        <v>65</v>
      </c>
      <c r="H281" s="62">
        <v>9904.78</v>
      </c>
      <c r="I281" s="76">
        <f t="shared" si="22"/>
        <v>1399.545414</v>
      </c>
      <c r="J281" s="62" t="s">
        <v>430</v>
      </c>
      <c r="K281" s="77">
        <v>49.0645161290323</v>
      </c>
      <c r="L281" s="78">
        <v>5917.3664516129</v>
      </c>
      <c r="M281" s="78">
        <f t="shared" si="23"/>
        <v>1033.76391909677</v>
      </c>
      <c r="N281" s="79" t="s">
        <v>344</v>
      </c>
      <c r="O281" s="81">
        <f t="shared" si="24"/>
        <v>0.324786324786324</v>
      </c>
      <c r="P281" s="81">
        <f t="shared" si="25"/>
        <v>0.673849351902188</v>
      </c>
      <c r="Q281" s="80">
        <f t="shared" si="26"/>
        <v>-0.0334</v>
      </c>
      <c r="R281" s="32">
        <v>0</v>
      </c>
      <c r="S281" s="51" t="s">
        <v>38</v>
      </c>
    </row>
    <row r="282" customHeight="1" spans="1:18">
      <c r="A282" s="84">
        <v>116919</v>
      </c>
      <c r="B282" s="85" t="s">
        <v>317</v>
      </c>
      <c r="C282" s="85" t="s">
        <v>318</v>
      </c>
      <c r="D282" s="17" t="s">
        <v>19</v>
      </c>
      <c r="E282" s="60">
        <v>9.25</v>
      </c>
      <c r="F282" s="60" t="s">
        <v>319</v>
      </c>
      <c r="G282" s="62">
        <v>97</v>
      </c>
      <c r="H282" s="62">
        <v>4861.84</v>
      </c>
      <c r="I282" s="76">
        <f t="shared" si="22"/>
        <v>1234.421176</v>
      </c>
      <c r="J282" s="62" t="s">
        <v>431</v>
      </c>
      <c r="K282" s="77">
        <v>66.1290322580645</v>
      </c>
      <c r="L282" s="78">
        <v>5510.10709677419</v>
      </c>
      <c r="M282" s="78">
        <f t="shared" si="23"/>
        <v>1586.91084387097</v>
      </c>
      <c r="N282" s="79" t="s">
        <v>321</v>
      </c>
      <c r="O282" s="80">
        <f t="shared" si="24"/>
        <v>0.466829268292683</v>
      </c>
      <c r="P282" s="80">
        <f t="shared" si="25"/>
        <v>-0.117650543880301</v>
      </c>
      <c r="Q282" s="80">
        <f t="shared" si="26"/>
        <v>-0.0341</v>
      </c>
      <c r="R282" s="27"/>
    </row>
    <row r="283" customHeight="1" spans="1:19">
      <c r="A283" s="86">
        <v>572</v>
      </c>
      <c r="B283" s="85" t="s">
        <v>398</v>
      </c>
      <c r="C283" s="85" t="s">
        <v>318</v>
      </c>
      <c r="D283" s="17" t="s">
        <v>30</v>
      </c>
      <c r="E283" s="64">
        <v>9.25</v>
      </c>
      <c r="F283" s="60" t="s">
        <v>399</v>
      </c>
      <c r="G283" s="62">
        <v>67</v>
      </c>
      <c r="H283" s="62">
        <v>7287</v>
      </c>
      <c r="I283" s="76">
        <f t="shared" si="22"/>
        <v>1532.4561</v>
      </c>
      <c r="J283" s="62" t="s">
        <v>289</v>
      </c>
      <c r="K283" s="77">
        <v>61.4838709677419</v>
      </c>
      <c r="L283" s="78">
        <v>4856.91225806452</v>
      </c>
      <c r="M283" s="78">
        <f t="shared" si="23"/>
        <v>1201.11440141936</v>
      </c>
      <c r="N283" s="79" t="s">
        <v>401</v>
      </c>
      <c r="O283" s="81">
        <f t="shared" si="24"/>
        <v>0.0897166841552997</v>
      </c>
      <c r="P283" s="81">
        <f t="shared" si="25"/>
        <v>0.500335936252608</v>
      </c>
      <c r="Q283" s="80">
        <f t="shared" si="26"/>
        <v>-0.037</v>
      </c>
      <c r="R283" s="32">
        <v>0</v>
      </c>
      <c r="S283" s="51" t="s">
        <v>38</v>
      </c>
    </row>
    <row r="284" customHeight="1" spans="1:18">
      <c r="A284" s="17">
        <v>578</v>
      </c>
      <c r="B284" s="18" t="s">
        <v>374</v>
      </c>
      <c r="C284" s="18" t="s">
        <v>318</v>
      </c>
      <c r="D284" s="17" t="s">
        <v>24</v>
      </c>
      <c r="E284" s="17">
        <v>9.25</v>
      </c>
      <c r="F284" s="61" t="s">
        <v>432</v>
      </c>
      <c r="G284" s="62">
        <v>142</v>
      </c>
      <c r="H284" s="62">
        <v>9484.56</v>
      </c>
      <c r="I284" s="76">
        <f t="shared" si="22"/>
        <v>3178.276056</v>
      </c>
      <c r="J284" s="62" t="s">
        <v>427</v>
      </c>
      <c r="K284" s="77">
        <v>100.451612903226</v>
      </c>
      <c r="L284" s="78">
        <v>8001.07</v>
      </c>
      <c r="M284" s="78">
        <f t="shared" si="23"/>
        <v>2263.502703</v>
      </c>
      <c r="N284" s="79" t="s">
        <v>377</v>
      </c>
      <c r="O284" s="80">
        <f t="shared" si="24"/>
        <v>0.413615928066792</v>
      </c>
      <c r="P284" s="80">
        <f t="shared" si="25"/>
        <v>0.1854114512184</v>
      </c>
      <c r="Q284" s="80">
        <f t="shared" si="26"/>
        <v>0.0522</v>
      </c>
      <c r="R284" s="27"/>
    </row>
    <row r="285" customHeight="1" spans="1:19">
      <c r="A285" s="17">
        <v>585</v>
      </c>
      <c r="B285" s="18" t="s">
        <v>345</v>
      </c>
      <c r="C285" s="18" t="s">
        <v>318</v>
      </c>
      <c r="D285" s="17" t="s">
        <v>24</v>
      </c>
      <c r="E285" s="13">
        <v>9.25</v>
      </c>
      <c r="F285" s="17" t="s">
        <v>346</v>
      </c>
      <c r="G285" s="62">
        <v>143</v>
      </c>
      <c r="H285" s="62">
        <v>9103.17</v>
      </c>
      <c r="I285" s="76">
        <f t="shared" si="22"/>
        <v>2463.317802</v>
      </c>
      <c r="J285" s="62" t="s">
        <v>433</v>
      </c>
      <c r="K285" s="77">
        <v>121.225806451613</v>
      </c>
      <c r="L285" s="78">
        <v>7205.5364516129</v>
      </c>
      <c r="M285" s="78">
        <f t="shared" si="23"/>
        <v>2284.87560880645</v>
      </c>
      <c r="N285" s="79" t="s">
        <v>348</v>
      </c>
      <c r="O285" s="81">
        <f t="shared" si="24"/>
        <v>0.179616817456093</v>
      </c>
      <c r="P285" s="81">
        <f t="shared" si="25"/>
        <v>0.263357705721179</v>
      </c>
      <c r="Q285" s="80">
        <f t="shared" si="26"/>
        <v>-0.0465</v>
      </c>
      <c r="R285" s="32">
        <v>0</v>
      </c>
      <c r="S285" s="51" t="s">
        <v>38</v>
      </c>
    </row>
    <row r="286" customHeight="1" spans="1:19">
      <c r="A286" s="17">
        <v>102479</v>
      </c>
      <c r="B286" s="18" t="s">
        <v>383</v>
      </c>
      <c r="C286" s="18" t="s">
        <v>318</v>
      </c>
      <c r="D286" s="17" t="s">
        <v>19</v>
      </c>
      <c r="E286" s="13">
        <v>9.25</v>
      </c>
      <c r="F286" s="17" t="s">
        <v>384</v>
      </c>
      <c r="G286" s="62">
        <v>134</v>
      </c>
      <c r="H286" s="62">
        <v>5940.39</v>
      </c>
      <c r="I286" s="76">
        <f t="shared" si="22"/>
        <v>2285.268033</v>
      </c>
      <c r="J286" s="62" t="s">
        <v>434</v>
      </c>
      <c r="K286" s="77">
        <v>72</v>
      </c>
      <c r="L286" s="78">
        <v>3578.51032258065</v>
      </c>
      <c r="M286" s="78">
        <f t="shared" si="23"/>
        <v>1275.73893</v>
      </c>
      <c r="N286" s="79" t="s">
        <v>386</v>
      </c>
      <c r="O286" s="81">
        <f t="shared" si="24"/>
        <v>0.861111111111111</v>
      </c>
      <c r="P286" s="81">
        <f t="shared" si="25"/>
        <v>0.660017567230622</v>
      </c>
      <c r="Q286" s="80">
        <f t="shared" si="26"/>
        <v>0.0282</v>
      </c>
      <c r="R286" s="32">
        <v>0</v>
      </c>
      <c r="S286" s="51" t="s">
        <v>38</v>
      </c>
    </row>
    <row r="287" customHeight="1" spans="1:18">
      <c r="A287" s="17">
        <v>106485</v>
      </c>
      <c r="B287" s="18" t="s">
        <v>329</v>
      </c>
      <c r="C287" s="18" t="s">
        <v>318</v>
      </c>
      <c r="D287" s="17" t="s">
        <v>19</v>
      </c>
      <c r="E287" s="17">
        <v>9.24</v>
      </c>
      <c r="F287" s="17" t="s">
        <v>330</v>
      </c>
      <c r="G287" s="62">
        <v>66</v>
      </c>
      <c r="H287" s="62">
        <v>2259.24</v>
      </c>
      <c r="I287" s="76">
        <f t="shared" si="22"/>
        <v>208.527852</v>
      </c>
      <c r="J287" s="62" t="s">
        <v>435</v>
      </c>
      <c r="K287" s="77">
        <v>47.4193548387097</v>
      </c>
      <c r="L287" s="78">
        <v>3118.59580645161</v>
      </c>
      <c r="M287" s="78">
        <f t="shared" si="23"/>
        <v>697.31802232258</v>
      </c>
      <c r="N287" s="79" t="s">
        <v>332</v>
      </c>
      <c r="O287" s="80">
        <f t="shared" si="24"/>
        <v>0.391836734693877</v>
      </c>
      <c r="P287" s="80">
        <f t="shared" si="25"/>
        <v>-0.27555857180139</v>
      </c>
      <c r="Q287" s="80">
        <f t="shared" si="26"/>
        <v>-0.1313</v>
      </c>
      <c r="R287" s="27"/>
    </row>
    <row r="288" customHeight="1" spans="1:18">
      <c r="A288" s="17">
        <v>103199</v>
      </c>
      <c r="B288" s="18" t="s">
        <v>333</v>
      </c>
      <c r="C288" s="18" t="s">
        <v>318</v>
      </c>
      <c r="D288" s="17" t="s">
        <v>19</v>
      </c>
      <c r="E288" s="17">
        <v>9.24</v>
      </c>
      <c r="F288" s="17" t="s">
        <v>334</v>
      </c>
      <c r="G288" s="62">
        <v>93</v>
      </c>
      <c r="H288" s="62">
        <v>3310.36</v>
      </c>
      <c r="I288" s="76">
        <f t="shared" si="22"/>
        <v>1210.929688</v>
      </c>
      <c r="J288" s="62" t="s">
        <v>436</v>
      </c>
      <c r="K288" s="77">
        <v>80.5161290322581</v>
      </c>
      <c r="L288" s="78">
        <v>3999.12225806452</v>
      </c>
      <c r="M288" s="78">
        <f t="shared" si="23"/>
        <v>1277.71956145161</v>
      </c>
      <c r="N288" s="79" t="s">
        <v>336</v>
      </c>
      <c r="O288" s="80">
        <f t="shared" si="24"/>
        <v>0.155048076923076</v>
      </c>
      <c r="P288" s="80">
        <f t="shared" si="25"/>
        <v>-0.1722283575291</v>
      </c>
      <c r="Q288" s="80">
        <f t="shared" si="26"/>
        <v>0.0463</v>
      </c>
      <c r="R288" s="27"/>
    </row>
    <row r="289" customHeight="1" spans="1:18">
      <c r="A289" s="17">
        <v>349</v>
      </c>
      <c r="B289" s="18" t="s">
        <v>362</v>
      </c>
      <c r="C289" s="18" t="s">
        <v>318</v>
      </c>
      <c r="D289" s="17" t="s">
        <v>19</v>
      </c>
      <c r="E289" s="17">
        <v>9.24</v>
      </c>
      <c r="F289" s="17" t="s">
        <v>384</v>
      </c>
      <c r="G289" s="62">
        <v>86</v>
      </c>
      <c r="H289" s="62">
        <v>5748.13</v>
      </c>
      <c r="I289" s="76">
        <f t="shared" si="22"/>
        <v>1788.243243</v>
      </c>
      <c r="J289" s="62" t="s">
        <v>437</v>
      </c>
      <c r="K289" s="77">
        <v>54.741935483871</v>
      </c>
      <c r="L289" s="78">
        <v>4143.45258064516</v>
      </c>
      <c r="M289" s="78">
        <f t="shared" si="23"/>
        <v>1068.18207529032</v>
      </c>
      <c r="N289" s="79" t="s">
        <v>365</v>
      </c>
      <c r="O289" s="80">
        <f t="shared" si="24"/>
        <v>0.571007660577489</v>
      </c>
      <c r="P289" s="80">
        <f t="shared" si="25"/>
        <v>0.387280266425779</v>
      </c>
      <c r="Q289" s="80">
        <f t="shared" si="26"/>
        <v>0.0533</v>
      </c>
      <c r="R289" s="27"/>
    </row>
    <row r="290" customHeight="1" spans="1:18">
      <c r="A290" s="84">
        <v>116919</v>
      </c>
      <c r="B290" s="85" t="s">
        <v>317</v>
      </c>
      <c r="C290" s="85" t="s">
        <v>318</v>
      </c>
      <c r="D290" s="17" t="s">
        <v>19</v>
      </c>
      <c r="E290" s="60">
        <v>9.23</v>
      </c>
      <c r="F290" s="60" t="s">
        <v>319</v>
      </c>
      <c r="G290" s="62">
        <v>86</v>
      </c>
      <c r="H290" s="62">
        <v>3096.92</v>
      </c>
      <c r="I290" s="76">
        <f t="shared" si="22"/>
        <v>1031.584052</v>
      </c>
      <c r="J290" s="62" t="s">
        <v>438</v>
      </c>
      <c r="K290" s="77">
        <v>66.1290322580645</v>
      </c>
      <c r="L290" s="78">
        <v>5510.10709677419</v>
      </c>
      <c r="M290" s="78">
        <f t="shared" si="23"/>
        <v>1586.91084387097</v>
      </c>
      <c r="N290" s="79" t="s">
        <v>321</v>
      </c>
      <c r="O290" s="80">
        <f t="shared" si="24"/>
        <v>0.300487804878049</v>
      </c>
      <c r="P290" s="80">
        <f t="shared" si="25"/>
        <v>-0.437956477867182</v>
      </c>
      <c r="Q290" s="80">
        <f t="shared" si="26"/>
        <v>0.0451</v>
      </c>
      <c r="R290" s="27"/>
    </row>
    <row r="291" customHeight="1" spans="1:18">
      <c r="A291" s="86">
        <v>308</v>
      </c>
      <c r="B291" s="85" t="s">
        <v>322</v>
      </c>
      <c r="C291" s="85" t="s">
        <v>318</v>
      </c>
      <c r="D291" s="17" t="s">
        <v>19</v>
      </c>
      <c r="E291" s="60">
        <v>9.23</v>
      </c>
      <c r="F291" s="60" t="s">
        <v>323</v>
      </c>
      <c r="G291" s="62">
        <v>101</v>
      </c>
      <c r="H291" s="62">
        <v>4788.77</v>
      </c>
      <c r="I291" s="76">
        <f t="shared" si="22"/>
        <v>1839.366557</v>
      </c>
      <c r="J291" s="62" t="s">
        <v>439</v>
      </c>
      <c r="K291" s="77">
        <v>63.5806451612903</v>
      </c>
      <c r="L291" s="78">
        <v>4347.42548387097</v>
      </c>
      <c r="M291" s="78">
        <f t="shared" si="23"/>
        <v>1302.48867496774</v>
      </c>
      <c r="N291" s="79" t="s">
        <v>325</v>
      </c>
      <c r="O291" s="80">
        <f t="shared" si="24"/>
        <v>0.588533739218671</v>
      </c>
      <c r="P291" s="80">
        <f t="shared" si="25"/>
        <v>0.101518592501798</v>
      </c>
      <c r="Q291" s="80">
        <f t="shared" si="26"/>
        <v>0.0844999999999999</v>
      </c>
      <c r="R291" s="27"/>
    </row>
    <row r="292" customHeight="1" spans="1:18">
      <c r="A292" s="87">
        <v>119262</v>
      </c>
      <c r="B292" s="85" t="s">
        <v>326</v>
      </c>
      <c r="C292" s="85" t="s">
        <v>318</v>
      </c>
      <c r="D292" s="17" t="s">
        <v>19</v>
      </c>
      <c r="E292" s="60">
        <v>9.23</v>
      </c>
      <c r="F292" s="60" t="s">
        <v>327</v>
      </c>
      <c r="G292" s="62">
        <v>35</v>
      </c>
      <c r="H292" s="62">
        <v>1096.2</v>
      </c>
      <c r="I292" s="76">
        <f t="shared" si="22"/>
        <v>370.73484</v>
      </c>
      <c r="J292" s="62" t="s">
        <v>219</v>
      </c>
      <c r="K292" s="77">
        <v>32.3548387096774</v>
      </c>
      <c r="L292" s="78">
        <v>1274.54774193548</v>
      </c>
      <c r="M292" s="78">
        <f t="shared" si="23"/>
        <v>415.757473419354</v>
      </c>
      <c r="N292" s="79" t="s">
        <v>257</v>
      </c>
      <c r="O292" s="80">
        <f t="shared" si="24"/>
        <v>0.0817547357926227</v>
      </c>
      <c r="P292" s="80">
        <f t="shared" si="25"/>
        <v>-0.139930216866296</v>
      </c>
      <c r="Q292" s="80">
        <f t="shared" si="26"/>
        <v>0.012</v>
      </c>
      <c r="R292" s="27"/>
    </row>
    <row r="293" customHeight="1" spans="1:18">
      <c r="A293" s="17">
        <v>106485</v>
      </c>
      <c r="B293" s="18" t="s">
        <v>329</v>
      </c>
      <c r="C293" s="18" t="s">
        <v>318</v>
      </c>
      <c r="D293" s="17" t="s">
        <v>19</v>
      </c>
      <c r="E293" s="17">
        <v>9.22</v>
      </c>
      <c r="F293" s="17" t="s">
        <v>330</v>
      </c>
      <c r="G293" s="62">
        <v>66</v>
      </c>
      <c r="H293" s="62">
        <v>3311.31</v>
      </c>
      <c r="I293" s="76">
        <f t="shared" si="22"/>
        <v>557.624604</v>
      </c>
      <c r="J293" s="62" t="s">
        <v>440</v>
      </c>
      <c r="K293" s="77">
        <v>47.4193548387097</v>
      </c>
      <c r="L293" s="78">
        <v>3118.59580645161</v>
      </c>
      <c r="M293" s="78">
        <f t="shared" si="23"/>
        <v>697.31802232258</v>
      </c>
      <c r="N293" s="79" t="s">
        <v>332</v>
      </c>
      <c r="O293" s="80">
        <f t="shared" si="24"/>
        <v>0.391836734693877</v>
      </c>
      <c r="P293" s="80">
        <f t="shared" si="25"/>
        <v>0.0617951813921226</v>
      </c>
      <c r="Q293" s="80">
        <f t="shared" si="26"/>
        <v>-0.0552</v>
      </c>
      <c r="R293" s="27"/>
    </row>
    <row r="294" customHeight="1" spans="1:19">
      <c r="A294" s="17">
        <v>391</v>
      </c>
      <c r="B294" s="18" t="s">
        <v>337</v>
      </c>
      <c r="C294" s="18" t="s">
        <v>318</v>
      </c>
      <c r="D294" s="17" t="s">
        <v>19</v>
      </c>
      <c r="E294" s="17">
        <v>9.22</v>
      </c>
      <c r="F294" s="61" t="s">
        <v>338</v>
      </c>
      <c r="G294" s="62">
        <v>44</v>
      </c>
      <c r="H294" s="62">
        <v>2018.04</v>
      </c>
      <c r="I294" s="76">
        <f t="shared" si="22"/>
        <v>780.174264</v>
      </c>
      <c r="J294" s="62" t="s">
        <v>441</v>
      </c>
      <c r="K294" s="77">
        <v>54.2903225806452</v>
      </c>
      <c r="L294" s="78">
        <v>3229.92387096774</v>
      </c>
      <c r="M294" s="78">
        <f t="shared" si="23"/>
        <v>1135.64123303226</v>
      </c>
      <c r="N294" s="79" t="s">
        <v>340</v>
      </c>
      <c r="O294" s="80">
        <f t="shared" si="24"/>
        <v>-0.189542483660131</v>
      </c>
      <c r="P294" s="80">
        <f t="shared" si="25"/>
        <v>-0.375205088225389</v>
      </c>
      <c r="Q294" s="80">
        <f t="shared" si="26"/>
        <v>0.035</v>
      </c>
      <c r="R294" s="27"/>
      <c r="S294" s="27"/>
    </row>
    <row r="295" customHeight="1" spans="1:18">
      <c r="A295" s="17">
        <v>747</v>
      </c>
      <c r="B295" s="18" t="s">
        <v>341</v>
      </c>
      <c r="C295" s="18" t="s">
        <v>318</v>
      </c>
      <c r="D295" s="17" t="s">
        <v>30</v>
      </c>
      <c r="E295" s="17">
        <v>9.22</v>
      </c>
      <c r="F295" s="17" t="s">
        <v>342</v>
      </c>
      <c r="G295" s="62">
        <v>57</v>
      </c>
      <c r="H295" s="62">
        <v>5058.55</v>
      </c>
      <c r="I295" s="76">
        <f t="shared" si="22"/>
        <v>1248.45014</v>
      </c>
      <c r="J295" s="62" t="s">
        <v>442</v>
      </c>
      <c r="K295" s="77">
        <v>49.0645161290323</v>
      </c>
      <c r="L295" s="78">
        <v>5917.3664516129</v>
      </c>
      <c r="M295" s="78">
        <f t="shared" si="23"/>
        <v>1033.76391909677</v>
      </c>
      <c r="N295" s="79" t="s">
        <v>344</v>
      </c>
      <c r="O295" s="80">
        <f t="shared" si="24"/>
        <v>0.161735700197238</v>
      </c>
      <c r="P295" s="80">
        <f t="shared" si="25"/>
        <v>-0.145134910713331</v>
      </c>
      <c r="Q295" s="80">
        <f t="shared" si="26"/>
        <v>0.0721</v>
      </c>
      <c r="R295" s="27"/>
    </row>
    <row r="296" customHeight="1" spans="1:18">
      <c r="A296" s="17">
        <v>103199</v>
      </c>
      <c r="B296" s="18" t="s">
        <v>333</v>
      </c>
      <c r="C296" s="18" t="s">
        <v>318</v>
      </c>
      <c r="D296" s="17" t="s">
        <v>19</v>
      </c>
      <c r="E296" s="17">
        <v>9.22</v>
      </c>
      <c r="F296" s="17" t="s">
        <v>334</v>
      </c>
      <c r="G296" s="62">
        <v>99</v>
      </c>
      <c r="H296" s="62">
        <v>4760.55</v>
      </c>
      <c r="I296" s="76">
        <f t="shared" si="22"/>
        <v>1936.59174</v>
      </c>
      <c r="J296" s="62" t="s">
        <v>443</v>
      </c>
      <c r="K296" s="77">
        <v>80.5161290322581</v>
      </c>
      <c r="L296" s="78">
        <v>3999.12225806452</v>
      </c>
      <c r="M296" s="78">
        <f t="shared" si="23"/>
        <v>1277.71956145161</v>
      </c>
      <c r="N296" s="79" t="s">
        <v>336</v>
      </c>
      <c r="O296" s="80">
        <f t="shared" si="24"/>
        <v>0.229567307692307</v>
      </c>
      <c r="P296" s="80">
        <f t="shared" si="25"/>
        <v>0.190398715718182</v>
      </c>
      <c r="Q296" s="80">
        <f t="shared" si="26"/>
        <v>0.0873</v>
      </c>
      <c r="R296" s="27"/>
    </row>
    <row r="297" customHeight="1" spans="1:19">
      <c r="A297" s="17">
        <v>585</v>
      </c>
      <c r="B297" s="18" t="s">
        <v>345</v>
      </c>
      <c r="C297" s="18" t="s">
        <v>318</v>
      </c>
      <c r="D297" s="17" t="s">
        <v>24</v>
      </c>
      <c r="E297" s="13">
        <v>9.22</v>
      </c>
      <c r="F297" s="17" t="s">
        <v>346</v>
      </c>
      <c r="G297" s="62">
        <v>149</v>
      </c>
      <c r="H297" s="62">
        <v>11591.3</v>
      </c>
      <c r="I297" s="76">
        <f t="shared" si="22"/>
        <v>3449.57088</v>
      </c>
      <c r="J297" s="62" t="s">
        <v>308</v>
      </c>
      <c r="K297" s="77">
        <v>121.225806451613</v>
      </c>
      <c r="L297" s="78">
        <v>7205.5364516129</v>
      </c>
      <c r="M297" s="78">
        <f t="shared" si="23"/>
        <v>2284.87560880645</v>
      </c>
      <c r="N297" s="79" t="s">
        <v>348</v>
      </c>
      <c r="O297" s="81">
        <f t="shared" si="24"/>
        <v>0.229111229377327</v>
      </c>
      <c r="P297" s="81">
        <f t="shared" si="25"/>
        <v>0.608665791622688</v>
      </c>
      <c r="Q297" s="80">
        <f t="shared" si="26"/>
        <v>-0.0195</v>
      </c>
      <c r="R297" s="32">
        <v>0</v>
      </c>
      <c r="S297" s="51" t="s">
        <v>49</v>
      </c>
    </row>
    <row r="298" customHeight="1" spans="1:18">
      <c r="A298" s="86">
        <v>114844</v>
      </c>
      <c r="B298" s="85" t="s">
        <v>349</v>
      </c>
      <c r="C298" s="85" t="s">
        <v>318</v>
      </c>
      <c r="D298" s="17" t="s">
        <v>30</v>
      </c>
      <c r="E298" s="60">
        <v>9.21</v>
      </c>
      <c r="F298" s="60" t="s">
        <v>350</v>
      </c>
      <c r="G298" s="62">
        <v>74</v>
      </c>
      <c r="H298" s="62">
        <v>4710.39</v>
      </c>
      <c r="I298" s="76">
        <f t="shared" si="22"/>
        <v>1244.956077</v>
      </c>
      <c r="J298" s="62" t="s">
        <v>444</v>
      </c>
      <c r="K298" s="77">
        <v>66.1290322580645</v>
      </c>
      <c r="L298" s="78">
        <v>7108.31516129032</v>
      </c>
      <c r="M298" s="78">
        <f t="shared" si="23"/>
        <v>1341.33907093548</v>
      </c>
      <c r="N298" s="79" t="s">
        <v>351</v>
      </c>
      <c r="O298" s="80">
        <f t="shared" si="24"/>
        <v>0.119024390243903</v>
      </c>
      <c r="P298" s="80">
        <f t="shared" si="25"/>
        <v>-0.337340861636056</v>
      </c>
      <c r="Q298" s="80">
        <f t="shared" si="26"/>
        <v>0.0756</v>
      </c>
      <c r="R298" s="27"/>
    </row>
    <row r="299" customHeight="1" spans="1:18">
      <c r="A299" s="86">
        <v>598</v>
      </c>
      <c r="B299" s="85" t="s">
        <v>352</v>
      </c>
      <c r="C299" s="85" t="s">
        <v>318</v>
      </c>
      <c r="D299" s="17" t="s">
        <v>30</v>
      </c>
      <c r="E299" s="60">
        <v>9.23</v>
      </c>
      <c r="F299" s="60" t="s">
        <v>91</v>
      </c>
      <c r="G299" s="62">
        <v>146</v>
      </c>
      <c r="H299" s="62">
        <v>5997.9</v>
      </c>
      <c r="I299" s="76">
        <f t="shared" si="22"/>
        <v>1909.13157</v>
      </c>
      <c r="J299" s="62" t="s">
        <v>445</v>
      </c>
      <c r="K299" s="77">
        <v>107.483870967742</v>
      </c>
      <c r="L299" s="78">
        <v>6160.62</v>
      </c>
      <c r="M299" s="78">
        <f t="shared" si="23"/>
        <v>2034.852786</v>
      </c>
      <c r="N299" s="79" t="s">
        <v>354</v>
      </c>
      <c r="O299" s="80">
        <f t="shared" si="24"/>
        <v>0.358343337334933</v>
      </c>
      <c r="P299" s="80">
        <f t="shared" si="25"/>
        <v>-0.0264129259717367</v>
      </c>
      <c r="Q299" s="80">
        <f t="shared" si="26"/>
        <v>-0.0120000000000001</v>
      </c>
      <c r="R299" s="27"/>
    </row>
    <row r="300" customHeight="1" spans="1:19">
      <c r="A300" s="86">
        <v>117184</v>
      </c>
      <c r="B300" s="85" t="s">
        <v>358</v>
      </c>
      <c r="C300" s="85" t="s">
        <v>318</v>
      </c>
      <c r="D300" s="17" t="s">
        <v>30</v>
      </c>
      <c r="E300" s="60">
        <v>9.21</v>
      </c>
      <c r="F300" s="84" t="s">
        <v>359</v>
      </c>
      <c r="G300" s="62">
        <v>96</v>
      </c>
      <c r="H300" s="62">
        <v>5904.37</v>
      </c>
      <c r="I300" s="76">
        <f t="shared" si="22"/>
        <v>2376.508925</v>
      </c>
      <c r="J300" s="62" t="s">
        <v>446</v>
      </c>
      <c r="K300" s="77">
        <v>98.1935483870968</v>
      </c>
      <c r="L300" s="78">
        <v>5110.32129032258</v>
      </c>
      <c r="M300" s="78">
        <f t="shared" si="23"/>
        <v>1909.72706619355</v>
      </c>
      <c r="N300" s="79" t="s">
        <v>361</v>
      </c>
      <c r="O300" s="80">
        <f t="shared" si="24"/>
        <v>-0.0223390275952696</v>
      </c>
      <c r="P300" s="80">
        <f t="shared" si="25"/>
        <v>0.155381367347902</v>
      </c>
      <c r="Q300" s="80">
        <f t="shared" si="26"/>
        <v>0.0288</v>
      </c>
      <c r="R300" s="27"/>
      <c r="S300" s="27"/>
    </row>
    <row r="301" customHeight="1" spans="1:18">
      <c r="A301" s="86">
        <v>349</v>
      </c>
      <c r="B301" s="85" t="s">
        <v>362</v>
      </c>
      <c r="C301" s="85" t="s">
        <v>318</v>
      </c>
      <c r="D301" s="17" t="s">
        <v>19</v>
      </c>
      <c r="E301" s="60">
        <v>9.21</v>
      </c>
      <c r="F301" s="84" t="s">
        <v>363</v>
      </c>
      <c r="G301" s="62">
        <v>64</v>
      </c>
      <c r="H301" s="62">
        <v>3276.19</v>
      </c>
      <c r="I301" s="76">
        <f t="shared" si="22"/>
        <v>1070.003654</v>
      </c>
      <c r="J301" s="62" t="s">
        <v>447</v>
      </c>
      <c r="K301" s="77">
        <v>54.741935483871</v>
      </c>
      <c r="L301" s="78">
        <v>4143.45258064516</v>
      </c>
      <c r="M301" s="78">
        <f t="shared" si="23"/>
        <v>1068.18207529032</v>
      </c>
      <c r="N301" s="79" t="s">
        <v>365</v>
      </c>
      <c r="O301" s="80">
        <f t="shared" si="24"/>
        <v>0.169121979964643</v>
      </c>
      <c r="P301" s="80">
        <f t="shared" si="25"/>
        <v>-0.209309160359722</v>
      </c>
      <c r="Q301" s="80">
        <f t="shared" si="26"/>
        <v>0.0687999999999999</v>
      </c>
      <c r="R301" s="27"/>
    </row>
    <row r="302" customHeight="1" spans="1:19">
      <c r="A302" s="87">
        <v>113023</v>
      </c>
      <c r="B302" s="85" t="s">
        <v>366</v>
      </c>
      <c r="C302" s="85" t="s">
        <v>318</v>
      </c>
      <c r="D302" s="17" t="s">
        <v>19</v>
      </c>
      <c r="E302" s="60">
        <v>9.21</v>
      </c>
      <c r="F302" s="60" t="s">
        <v>367</v>
      </c>
      <c r="G302" s="62">
        <v>19</v>
      </c>
      <c r="H302" s="62">
        <v>973.8</v>
      </c>
      <c r="I302" s="76">
        <f t="shared" si="22"/>
        <v>211.21722</v>
      </c>
      <c r="J302" s="62" t="s">
        <v>448</v>
      </c>
      <c r="K302" s="77">
        <v>26.4516129032258</v>
      </c>
      <c r="L302" s="78">
        <v>1219.18677419355</v>
      </c>
      <c r="M302" s="78">
        <f t="shared" si="23"/>
        <v>277.730747161291</v>
      </c>
      <c r="N302" s="79" t="s">
        <v>369</v>
      </c>
      <c r="O302" s="80">
        <f t="shared" si="24"/>
        <v>-0.281707317073171</v>
      </c>
      <c r="P302" s="80">
        <f t="shared" si="25"/>
        <v>-0.20127086299461</v>
      </c>
      <c r="Q302" s="80">
        <f t="shared" si="26"/>
        <v>-0.0109</v>
      </c>
      <c r="R302" s="27"/>
      <c r="S302" s="27"/>
    </row>
    <row r="303" customHeight="1" spans="1:18">
      <c r="A303" s="86">
        <v>399</v>
      </c>
      <c r="B303" s="85" t="s">
        <v>355</v>
      </c>
      <c r="C303" s="85" t="s">
        <v>318</v>
      </c>
      <c r="D303" s="17" t="s">
        <v>30</v>
      </c>
      <c r="E303" s="60">
        <v>9.23</v>
      </c>
      <c r="F303" s="84" t="s">
        <v>356</v>
      </c>
      <c r="G303" s="62">
        <v>75</v>
      </c>
      <c r="H303" s="62">
        <v>3760.04</v>
      </c>
      <c r="I303" s="76">
        <f t="shared" si="22"/>
        <v>1264.877456</v>
      </c>
      <c r="J303" s="62" t="s">
        <v>449</v>
      </c>
      <c r="K303" s="77">
        <v>67.8709677419355</v>
      </c>
      <c r="L303" s="78">
        <v>5300.05225806452</v>
      </c>
      <c r="M303" s="78">
        <f t="shared" si="23"/>
        <v>1570.93548929032</v>
      </c>
      <c r="N303" s="79" t="s">
        <v>357</v>
      </c>
      <c r="O303" s="80">
        <f t="shared" si="24"/>
        <v>0.105038022813688</v>
      </c>
      <c r="P303" s="80">
        <f t="shared" si="25"/>
        <v>-0.290565485598986</v>
      </c>
      <c r="Q303" s="80">
        <f t="shared" si="26"/>
        <v>0.04</v>
      </c>
      <c r="R303" s="27"/>
    </row>
    <row r="304" customHeight="1" spans="1:18">
      <c r="A304" s="17">
        <v>106485</v>
      </c>
      <c r="B304" s="18" t="s">
        <v>329</v>
      </c>
      <c r="C304" s="18" t="s">
        <v>318</v>
      </c>
      <c r="D304" s="17" t="s">
        <v>19</v>
      </c>
      <c r="E304" s="60">
        <v>9.21</v>
      </c>
      <c r="F304" s="17" t="s">
        <v>330</v>
      </c>
      <c r="G304" s="62">
        <v>66</v>
      </c>
      <c r="H304" s="62">
        <v>3311.31</v>
      </c>
      <c r="I304" s="76">
        <f t="shared" si="22"/>
        <v>557.624604</v>
      </c>
      <c r="J304" s="62" t="s">
        <v>440</v>
      </c>
      <c r="K304" s="77">
        <v>47.4193548387097</v>
      </c>
      <c r="L304" s="78">
        <v>3118.59580645161</v>
      </c>
      <c r="M304" s="78">
        <f t="shared" si="23"/>
        <v>697.31802232258</v>
      </c>
      <c r="N304" s="79" t="s">
        <v>332</v>
      </c>
      <c r="O304" s="80">
        <f t="shared" si="24"/>
        <v>0.391836734693877</v>
      </c>
      <c r="P304" s="80">
        <f t="shared" si="25"/>
        <v>0.0617951813921226</v>
      </c>
      <c r="Q304" s="80">
        <f t="shared" si="26"/>
        <v>-0.0552</v>
      </c>
      <c r="R304" s="27"/>
    </row>
    <row r="305" customHeight="1" spans="1:18">
      <c r="A305" s="86">
        <v>114844</v>
      </c>
      <c r="B305" s="85" t="s">
        <v>349</v>
      </c>
      <c r="C305" s="85" t="s">
        <v>318</v>
      </c>
      <c r="D305" s="17" t="s">
        <v>30</v>
      </c>
      <c r="E305" s="60">
        <v>9.2</v>
      </c>
      <c r="F305" s="60" t="s">
        <v>450</v>
      </c>
      <c r="G305" s="62">
        <v>78</v>
      </c>
      <c r="H305" s="62">
        <v>8251.25</v>
      </c>
      <c r="I305" s="76">
        <f t="shared" si="22"/>
        <v>1240.988</v>
      </c>
      <c r="J305" s="62" t="s">
        <v>451</v>
      </c>
      <c r="K305" s="77">
        <v>66.1290322580645</v>
      </c>
      <c r="L305" s="78">
        <v>7108.31516129032</v>
      </c>
      <c r="M305" s="78">
        <f t="shared" si="23"/>
        <v>1341.33907093548</v>
      </c>
      <c r="N305" s="79" t="s">
        <v>351</v>
      </c>
      <c r="O305" s="80">
        <f t="shared" si="24"/>
        <v>0.179512195121952</v>
      </c>
      <c r="P305" s="80">
        <f t="shared" si="25"/>
        <v>0.160788430559994</v>
      </c>
      <c r="Q305" s="80">
        <f t="shared" si="26"/>
        <v>-0.0383</v>
      </c>
      <c r="R305" s="27"/>
    </row>
    <row r="306" customHeight="1" spans="1:18">
      <c r="A306" s="86">
        <v>598</v>
      </c>
      <c r="B306" s="85" t="s">
        <v>352</v>
      </c>
      <c r="C306" s="85" t="s">
        <v>318</v>
      </c>
      <c r="D306" s="17" t="s">
        <v>30</v>
      </c>
      <c r="E306" s="60">
        <v>9.2</v>
      </c>
      <c r="F306" s="60" t="s">
        <v>91</v>
      </c>
      <c r="G306" s="62">
        <v>121</v>
      </c>
      <c r="H306" s="62">
        <v>6312.88</v>
      </c>
      <c r="I306" s="76">
        <f t="shared" si="22"/>
        <v>2084.512976</v>
      </c>
      <c r="J306" s="62" t="s">
        <v>452</v>
      </c>
      <c r="K306" s="77">
        <v>107.483870967742</v>
      </c>
      <c r="L306" s="78">
        <v>6160.62</v>
      </c>
      <c r="M306" s="78">
        <f t="shared" si="23"/>
        <v>2034.852786</v>
      </c>
      <c r="N306" s="79" t="s">
        <v>354</v>
      </c>
      <c r="O306" s="80">
        <f t="shared" si="24"/>
        <v>0.125750300120047</v>
      </c>
      <c r="P306" s="80">
        <f t="shared" si="25"/>
        <v>0.0247150449143106</v>
      </c>
      <c r="Q306" s="80">
        <f t="shared" si="26"/>
        <v>-9.9999999999989e-5</v>
      </c>
      <c r="R306" s="27"/>
    </row>
    <row r="307" customHeight="1" spans="1:18">
      <c r="A307" s="86">
        <v>399</v>
      </c>
      <c r="B307" s="85" t="s">
        <v>355</v>
      </c>
      <c r="C307" s="85" t="s">
        <v>318</v>
      </c>
      <c r="D307" s="17" t="s">
        <v>30</v>
      </c>
      <c r="E307" s="60">
        <v>9.2</v>
      </c>
      <c r="F307" s="84" t="s">
        <v>356</v>
      </c>
      <c r="G307" s="62">
        <v>85</v>
      </c>
      <c r="H307" s="62">
        <v>6305.86</v>
      </c>
      <c r="I307" s="76">
        <f t="shared" si="22"/>
        <v>1553.763904</v>
      </c>
      <c r="J307" s="62" t="s">
        <v>453</v>
      </c>
      <c r="K307" s="77">
        <v>67.8709677419355</v>
      </c>
      <c r="L307" s="78">
        <v>5300.05225806452</v>
      </c>
      <c r="M307" s="78">
        <f t="shared" si="23"/>
        <v>1570.93548929032</v>
      </c>
      <c r="N307" s="79" t="s">
        <v>357</v>
      </c>
      <c r="O307" s="80">
        <f t="shared" si="24"/>
        <v>0.252376425855513</v>
      </c>
      <c r="P307" s="80">
        <f t="shared" si="25"/>
        <v>0.189773174482393</v>
      </c>
      <c r="Q307" s="80">
        <f t="shared" si="26"/>
        <v>-0.05</v>
      </c>
      <c r="R307" s="27"/>
    </row>
    <row r="308" customHeight="1" spans="1:18">
      <c r="A308" s="86">
        <v>308</v>
      </c>
      <c r="B308" s="85" t="s">
        <v>322</v>
      </c>
      <c r="C308" s="85" t="s">
        <v>318</v>
      </c>
      <c r="D308" s="17" t="s">
        <v>19</v>
      </c>
      <c r="E308" s="60">
        <v>9.2</v>
      </c>
      <c r="F308" s="60" t="s">
        <v>323</v>
      </c>
      <c r="G308" s="62">
        <v>81</v>
      </c>
      <c r="H308" s="62">
        <v>3398.89</v>
      </c>
      <c r="I308" s="76">
        <f t="shared" si="22"/>
        <v>928.916637</v>
      </c>
      <c r="J308" s="62" t="s">
        <v>454</v>
      </c>
      <c r="K308" s="77">
        <v>63.5806451612903</v>
      </c>
      <c r="L308" s="78">
        <v>4347.42548387097</v>
      </c>
      <c r="M308" s="78">
        <f t="shared" si="23"/>
        <v>1302.48867496774</v>
      </c>
      <c r="N308" s="79" t="s">
        <v>325</v>
      </c>
      <c r="O308" s="80">
        <f t="shared" si="24"/>
        <v>0.273972602739727</v>
      </c>
      <c r="P308" s="80">
        <f t="shared" si="25"/>
        <v>-0.218183264414779</v>
      </c>
      <c r="Q308" s="80">
        <f t="shared" si="26"/>
        <v>-0.0263</v>
      </c>
      <c r="R308" s="27"/>
    </row>
    <row r="309" customHeight="1" spans="1:19">
      <c r="A309" s="17">
        <v>391</v>
      </c>
      <c r="B309" s="18" t="s">
        <v>337</v>
      </c>
      <c r="C309" s="18" t="s">
        <v>318</v>
      </c>
      <c r="D309" s="17" t="s">
        <v>19</v>
      </c>
      <c r="E309" s="41">
        <v>9.2</v>
      </c>
      <c r="F309" s="61" t="s">
        <v>455</v>
      </c>
      <c r="G309" s="62">
        <v>47</v>
      </c>
      <c r="H309" s="62">
        <v>2293.91</v>
      </c>
      <c r="I309" s="76">
        <f t="shared" si="22"/>
        <v>676.474059</v>
      </c>
      <c r="J309" s="62" t="s">
        <v>456</v>
      </c>
      <c r="K309" s="77">
        <v>54.2903225806452</v>
      </c>
      <c r="L309" s="78">
        <v>3229.92387096774</v>
      </c>
      <c r="M309" s="78">
        <f t="shared" si="23"/>
        <v>1135.64123303226</v>
      </c>
      <c r="N309" s="79" t="s">
        <v>340</v>
      </c>
      <c r="O309" s="80">
        <f t="shared" si="24"/>
        <v>-0.134284016636958</v>
      </c>
      <c r="P309" s="80">
        <f t="shared" si="25"/>
        <v>-0.289794406419646</v>
      </c>
      <c r="Q309" s="80">
        <f t="shared" si="26"/>
        <v>-0.0567</v>
      </c>
      <c r="R309" s="27"/>
      <c r="S309" s="27"/>
    </row>
    <row r="310" customHeight="1" spans="1:18">
      <c r="A310" s="17">
        <v>747</v>
      </c>
      <c r="B310" s="18" t="s">
        <v>341</v>
      </c>
      <c r="C310" s="18" t="s">
        <v>318</v>
      </c>
      <c r="D310" s="17" t="s">
        <v>30</v>
      </c>
      <c r="E310" s="41">
        <v>9.2</v>
      </c>
      <c r="F310" s="17" t="s">
        <v>342</v>
      </c>
      <c r="G310" s="62">
        <v>56</v>
      </c>
      <c r="H310" s="62">
        <v>4712.34</v>
      </c>
      <c r="I310" s="76">
        <f t="shared" si="22"/>
        <v>1198.348062</v>
      </c>
      <c r="J310" s="62" t="s">
        <v>457</v>
      </c>
      <c r="K310" s="77">
        <v>49.0645161290323</v>
      </c>
      <c r="L310" s="78">
        <v>5917.3664516129</v>
      </c>
      <c r="M310" s="78">
        <f t="shared" si="23"/>
        <v>1033.76391909677</v>
      </c>
      <c r="N310" s="79" t="s">
        <v>344</v>
      </c>
      <c r="O310" s="80">
        <f t="shared" si="24"/>
        <v>0.141354372123602</v>
      </c>
      <c r="P310" s="80">
        <f t="shared" si="25"/>
        <v>-0.203642357029358</v>
      </c>
      <c r="Q310" s="80">
        <f t="shared" si="26"/>
        <v>0.0796</v>
      </c>
      <c r="R310" s="27"/>
    </row>
    <row r="311" customHeight="1" spans="1:19">
      <c r="A311" s="17">
        <v>578</v>
      </c>
      <c r="B311" s="18" t="s">
        <v>374</v>
      </c>
      <c r="C311" s="18" t="s">
        <v>318</v>
      </c>
      <c r="D311" s="17" t="s">
        <v>24</v>
      </c>
      <c r="E311" s="16">
        <v>9.2</v>
      </c>
      <c r="F311" s="61" t="s">
        <v>458</v>
      </c>
      <c r="G311" s="62">
        <v>134</v>
      </c>
      <c r="H311" s="62">
        <v>19769.18</v>
      </c>
      <c r="I311" s="76">
        <f t="shared" si="22"/>
        <v>5861.56187</v>
      </c>
      <c r="J311" s="62" t="s">
        <v>44</v>
      </c>
      <c r="K311" s="77">
        <v>100.451612903226</v>
      </c>
      <c r="L311" s="78">
        <v>8001.07</v>
      </c>
      <c r="M311" s="78">
        <f t="shared" si="23"/>
        <v>2263.502703</v>
      </c>
      <c r="N311" s="79" t="s">
        <v>377</v>
      </c>
      <c r="O311" s="81">
        <f t="shared" si="24"/>
        <v>0.333975594091198</v>
      </c>
      <c r="P311" s="81">
        <f t="shared" si="25"/>
        <v>1.47081702822248</v>
      </c>
      <c r="Q311" s="80">
        <f t="shared" si="26"/>
        <v>0.0136</v>
      </c>
      <c r="R311" s="32">
        <v>0</v>
      </c>
      <c r="S311" s="51" t="s">
        <v>49</v>
      </c>
    </row>
    <row r="312" customHeight="1" spans="1:18">
      <c r="A312" s="17">
        <v>349</v>
      </c>
      <c r="B312" s="18" t="s">
        <v>362</v>
      </c>
      <c r="C312" s="18" t="s">
        <v>318</v>
      </c>
      <c r="D312" s="17" t="s">
        <v>19</v>
      </c>
      <c r="E312" s="41">
        <v>9.2</v>
      </c>
      <c r="F312" s="17" t="s">
        <v>384</v>
      </c>
      <c r="G312" s="62">
        <v>84</v>
      </c>
      <c r="H312" s="62">
        <v>4482.96</v>
      </c>
      <c r="I312" s="76">
        <f t="shared" si="22"/>
        <v>1142.258208</v>
      </c>
      <c r="J312" s="62" t="s">
        <v>459</v>
      </c>
      <c r="K312" s="77">
        <v>54.741935483871</v>
      </c>
      <c r="L312" s="78">
        <v>4143.45258064516</v>
      </c>
      <c r="M312" s="78">
        <f t="shared" si="23"/>
        <v>1068.18207529032</v>
      </c>
      <c r="N312" s="79" t="s">
        <v>365</v>
      </c>
      <c r="O312" s="80">
        <f t="shared" si="24"/>
        <v>0.534472598703594</v>
      </c>
      <c r="P312" s="80">
        <f t="shared" si="25"/>
        <v>0.081938290048435</v>
      </c>
      <c r="Q312" s="80">
        <f t="shared" si="26"/>
        <v>-0.003</v>
      </c>
      <c r="R312" s="27"/>
    </row>
    <row r="313" customHeight="1" spans="1:19">
      <c r="A313" s="87">
        <v>113023</v>
      </c>
      <c r="B313" s="85" t="s">
        <v>366</v>
      </c>
      <c r="C313" s="85" t="s">
        <v>318</v>
      </c>
      <c r="D313" s="17" t="s">
        <v>19</v>
      </c>
      <c r="E313" s="60">
        <v>9.19</v>
      </c>
      <c r="F313" s="60" t="s">
        <v>367</v>
      </c>
      <c r="G313" s="62">
        <v>20</v>
      </c>
      <c r="H313" s="62">
        <v>556.08</v>
      </c>
      <c r="I313" s="76">
        <f t="shared" si="22"/>
        <v>130.289544</v>
      </c>
      <c r="J313" s="62" t="s">
        <v>460</v>
      </c>
      <c r="K313" s="77">
        <v>26.4516129032258</v>
      </c>
      <c r="L313" s="78">
        <v>1219.18677419355</v>
      </c>
      <c r="M313" s="78">
        <f t="shared" si="23"/>
        <v>277.730747161291</v>
      </c>
      <c r="N313" s="79" t="s">
        <v>369</v>
      </c>
      <c r="O313" s="80">
        <f t="shared" si="24"/>
        <v>-0.24390243902439</v>
      </c>
      <c r="P313" s="80">
        <f t="shared" si="25"/>
        <v>-0.54389268997129</v>
      </c>
      <c r="Q313" s="80">
        <f t="shared" si="26"/>
        <v>0.00650000000000001</v>
      </c>
      <c r="R313" s="27"/>
      <c r="S313" s="27"/>
    </row>
    <row r="314" customHeight="1" spans="1:18">
      <c r="A314" s="87">
        <v>119262</v>
      </c>
      <c r="B314" s="85" t="s">
        <v>326</v>
      </c>
      <c r="C314" s="85" t="s">
        <v>318</v>
      </c>
      <c r="D314" s="17" t="s">
        <v>19</v>
      </c>
      <c r="E314" s="60">
        <v>9.19</v>
      </c>
      <c r="F314" s="60" t="s">
        <v>327</v>
      </c>
      <c r="G314" s="62">
        <v>37</v>
      </c>
      <c r="H314" s="62">
        <v>1137.6</v>
      </c>
      <c r="I314" s="76">
        <f t="shared" si="22"/>
        <v>450.60336</v>
      </c>
      <c r="J314" s="62" t="s">
        <v>461</v>
      </c>
      <c r="K314" s="77">
        <v>32.3548387096774</v>
      </c>
      <c r="L314" s="78">
        <v>1274.54774193548</v>
      </c>
      <c r="M314" s="78">
        <f t="shared" si="23"/>
        <v>415.757473419354</v>
      </c>
      <c r="N314" s="79" t="s">
        <v>257</v>
      </c>
      <c r="O314" s="80">
        <f t="shared" si="24"/>
        <v>0.14356929212363</v>
      </c>
      <c r="P314" s="80">
        <f t="shared" si="25"/>
        <v>-0.107448106830048</v>
      </c>
      <c r="Q314" s="80">
        <f t="shared" si="26"/>
        <v>0.0699</v>
      </c>
      <c r="R314" s="27"/>
    </row>
    <row r="315" customHeight="1" spans="1:18">
      <c r="A315" s="86">
        <v>114622</v>
      </c>
      <c r="B315" s="85" t="s">
        <v>378</v>
      </c>
      <c r="C315" s="85" t="s">
        <v>318</v>
      </c>
      <c r="D315" s="17" t="s">
        <v>30</v>
      </c>
      <c r="E315" s="60">
        <v>9.19</v>
      </c>
      <c r="F315" s="60" t="s">
        <v>379</v>
      </c>
      <c r="G315" s="62">
        <v>145</v>
      </c>
      <c r="H315" s="62">
        <v>7880.16</v>
      </c>
      <c r="I315" s="76">
        <f t="shared" si="22"/>
        <v>2021.26104</v>
      </c>
      <c r="J315" s="62" t="s">
        <v>462</v>
      </c>
      <c r="K315" s="77">
        <v>109.096774193548</v>
      </c>
      <c r="L315" s="78">
        <v>5840.79548387097</v>
      </c>
      <c r="M315" s="78">
        <f t="shared" si="23"/>
        <v>1975.35703264516</v>
      </c>
      <c r="N315" s="79" t="s">
        <v>219</v>
      </c>
      <c r="O315" s="80">
        <f t="shared" si="24"/>
        <v>0.329095209934954</v>
      </c>
      <c r="P315" s="80">
        <f t="shared" si="25"/>
        <v>0.349158692811728</v>
      </c>
      <c r="Q315" s="80">
        <f t="shared" si="26"/>
        <v>-0.0817</v>
      </c>
      <c r="R315" s="27"/>
    </row>
    <row r="316" customHeight="1" spans="1:18">
      <c r="A316" s="17">
        <v>102479</v>
      </c>
      <c r="B316" s="18" t="s">
        <v>383</v>
      </c>
      <c r="C316" s="18" t="s">
        <v>318</v>
      </c>
      <c r="D316" s="17" t="s">
        <v>19</v>
      </c>
      <c r="E316" s="17">
        <v>9.19</v>
      </c>
      <c r="F316" s="17" t="s">
        <v>384</v>
      </c>
      <c r="G316" s="62">
        <v>92</v>
      </c>
      <c r="H316" s="62">
        <v>3172.48</v>
      </c>
      <c r="I316" s="76">
        <f t="shared" si="22"/>
        <v>1224.260032</v>
      </c>
      <c r="J316" s="62" t="s">
        <v>463</v>
      </c>
      <c r="K316" s="77">
        <v>72</v>
      </c>
      <c r="L316" s="78">
        <v>3578.51032258065</v>
      </c>
      <c r="M316" s="78">
        <f t="shared" si="23"/>
        <v>1275.73893</v>
      </c>
      <c r="N316" s="79" t="s">
        <v>386</v>
      </c>
      <c r="O316" s="80">
        <f t="shared" si="24"/>
        <v>0.277777777777778</v>
      </c>
      <c r="P316" s="80">
        <f t="shared" si="25"/>
        <v>-0.113463504637271</v>
      </c>
      <c r="Q316" s="80">
        <f t="shared" si="26"/>
        <v>0.0294</v>
      </c>
      <c r="R316" s="27"/>
    </row>
    <row r="317" customHeight="1" spans="1:18">
      <c r="A317" s="86">
        <v>578</v>
      </c>
      <c r="B317" s="85" t="s">
        <v>374</v>
      </c>
      <c r="C317" s="85" t="s">
        <v>318</v>
      </c>
      <c r="D317" s="17" t="s">
        <v>24</v>
      </c>
      <c r="E317" s="64">
        <v>9.18</v>
      </c>
      <c r="F317" s="84" t="s">
        <v>387</v>
      </c>
      <c r="G317" s="62">
        <v>125</v>
      </c>
      <c r="H317" s="62">
        <v>11710.21</v>
      </c>
      <c r="I317" s="76">
        <f t="shared" si="22"/>
        <v>3031.773369</v>
      </c>
      <c r="J317" s="62" t="s">
        <v>464</v>
      </c>
      <c r="K317" s="77">
        <v>100.451612903226</v>
      </c>
      <c r="L317" s="78">
        <v>8001.07</v>
      </c>
      <c r="M317" s="78">
        <f t="shared" si="23"/>
        <v>2263.502703</v>
      </c>
      <c r="N317" s="79" t="s">
        <v>377</v>
      </c>
      <c r="O317" s="81">
        <f t="shared" si="24"/>
        <v>0.244380218368655</v>
      </c>
      <c r="P317" s="81">
        <f t="shared" si="25"/>
        <v>0.463580496108645</v>
      </c>
      <c r="Q317" s="80">
        <f t="shared" si="26"/>
        <v>-0.024</v>
      </c>
      <c r="R317" s="32">
        <v>0</v>
      </c>
    </row>
    <row r="318" customHeight="1" spans="1:19">
      <c r="A318" s="86">
        <v>373</v>
      </c>
      <c r="B318" s="85" t="s">
        <v>388</v>
      </c>
      <c r="C318" s="85" t="s">
        <v>318</v>
      </c>
      <c r="D318" s="17" t="s">
        <v>24</v>
      </c>
      <c r="E318" s="60">
        <v>9.18</v>
      </c>
      <c r="F318" s="84" t="s">
        <v>389</v>
      </c>
      <c r="G318" s="62">
        <v>108</v>
      </c>
      <c r="H318" s="62">
        <v>10335.17</v>
      </c>
      <c r="I318" s="76">
        <f t="shared" si="22"/>
        <v>2377.0891</v>
      </c>
      <c r="J318" s="62" t="s">
        <v>465</v>
      </c>
      <c r="K318" s="77">
        <v>96.3870967741936</v>
      </c>
      <c r="L318" s="78">
        <v>7687.64967741936</v>
      </c>
      <c r="M318" s="78">
        <f t="shared" si="23"/>
        <v>2387.78398980645</v>
      </c>
      <c r="N318" s="79" t="s">
        <v>390</v>
      </c>
      <c r="O318" s="81">
        <f t="shared" si="24"/>
        <v>0.120481927710843</v>
      </c>
      <c r="P318" s="81">
        <f t="shared" si="25"/>
        <v>0.344386182210813</v>
      </c>
      <c r="Q318" s="80">
        <f t="shared" si="26"/>
        <v>-0.0806</v>
      </c>
      <c r="R318" s="32">
        <v>0</v>
      </c>
      <c r="S318" s="51" t="s">
        <v>47</v>
      </c>
    </row>
    <row r="319" customHeight="1" spans="1:19">
      <c r="A319" s="86">
        <v>585</v>
      </c>
      <c r="B319" s="85" t="s">
        <v>345</v>
      </c>
      <c r="C319" s="85" t="s">
        <v>318</v>
      </c>
      <c r="D319" s="17" t="s">
        <v>24</v>
      </c>
      <c r="E319" s="64">
        <v>9.18</v>
      </c>
      <c r="F319" s="84" t="s">
        <v>391</v>
      </c>
      <c r="G319" s="62">
        <v>171</v>
      </c>
      <c r="H319" s="62">
        <v>13257.64</v>
      </c>
      <c r="I319" s="76">
        <f t="shared" si="22"/>
        <v>3293.197776</v>
      </c>
      <c r="J319" s="62" t="s">
        <v>466</v>
      </c>
      <c r="K319" s="77">
        <v>121.225806451613</v>
      </c>
      <c r="L319" s="78">
        <v>7205.5364516129</v>
      </c>
      <c r="M319" s="78">
        <f t="shared" si="23"/>
        <v>2284.87560880645</v>
      </c>
      <c r="N319" s="79" t="s">
        <v>348</v>
      </c>
      <c r="O319" s="81">
        <f t="shared" si="24"/>
        <v>0.410590739755188</v>
      </c>
      <c r="P319" s="81">
        <f t="shared" si="25"/>
        <v>0.839924076302797</v>
      </c>
      <c r="Q319" s="80">
        <f t="shared" si="26"/>
        <v>-0.0687</v>
      </c>
      <c r="R319" s="32">
        <v>0</v>
      </c>
      <c r="S319" s="51" t="s">
        <v>49</v>
      </c>
    </row>
    <row r="320" customHeight="1" spans="1:19">
      <c r="A320" s="86">
        <v>724</v>
      </c>
      <c r="B320" s="85" t="s">
        <v>393</v>
      </c>
      <c r="C320" s="85" t="s">
        <v>318</v>
      </c>
      <c r="D320" s="17" t="s">
        <v>30</v>
      </c>
      <c r="E320" s="64">
        <v>9.18</v>
      </c>
      <c r="F320" s="60" t="s">
        <v>327</v>
      </c>
      <c r="G320" s="62">
        <v>107</v>
      </c>
      <c r="H320" s="62">
        <v>10358.48</v>
      </c>
      <c r="I320" s="76">
        <f t="shared" si="22"/>
        <v>2396.952272</v>
      </c>
      <c r="J320" s="62" t="s">
        <v>421</v>
      </c>
      <c r="K320" s="77">
        <v>91.8064516129032</v>
      </c>
      <c r="L320" s="78">
        <v>6897.20580645161</v>
      </c>
      <c r="M320" s="78">
        <f t="shared" si="23"/>
        <v>2162.96374090322</v>
      </c>
      <c r="N320" s="79" t="s">
        <v>395</v>
      </c>
      <c r="O320" s="81">
        <f t="shared" si="24"/>
        <v>0.165495432185524</v>
      </c>
      <c r="P320" s="81">
        <f t="shared" si="25"/>
        <v>0.501837162856694</v>
      </c>
      <c r="Q320" s="80">
        <f t="shared" si="26"/>
        <v>-0.0822</v>
      </c>
      <c r="R320" s="32">
        <v>0</v>
      </c>
      <c r="S320" s="51" t="s">
        <v>49</v>
      </c>
    </row>
    <row r="321" customHeight="1" spans="1:19">
      <c r="A321" s="86">
        <v>747</v>
      </c>
      <c r="B321" s="85" t="s">
        <v>341</v>
      </c>
      <c r="C321" s="85" t="s">
        <v>318</v>
      </c>
      <c r="D321" s="17" t="s">
        <v>30</v>
      </c>
      <c r="E321" s="64">
        <v>9.18</v>
      </c>
      <c r="F321" s="60" t="s">
        <v>396</v>
      </c>
      <c r="G321" s="62">
        <v>53</v>
      </c>
      <c r="H321" s="62">
        <v>14185.79</v>
      </c>
      <c r="I321" s="76">
        <f t="shared" si="22"/>
        <v>1907.988755</v>
      </c>
      <c r="J321" s="62" t="s">
        <v>467</v>
      </c>
      <c r="K321" s="77">
        <v>49.0645161290323</v>
      </c>
      <c r="L321" s="78">
        <v>5917.3664516129</v>
      </c>
      <c r="M321" s="78">
        <f t="shared" si="23"/>
        <v>1033.76391909677</v>
      </c>
      <c r="N321" s="79" t="s">
        <v>344</v>
      </c>
      <c r="O321" s="81">
        <f t="shared" si="24"/>
        <v>0.0802103879026947</v>
      </c>
      <c r="P321" s="81">
        <f t="shared" si="25"/>
        <v>1.39731477102172</v>
      </c>
      <c r="Q321" s="80">
        <f t="shared" si="26"/>
        <v>-0.0402</v>
      </c>
      <c r="R321" s="32">
        <v>0</v>
      </c>
      <c r="S321" s="51" t="s">
        <v>49</v>
      </c>
    </row>
    <row r="322" customHeight="1" spans="1:18">
      <c r="A322" s="84">
        <v>116919</v>
      </c>
      <c r="B322" s="85" t="s">
        <v>317</v>
      </c>
      <c r="C322" s="85" t="s">
        <v>318</v>
      </c>
      <c r="D322" s="17" t="s">
        <v>19</v>
      </c>
      <c r="E322" s="60">
        <v>9.18</v>
      </c>
      <c r="F322" s="60" t="s">
        <v>319</v>
      </c>
      <c r="G322" s="62">
        <v>80</v>
      </c>
      <c r="H322" s="62">
        <v>3757.75</v>
      </c>
      <c r="I322" s="76">
        <f t="shared" si="22"/>
        <v>895.8476</v>
      </c>
      <c r="J322" s="62" t="s">
        <v>468</v>
      </c>
      <c r="K322" s="77">
        <v>66.1290322580645</v>
      </c>
      <c r="L322" s="78">
        <v>5510.10709677419</v>
      </c>
      <c r="M322" s="78">
        <f t="shared" si="23"/>
        <v>1586.91084387097</v>
      </c>
      <c r="N322" s="79" t="s">
        <v>321</v>
      </c>
      <c r="O322" s="80">
        <f t="shared" si="24"/>
        <v>0.209756097560976</v>
      </c>
      <c r="P322" s="80">
        <f t="shared" si="25"/>
        <v>-0.318025959568024</v>
      </c>
      <c r="Q322" s="80">
        <f t="shared" si="26"/>
        <v>-0.0496</v>
      </c>
      <c r="R322" s="27"/>
    </row>
    <row r="323" customHeight="1" spans="1:19">
      <c r="A323" s="86">
        <v>572</v>
      </c>
      <c r="B323" s="85" t="s">
        <v>398</v>
      </c>
      <c r="C323" s="85" t="s">
        <v>318</v>
      </c>
      <c r="D323" s="17" t="s">
        <v>30</v>
      </c>
      <c r="E323" s="64">
        <v>9.18</v>
      </c>
      <c r="F323" s="60" t="s">
        <v>399</v>
      </c>
      <c r="G323" s="62">
        <v>76</v>
      </c>
      <c r="H323" s="62">
        <v>9035.7</v>
      </c>
      <c r="I323" s="76">
        <f t="shared" si="22"/>
        <v>1851.41493</v>
      </c>
      <c r="J323" s="62" t="s">
        <v>469</v>
      </c>
      <c r="K323" s="77">
        <v>61.4838709677419</v>
      </c>
      <c r="L323" s="78">
        <v>4856.91225806452</v>
      </c>
      <c r="M323" s="78">
        <f t="shared" si="23"/>
        <v>1201.11440141936</v>
      </c>
      <c r="N323" s="79" t="s">
        <v>401</v>
      </c>
      <c r="O323" s="81">
        <f t="shared" si="24"/>
        <v>0.236096537250788</v>
      </c>
      <c r="P323" s="81">
        <f t="shared" si="25"/>
        <v>0.860379500370206</v>
      </c>
      <c r="Q323" s="80">
        <f t="shared" si="26"/>
        <v>-0.0424</v>
      </c>
      <c r="R323" s="32">
        <v>0</v>
      </c>
      <c r="S323" s="51" t="s">
        <v>49</v>
      </c>
    </row>
    <row r="324" customHeight="1" spans="1:18">
      <c r="A324" s="17">
        <v>578</v>
      </c>
      <c r="B324" s="18" t="s">
        <v>374</v>
      </c>
      <c r="C324" s="18" t="s">
        <v>318</v>
      </c>
      <c r="D324" s="17" t="s">
        <v>24</v>
      </c>
      <c r="E324" s="13">
        <v>9.18</v>
      </c>
      <c r="F324" s="61" t="s">
        <v>470</v>
      </c>
      <c r="G324" s="62">
        <v>125</v>
      </c>
      <c r="H324" s="62">
        <v>11710.21</v>
      </c>
      <c r="I324" s="76">
        <f t="shared" ref="I324:I387" si="27">H324*J324</f>
        <v>3031.773369</v>
      </c>
      <c r="J324" s="62" t="s">
        <v>464</v>
      </c>
      <c r="K324" s="77">
        <v>100.451612903226</v>
      </c>
      <c r="L324" s="78">
        <v>8001.07</v>
      </c>
      <c r="M324" s="78">
        <f t="shared" ref="M324:M387" si="28">L324*N324</f>
        <v>2263.502703</v>
      </c>
      <c r="N324" s="79" t="s">
        <v>377</v>
      </c>
      <c r="O324" s="81">
        <f t="shared" si="24"/>
        <v>0.244380218368655</v>
      </c>
      <c r="P324" s="81">
        <f t="shared" si="25"/>
        <v>0.463580496108645</v>
      </c>
      <c r="Q324" s="80">
        <f t="shared" si="26"/>
        <v>-0.024</v>
      </c>
      <c r="R324" s="32">
        <v>0</v>
      </c>
    </row>
    <row r="325" customHeight="1" spans="1:19">
      <c r="A325" s="17">
        <v>585</v>
      </c>
      <c r="B325" s="18" t="s">
        <v>345</v>
      </c>
      <c r="C325" s="18" t="s">
        <v>318</v>
      </c>
      <c r="D325" s="17" t="s">
        <v>24</v>
      </c>
      <c r="E325" s="13">
        <v>9.18</v>
      </c>
      <c r="F325" s="17" t="s">
        <v>346</v>
      </c>
      <c r="G325" s="62">
        <v>171</v>
      </c>
      <c r="H325" s="62">
        <v>13257.64</v>
      </c>
      <c r="I325" s="76">
        <f t="shared" si="27"/>
        <v>3293.197776</v>
      </c>
      <c r="J325" s="62" t="s">
        <v>466</v>
      </c>
      <c r="K325" s="77">
        <v>121.225806451613</v>
      </c>
      <c r="L325" s="78">
        <v>7205.5364516129</v>
      </c>
      <c r="M325" s="78">
        <f t="shared" si="28"/>
        <v>2284.87560880645</v>
      </c>
      <c r="N325" s="79" t="s">
        <v>348</v>
      </c>
      <c r="O325" s="81">
        <f t="shared" ref="O325:O388" si="29">(G325-K325)/K325</f>
        <v>0.410590739755188</v>
      </c>
      <c r="P325" s="81">
        <f t="shared" ref="P325:P388" si="30">(H325-L325)/L325</f>
        <v>0.839924076302797</v>
      </c>
      <c r="Q325" s="80">
        <f t="shared" ref="Q325:Q388" si="31">(J:J-N:N)</f>
        <v>-0.0687</v>
      </c>
      <c r="R325" s="32">
        <v>0</v>
      </c>
      <c r="S325" s="51" t="s">
        <v>49</v>
      </c>
    </row>
    <row r="326" customHeight="1" spans="1:19">
      <c r="A326" s="17">
        <v>102479</v>
      </c>
      <c r="B326" s="18" t="s">
        <v>383</v>
      </c>
      <c r="C326" s="18" t="s">
        <v>318</v>
      </c>
      <c r="D326" s="17" t="s">
        <v>19</v>
      </c>
      <c r="E326" s="13">
        <v>9.18</v>
      </c>
      <c r="F326" s="17" t="s">
        <v>384</v>
      </c>
      <c r="G326" s="62">
        <v>101</v>
      </c>
      <c r="H326" s="62">
        <v>5789.92</v>
      </c>
      <c r="I326" s="76">
        <f t="shared" si="27"/>
        <v>781.6392</v>
      </c>
      <c r="J326" s="62" t="s">
        <v>471</v>
      </c>
      <c r="K326" s="77">
        <v>72</v>
      </c>
      <c r="L326" s="78">
        <v>3578.51032258065</v>
      </c>
      <c r="M326" s="78">
        <f t="shared" si="28"/>
        <v>1275.73893</v>
      </c>
      <c r="N326" s="79" t="s">
        <v>386</v>
      </c>
      <c r="O326" s="81">
        <f t="shared" si="29"/>
        <v>0.402777777777778</v>
      </c>
      <c r="P326" s="81">
        <f t="shared" si="30"/>
        <v>0.617969344245062</v>
      </c>
      <c r="Q326" s="80">
        <f t="shared" si="31"/>
        <v>-0.2215</v>
      </c>
      <c r="R326" s="32">
        <v>0</v>
      </c>
      <c r="S326" s="51" t="s">
        <v>49</v>
      </c>
    </row>
    <row r="327" customHeight="1" spans="1:18">
      <c r="A327" s="17">
        <v>103199</v>
      </c>
      <c r="B327" s="18" t="s">
        <v>333</v>
      </c>
      <c r="C327" s="18" t="s">
        <v>318</v>
      </c>
      <c r="D327" s="17" t="s">
        <v>19</v>
      </c>
      <c r="E327" s="17">
        <v>9.17</v>
      </c>
      <c r="F327" s="17" t="s">
        <v>334</v>
      </c>
      <c r="G327" s="62">
        <v>104</v>
      </c>
      <c r="H327" s="62">
        <v>2924.6</v>
      </c>
      <c r="I327" s="76">
        <f t="shared" si="27"/>
        <v>841.99234</v>
      </c>
      <c r="J327" s="62" t="s">
        <v>472</v>
      </c>
      <c r="K327" s="77">
        <v>80.5161290322581</v>
      </c>
      <c r="L327" s="78">
        <v>3999.12225806452</v>
      </c>
      <c r="M327" s="78">
        <f t="shared" si="28"/>
        <v>1277.71956145161</v>
      </c>
      <c r="N327" s="79" t="s">
        <v>336</v>
      </c>
      <c r="O327" s="80">
        <f t="shared" si="29"/>
        <v>0.291666666666666</v>
      </c>
      <c r="P327" s="80">
        <f t="shared" si="30"/>
        <v>-0.268689524531956</v>
      </c>
      <c r="Q327" s="80">
        <f t="shared" si="31"/>
        <v>-0.0316</v>
      </c>
      <c r="R327" s="27"/>
    </row>
    <row r="328" customHeight="1" spans="1:18">
      <c r="A328" s="17">
        <v>349</v>
      </c>
      <c r="B328" s="18" t="s">
        <v>362</v>
      </c>
      <c r="C328" s="18" t="s">
        <v>318</v>
      </c>
      <c r="D328" s="17" t="s">
        <v>19</v>
      </c>
      <c r="E328" s="17">
        <v>9.17</v>
      </c>
      <c r="F328" s="17" t="s">
        <v>384</v>
      </c>
      <c r="G328" s="62">
        <v>87</v>
      </c>
      <c r="H328" s="62">
        <v>3784.17</v>
      </c>
      <c r="I328" s="76">
        <f t="shared" si="27"/>
        <v>1294.18614</v>
      </c>
      <c r="J328" s="62" t="s">
        <v>473</v>
      </c>
      <c r="K328" s="77">
        <v>54.741935483871</v>
      </c>
      <c r="L328" s="78">
        <v>4143.45258064516</v>
      </c>
      <c r="M328" s="78">
        <f t="shared" si="28"/>
        <v>1068.18207529032</v>
      </c>
      <c r="N328" s="79" t="s">
        <v>365</v>
      </c>
      <c r="O328" s="80">
        <f t="shared" si="29"/>
        <v>0.589275191514436</v>
      </c>
      <c r="P328" s="80">
        <f t="shared" si="30"/>
        <v>-0.0867109188900667</v>
      </c>
      <c r="Q328" s="80">
        <f t="shared" si="31"/>
        <v>0.0842</v>
      </c>
      <c r="R328" s="27"/>
    </row>
    <row r="329" customHeight="1" spans="1:18">
      <c r="A329" s="84">
        <v>116919</v>
      </c>
      <c r="B329" s="85" t="s">
        <v>317</v>
      </c>
      <c r="C329" s="85" t="s">
        <v>318</v>
      </c>
      <c r="D329" s="17" t="s">
        <v>19</v>
      </c>
      <c r="E329" s="60">
        <v>9.16</v>
      </c>
      <c r="F329" s="60" t="s">
        <v>319</v>
      </c>
      <c r="G329" s="62">
        <v>103</v>
      </c>
      <c r="H329" s="62">
        <v>4363.06</v>
      </c>
      <c r="I329" s="76">
        <f t="shared" si="27"/>
        <v>1130.468846</v>
      </c>
      <c r="J329" s="62" t="s">
        <v>474</v>
      </c>
      <c r="K329" s="77">
        <v>66.1290322580645</v>
      </c>
      <c r="L329" s="78">
        <v>5510.10709677419</v>
      </c>
      <c r="M329" s="78">
        <f t="shared" si="28"/>
        <v>1586.91084387097</v>
      </c>
      <c r="N329" s="79" t="s">
        <v>321</v>
      </c>
      <c r="O329" s="80">
        <f t="shared" si="29"/>
        <v>0.557560975609756</v>
      </c>
      <c r="P329" s="80">
        <f t="shared" si="30"/>
        <v>-0.208171470468462</v>
      </c>
      <c r="Q329" s="80">
        <f t="shared" si="31"/>
        <v>-0.0289</v>
      </c>
      <c r="R329" s="27"/>
    </row>
    <row r="330" customHeight="1" spans="1:18">
      <c r="A330" s="86">
        <v>308</v>
      </c>
      <c r="B330" s="85" t="s">
        <v>322</v>
      </c>
      <c r="C330" s="85" t="s">
        <v>318</v>
      </c>
      <c r="D330" s="17" t="s">
        <v>19</v>
      </c>
      <c r="E330" s="60">
        <v>9.16</v>
      </c>
      <c r="F330" s="60" t="s">
        <v>323</v>
      </c>
      <c r="G330" s="62">
        <v>79</v>
      </c>
      <c r="H330" s="62">
        <v>4225.8</v>
      </c>
      <c r="I330" s="76">
        <f t="shared" si="27"/>
        <v>1367.46888</v>
      </c>
      <c r="J330" s="62" t="s">
        <v>475</v>
      </c>
      <c r="K330" s="77">
        <v>63.5806451612903</v>
      </c>
      <c r="L330" s="78">
        <v>4347.42548387097</v>
      </c>
      <c r="M330" s="78">
        <f t="shared" si="28"/>
        <v>1302.48867496774</v>
      </c>
      <c r="N330" s="79" t="s">
        <v>325</v>
      </c>
      <c r="O330" s="80">
        <f t="shared" si="29"/>
        <v>0.242516489091832</v>
      </c>
      <c r="P330" s="80">
        <f t="shared" si="30"/>
        <v>-0.0279764390033142</v>
      </c>
      <c r="Q330" s="80">
        <f t="shared" si="31"/>
        <v>0.024</v>
      </c>
      <c r="R330" s="27"/>
    </row>
    <row r="331" customHeight="1" spans="1:18">
      <c r="A331" s="87">
        <v>119262</v>
      </c>
      <c r="B331" s="85" t="s">
        <v>326</v>
      </c>
      <c r="C331" s="85" t="s">
        <v>318</v>
      </c>
      <c r="D331" s="17" t="s">
        <v>19</v>
      </c>
      <c r="E331" s="60">
        <v>9.16</v>
      </c>
      <c r="F331" s="60" t="s">
        <v>327</v>
      </c>
      <c r="G331" s="62">
        <v>43</v>
      </c>
      <c r="H331" s="62">
        <v>1802.03</v>
      </c>
      <c r="I331" s="76">
        <f t="shared" si="27"/>
        <v>444.741004</v>
      </c>
      <c r="J331" s="62" t="s">
        <v>442</v>
      </c>
      <c r="K331" s="77">
        <v>32.3548387096774</v>
      </c>
      <c r="L331" s="78">
        <v>1274.54774193548</v>
      </c>
      <c r="M331" s="78">
        <f t="shared" si="28"/>
        <v>415.757473419354</v>
      </c>
      <c r="N331" s="79" t="s">
        <v>257</v>
      </c>
      <c r="O331" s="81">
        <f t="shared" si="29"/>
        <v>0.329012961116651</v>
      </c>
      <c r="P331" s="81">
        <f t="shared" si="30"/>
        <v>0.413858375570542</v>
      </c>
      <c r="Q331" s="80">
        <f t="shared" si="31"/>
        <v>-0.0794</v>
      </c>
      <c r="R331" s="32">
        <f>(I331-M331)*0.1</f>
        <v>2.89835305806459</v>
      </c>
    </row>
    <row r="332" customHeight="1" spans="1:19">
      <c r="A332" s="17">
        <v>106485</v>
      </c>
      <c r="B332" s="18" t="s">
        <v>329</v>
      </c>
      <c r="C332" s="18" t="s">
        <v>318</v>
      </c>
      <c r="D332" s="17" t="s">
        <v>19</v>
      </c>
      <c r="E332" s="17">
        <v>9.16</v>
      </c>
      <c r="F332" s="17" t="s">
        <v>330</v>
      </c>
      <c r="G332" s="62">
        <v>111</v>
      </c>
      <c r="H332" s="62">
        <v>4842.67</v>
      </c>
      <c r="I332" s="76">
        <f t="shared" si="27"/>
        <v>479.908597</v>
      </c>
      <c r="J332" s="62" t="s">
        <v>476</v>
      </c>
      <c r="K332" s="77">
        <v>47.4193548387097</v>
      </c>
      <c r="L332" s="78">
        <v>3118.59580645161</v>
      </c>
      <c r="M332" s="78">
        <f t="shared" si="28"/>
        <v>697.31802232258</v>
      </c>
      <c r="N332" s="79" t="s">
        <v>332</v>
      </c>
      <c r="O332" s="81">
        <f t="shared" si="29"/>
        <v>1.34081632653061</v>
      </c>
      <c r="P332" s="81">
        <f t="shared" si="30"/>
        <v>0.552836693354651</v>
      </c>
      <c r="Q332" s="80">
        <f t="shared" si="31"/>
        <v>-0.1245</v>
      </c>
      <c r="R332" s="32">
        <v>0</v>
      </c>
      <c r="S332" s="51" t="s">
        <v>47</v>
      </c>
    </row>
    <row r="333" customHeight="1" spans="1:18">
      <c r="A333" s="17">
        <v>391</v>
      </c>
      <c r="B333" s="18" t="s">
        <v>337</v>
      </c>
      <c r="C333" s="18" t="s">
        <v>318</v>
      </c>
      <c r="D333" s="17" t="s">
        <v>19</v>
      </c>
      <c r="E333" s="17">
        <v>9.15</v>
      </c>
      <c r="F333" s="61" t="s">
        <v>338</v>
      </c>
      <c r="G333" s="62">
        <v>72</v>
      </c>
      <c r="H333" s="62">
        <v>4491.67</v>
      </c>
      <c r="I333" s="76">
        <f t="shared" si="27"/>
        <v>1239.251753</v>
      </c>
      <c r="J333" s="62" t="s">
        <v>477</v>
      </c>
      <c r="K333" s="77">
        <v>54.2903225806452</v>
      </c>
      <c r="L333" s="78">
        <v>3229.92387096774</v>
      </c>
      <c r="M333" s="78">
        <f t="shared" si="28"/>
        <v>1135.64123303226</v>
      </c>
      <c r="N333" s="79" t="s">
        <v>340</v>
      </c>
      <c r="O333" s="80">
        <f t="shared" si="29"/>
        <v>0.326203208556149</v>
      </c>
      <c r="P333" s="80">
        <f t="shared" si="30"/>
        <v>0.390642683678553</v>
      </c>
      <c r="Q333" s="80">
        <f t="shared" si="31"/>
        <v>-0.0757</v>
      </c>
      <c r="R333" s="27"/>
    </row>
    <row r="334" customHeight="1" spans="1:19">
      <c r="A334" s="17">
        <v>747</v>
      </c>
      <c r="B334" s="18" t="s">
        <v>341</v>
      </c>
      <c r="C334" s="18" t="s">
        <v>318</v>
      </c>
      <c r="D334" s="17" t="s">
        <v>30</v>
      </c>
      <c r="E334" s="17">
        <v>9.15</v>
      </c>
      <c r="F334" s="17" t="s">
        <v>342</v>
      </c>
      <c r="G334" s="62">
        <v>48</v>
      </c>
      <c r="H334" s="62">
        <v>9658.79</v>
      </c>
      <c r="I334" s="76">
        <f t="shared" si="27"/>
        <v>1229.563967</v>
      </c>
      <c r="J334" s="62" t="s">
        <v>478</v>
      </c>
      <c r="K334" s="77">
        <v>49.0645161290323</v>
      </c>
      <c r="L334" s="78">
        <v>5917.3664516129</v>
      </c>
      <c r="M334" s="78">
        <f t="shared" si="28"/>
        <v>1033.76391909677</v>
      </c>
      <c r="N334" s="79" t="s">
        <v>344</v>
      </c>
      <c r="O334" s="80">
        <f t="shared" si="29"/>
        <v>-0.021696252465484</v>
      </c>
      <c r="P334" s="80">
        <f t="shared" si="30"/>
        <v>0.632278493985665</v>
      </c>
      <c r="Q334" s="80">
        <f t="shared" si="31"/>
        <v>-0.0474</v>
      </c>
      <c r="R334" s="27"/>
      <c r="S334" s="27"/>
    </row>
    <row r="335" customHeight="1" spans="1:18">
      <c r="A335" s="17">
        <v>103199</v>
      </c>
      <c r="B335" s="18" t="s">
        <v>333</v>
      </c>
      <c r="C335" s="18" t="s">
        <v>318</v>
      </c>
      <c r="D335" s="17" t="s">
        <v>19</v>
      </c>
      <c r="E335" s="17">
        <v>9.15</v>
      </c>
      <c r="F335" s="17" t="s">
        <v>334</v>
      </c>
      <c r="G335" s="62">
        <v>98</v>
      </c>
      <c r="H335" s="62">
        <v>4230.09</v>
      </c>
      <c r="I335" s="76">
        <f t="shared" si="27"/>
        <v>1219.111938</v>
      </c>
      <c r="J335" s="62" t="s">
        <v>479</v>
      </c>
      <c r="K335" s="77">
        <v>80.5161290322581</v>
      </c>
      <c r="L335" s="78">
        <v>3999.12225806452</v>
      </c>
      <c r="M335" s="78">
        <f t="shared" si="28"/>
        <v>1277.71956145161</v>
      </c>
      <c r="N335" s="79" t="s">
        <v>336</v>
      </c>
      <c r="O335" s="80">
        <f t="shared" si="29"/>
        <v>0.217147435897435</v>
      </c>
      <c r="P335" s="80">
        <f t="shared" si="30"/>
        <v>0.0577546088944185</v>
      </c>
      <c r="Q335" s="80">
        <f t="shared" si="31"/>
        <v>-0.0313</v>
      </c>
      <c r="R335" s="27"/>
    </row>
    <row r="336" customHeight="1" spans="1:18">
      <c r="A336" s="17">
        <v>585</v>
      </c>
      <c r="B336" s="18" t="s">
        <v>345</v>
      </c>
      <c r="C336" s="18" t="s">
        <v>318</v>
      </c>
      <c r="D336" s="17" t="s">
        <v>24</v>
      </c>
      <c r="E336" s="17">
        <v>9.15</v>
      </c>
      <c r="F336" s="17" t="s">
        <v>346</v>
      </c>
      <c r="G336" s="62">
        <v>139</v>
      </c>
      <c r="H336" s="62">
        <v>6678.82</v>
      </c>
      <c r="I336" s="76">
        <f t="shared" si="27"/>
        <v>1924.835924</v>
      </c>
      <c r="J336" s="62" t="s">
        <v>479</v>
      </c>
      <c r="K336" s="77">
        <v>121.225806451613</v>
      </c>
      <c r="L336" s="78">
        <v>7205.5364516129</v>
      </c>
      <c r="M336" s="78">
        <f t="shared" si="28"/>
        <v>2284.87560880645</v>
      </c>
      <c r="N336" s="79" t="s">
        <v>348</v>
      </c>
      <c r="O336" s="80">
        <f t="shared" si="29"/>
        <v>0.146620542841936</v>
      </c>
      <c r="P336" s="80">
        <f t="shared" si="30"/>
        <v>-0.0730988532429115</v>
      </c>
      <c r="Q336" s="80">
        <f t="shared" si="31"/>
        <v>-0.0289</v>
      </c>
      <c r="R336" s="27"/>
    </row>
    <row r="337" customHeight="1" spans="1:18">
      <c r="A337" s="86">
        <v>114844</v>
      </c>
      <c r="B337" s="85" t="s">
        <v>349</v>
      </c>
      <c r="C337" s="85" t="s">
        <v>318</v>
      </c>
      <c r="D337" s="17" t="s">
        <v>30</v>
      </c>
      <c r="E337" s="60">
        <v>9.14</v>
      </c>
      <c r="F337" s="60" t="s">
        <v>350</v>
      </c>
      <c r="G337" s="62">
        <v>83</v>
      </c>
      <c r="H337" s="62">
        <v>7906.41</v>
      </c>
      <c r="I337" s="76">
        <f t="shared" si="27"/>
        <v>1810.56789</v>
      </c>
      <c r="J337" s="62" t="s">
        <v>480</v>
      </c>
      <c r="K337" s="77">
        <v>66.1290322580645</v>
      </c>
      <c r="L337" s="78">
        <v>7108.31516129032</v>
      </c>
      <c r="M337" s="78">
        <f t="shared" si="28"/>
        <v>1341.33907093548</v>
      </c>
      <c r="N337" s="79" t="s">
        <v>351</v>
      </c>
      <c r="O337" s="80">
        <f t="shared" si="29"/>
        <v>0.255121951219513</v>
      </c>
      <c r="P337" s="80">
        <f t="shared" si="30"/>
        <v>0.112276231512055</v>
      </c>
      <c r="Q337" s="80">
        <f t="shared" si="31"/>
        <v>0.0403</v>
      </c>
      <c r="R337" s="27"/>
    </row>
    <row r="338" customHeight="1" spans="1:18">
      <c r="A338" s="86">
        <v>598</v>
      </c>
      <c r="B338" s="85" t="s">
        <v>352</v>
      </c>
      <c r="C338" s="85" t="s">
        <v>318</v>
      </c>
      <c r="D338" s="17" t="s">
        <v>30</v>
      </c>
      <c r="E338" s="60">
        <v>9.16</v>
      </c>
      <c r="F338" s="60" t="s">
        <v>91</v>
      </c>
      <c r="G338" s="62">
        <v>152</v>
      </c>
      <c r="H338" s="62">
        <v>7056.9</v>
      </c>
      <c r="I338" s="76">
        <f t="shared" si="27"/>
        <v>2114.95293</v>
      </c>
      <c r="J338" s="62" t="s">
        <v>481</v>
      </c>
      <c r="K338" s="77">
        <v>107.483870967742</v>
      </c>
      <c r="L338" s="78">
        <v>6160.62</v>
      </c>
      <c r="M338" s="78">
        <f t="shared" si="28"/>
        <v>2034.852786</v>
      </c>
      <c r="N338" s="79" t="s">
        <v>354</v>
      </c>
      <c r="O338" s="80">
        <f t="shared" si="29"/>
        <v>0.414165666266506</v>
      </c>
      <c r="P338" s="80">
        <f t="shared" si="30"/>
        <v>0.14548535699329</v>
      </c>
      <c r="Q338" s="80">
        <f t="shared" si="31"/>
        <v>-0.0306000000000001</v>
      </c>
      <c r="R338" s="27"/>
    </row>
    <row r="339" customHeight="1" spans="1:18">
      <c r="A339" s="86">
        <v>399</v>
      </c>
      <c r="B339" s="85" t="s">
        <v>355</v>
      </c>
      <c r="C339" s="85" t="s">
        <v>318</v>
      </c>
      <c r="D339" s="17" t="s">
        <v>30</v>
      </c>
      <c r="E339" s="60">
        <v>9.16</v>
      </c>
      <c r="F339" s="84" t="s">
        <v>356</v>
      </c>
      <c r="G339" s="62">
        <v>87</v>
      </c>
      <c r="H339" s="62">
        <v>5631.12</v>
      </c>
      <c r="I339" s="76">
        <f t="shared" si="27"/>
        <v>1810.40508</v>
      </c>
      <c r="J339" s="62" t="s">
        <v>482</v>
      </c>
      <c r="K339" s="77">
        <v>67.8709677419355</v>
      </c>
      <c r="L339" s="78">
        <v>5300.05225806452</v>
      </c>
      <c r="M339" s="78">
        <f t="shared" si="28"/>
        <v>1570.93548929032</v>
      </c>
      <c r="N339" s="79" t="s">
        <v>357</v>
      </c>
      <c r="O339" s="80">
        <f t="shared" si="29"/>
        <v>0.281844106463878</v>
      </c>
      <c r="P339" s="80">
        <f t="shared" si="30"/>
        <v>0.0624649957803207</v>
      </c>
      <c r="Q339" s="80">
        <f t="shared" si="31"/>
        <v>0.0251</v>
      </c>
      <c r="R339" s="27"/>
    </row>
    <row r="340" customHeight="1" spans="1:18">
      <c r="A340" s="86">
        <v>117184</v>
      </c>
      <c r="B340" s="85" t="s">
        <v>358</v>
      </c>
      <c r="C340" s="85" t="s">
        <v>318</v>
      </c>
      <c r="D340" s="17" t="s">
        <v>30</v>
      </c>
      <c r="E340" s="60">
        <v>9.13</v>
      </c>
      <c r="F340" s="84" t="s">
        <v>359</v>
      </c>
      <c r="G340" s="62">
        <v>116</v>
      </c>
      <c r="H340" s="62">
        <v>6860.91</v>
      </c>
      <c r="I340" s="76">
        <f t="shared" si="27"/>
        <v>2205.096474</v>
      </c>
      <c r="J340" s="62" t="s">
        <v>483</v>
      </c>
      <c r="K340" s="77">
        <v>98.1935483870968</v>
      </c>
      <c r="L340" s="78">
        <v>5110.32129032258</v>
      </c>
      <c r="M340" s="78">
        <f t="shared" si="28"/>
        <v>1909.72706619355</v>
      </c>
      <c r="N340" s="79" t="s">
        <v>361</v>
      </c>
      <c r="O340" s="80">
        <f t="shared" si="29"/>
        <v>0.181340341655716</v>
      </c>
      <c r="P340" s="80">
        <f t="shared" si="30"/>
        <v>0.342559422436415</v>
      </c>
      <c r="Q340" s="80">
        <f t="shared" si="31"/>
        <v>-0.0523</v>
      </c>
      <c r="R340" s="27"/>
    </row>
    <row r="341" customHeight="1" spans="1:18">
      <c r="A341" s="86">
        <v>349</v>
      </c>
      <c r="B341" s="85" t="s">
        <v>362</v>
      </c>
      <c r="C341" s="85" t="s">
        <v>318</v>
      </c>
      <c r="D341" s="17" t="s">
        <v>19</v>
      </c>
      <c r="E341" s="60">
        <v>9.13</v>
      </c>
      <c r="F341" s="84" t="s">
        <v>363</v>
      </c>
      <c r="G341" s="62">
        <v>73</v>
      </c>
      <c r="H341" s="62">
        <v>4183.88</v>
      </c>
      <c r="I341" s="76">
        <f t="shared" si="27"/>
        <v>1221.69296</v>
      </c>
      <c r="J341" s="62" t="s">
        <v>484</v>
      </c>
      <c r="K341" s="77">
        <v>54.741935483871</v>
      </c>
      <c r="L341" s="78">
        <v>4143.45258064516</v>
      </c>
      <c r="M341" s="78">
        <f t="shared" si="28"/>
        <v>1068.18207529032</v>
      </c>
      <c r="N341" s="79" t="s">
        <v>365</v>
      </c>
      <c r="O341" s="80">
        <f t="shared" si="29"/>
        <v>0.333529758397171</v>
      </c>
      <c r="P341" s="80">
        <f t="shared" si="30"/>
        <v>0.00975694027335655</v>
      </c>
      <c r="Q341" s="80">
        <f t="shared" si="31"/>
        <v>0.0342</v>
      </c>
      <c r="R341" s="27"/>
    </row>
    <row r="342" customHeight="1" spans="1:18">
      <c r="A342" s="87">
        <v>113023</v>
      </c>
      <c r="B342" s="85" t="s">
        <v>366</v>
      </c>
      <c r="C342" s="85" t="s">
        <v>318</v>
      </c>
      <c r="D342" s="17" t="s">
        <v>19</v>
      </c>
      <c r="E342" s="60">
        <v>9.13</v>
      </c>
      <c r="F342" s="60" t="s">
        <v>367</v>
      </c>
      <c r="G342" s="62">
        <v>28</v>
      </c>
      <c r="H342" s="62">
        <v>813.44</v>
      </c>
      <c r="I342" s="76">
        <f t="shared" si="27"/>
        <v>69.386432</v>
      </c>
      <c r="J342" s="62" t="s">
        <v>485</v>
      </c>
      <c r="K342" s="77">
        <v>26.4516129032258</v>
      </c>
      <c r="L342" s="78">
        <v>1219.18677419355</v>
      </c>
      <c r="M342" s="78">
        <f t="shared" si="28"/>
        <v>277.730747161291</v>
      </c>
      <c r="N342" s="79" t="s">
        <v>369</v>
      </c>
      <c r="O342" s="80">
        <f t="shared" si="29"/>
        <v>0.0585365853658539</v>
      </c>
      <c r="P342" s="80">
        <f t="shared" si="30"/>
        <v>-0.332801161218253</v>
      </c>
      <c r="Q342" s="80">
        <f t="shared" si="31"/>
        <v>-0.1425</v>
      </c>
      <c r="R342" s="27"/>
    </row>
    <row r="343" customHeight="1" spans="1:19">
      <c r="A343" s="17">
        <v>106485</v>
      </c>
      <c r="B343" s="18" t="s">
        <v>329</v>
      </c>
      <c r="C343" s="18" t="s">
        <v>318</v>
      </c>
      <c r="D343" s="17" t="s">
        <v>19</v>
      </c>
      <c r="E343" s="60">
        <v>9.13</v>
      </c>
      <c r="F343" s="17" t="s">
        <v>330</v>
      </c>
      <c r="G343" s="62">
        <v>47</v>
      </c>
      <c r="H343" s="62">
        <v>1372.86</v>
      </c>
      <c r="I343" s="76">
        <f t="shared" si="27"/>
        <v>359.414748</v>
      </c>
      <c r="J343" s="62" t="s">
        <v>486</v>
      </c>
      <c r="K343" s="77">
        <v>47.4193548387097</v>
      </c>
      <c r="L343" s="78">
        <v>3118.59580645161</v>
      </c>
      <c r="M343" s="78">
        <f t="shared" si="28"/>
        <v>697.31802232258</v>
      </c>
      <c r="N343" s="79" t="s">
        <v>332</v>
      </c>
      <c r="O343" s="80">
        <f t="shared" si="29"/>
        <v>-0.00884353741496648</v>
      </c>
      <c r="P343" s="80">
        <f t="shared" si="30"/>
        <v>-0.55978264411185</v>
      </c>
      <c r="Q343" s="80">
        <f t="shared" si="31"/>
        <v>0.0382</v>
      </c>
      <c r="R343" s="27"/>
      <c r="S343" s="27"/>
    </row>
    <row r="344" customHeight="1" spans="1:19">
      <c r="A344" s="17">
        <v>391</v>
      </c>
      <c r="B344" s="18" t="s">
        <v>337</v>
      </c>
      <c r="C344" s="18" t="s">
        <v>318</v>
      </c>
      <c r="D344" s="17" t="s">
        <v>19</v>
      </c>
      <c r="E344" s="17">
        <v>9.13</v>
      </c>
      <c r="F344" s="61" t="s">
        <v>371</v>
      </c>
      <c r="G344" s="62">
        <v>71</v>
      </c>
      <c r="H344" s="62">
        <v>5044.48</v>
      </c>
      <c r="I344" s="76">
        <f t="shared" si="27"/>
        <v>1089.60768</v>
      </c>
      <c r="J344" s="62" t="s">
        <v>487</v>
      </c>
      <c r="K344" s="77">
        <v>54.2903225806452</v>
      </c>
      <c r="L344" s="78">
        <v>3229.92387096774</v>
      </c>
      <c r="M344" s="78">
        <f t="shared" si="28"/>
        <v>1135.64123303226</v>
      </c>
      <c r="N344" s="79" t="s">
        <v>340</v>
      </c>
      <c r="O344" s="81">
        <f t="shared" si="29"/>
        <v>0.307783719548424</v>
      </c>
      <c r="P344" s="81">
        <f t="shared" si="30"/>
        <v>0.561795324447875</v>
      </c>
      <c r="Q344" s="80">
        <f t="shared" si="31"/>
        <v>-0.1356</v>
      </c>
      <c r="R344" s="32">
        <v>0</v>
      </c>
      <c r="S344" s="51" t="s">
        <v>47</v>
      </c>
    </row>
    <row r="345" customHeight="1" spans="1:19">
      <c r="A345" s="17">
        <v>747</v>
      </c>
      <c r="B345" s="18" t="s">
        <v>341</v>
      </c>
      <c r="C345" s="18" t="s">
        <v>318</v>
      </c>
      <c r="D345" s="17" t="s">
        <v>30</v>
      </c>
      <c r="E345" s="17">
        <v>9.13</v>
      </c>
      <c r="F345" s="17" t="s">
        <v>342</v>
      </c>
      <c r="G345" s="62">
        <v>43</v>
      </c>
      <c r="H345" s="62">
        <v>5485.34</v>
      </c>
      <c r="I345" s="76">
        <f t="shared" si="27"/>
        <v>925.925392</v>
      </c>
      <c r="J345" s="62" t="s">
        <v>488</v>
      </c>
      <c r="K345" s="77">
        <v>49.0645161290323</v>
      </c>
      <c r="L345" s="78">
        <v>5917.3664516129</v>
      </c>
      <c r="M345" s="78">
        <f t="shared" si="28"/>
        <v>1033.76391909677</v>
      </c>
      <c r="N345" s="79" t="s">
        <v>344</v>
      </c>
      <c r="O345" s="80">
        <f t="shared" si="29"/>
        <v>-0.123602892833663</v>
      </c>
      <c r="P345" s="80">
        <f t="shared" si="30"/>
        <v>-0.0730099200625208</v>
      </c>
      <c r="Q345" s="80">
        <f t="shared" si="31"/>
        <v>-0.00590000000000002</v>
      </c>
      <c r="R345" s="27"/>
      <c r="S345" s="27"/>
    </row>
    <row r="346" customHeight="1" spans="1:19">
      <c r="A346" s="17">
        <v>578</v>
      </c>
      <c r="B346" s="18" t="s">
        <v>374</v>
      </c>
      <c r="C346" s="18" t="s">
        <v>318</v>
      </c>
      <c r="D346" s="17" t="s">
        <v>24</v>
      </c>
      <c r="E346" s="17">
        <v>9.13</v>
      </c>
      <c r="F346" s="61" t="s">
        <v>375</v>
      </c>
      <c r="G346" s="62">
        <v>97</v>
      </c>
      <c r="H346" s="62">
        <v>6499.82</v>
      </c>
      <c r="I346" s="76">
        <f t="shared" si="27"/>
        <v>1815.399726</v>
      </c>
      <c r="J346" s="62" t="s">
        <v>403</v>
      </c>
      <c r="K346" s="77">
        <v>100.451612903226</v>
      </c>
      <c r="L346" s="78">
        <v>8001.07</v>
      </c>
      <c r="M346" s="78">
        <f t="shared" si="28"/>
        <v>2263.502703</v>
      </c>
      <c r="N346" s="79" t="s">
        <v>377</v>
      </c>
      <c r="O346" s="80">
        <f t="shared" si="29"/>
        <v>-0.0343609505459236</v>
      </c>
      <c r="P346" s="80">
        <f t="shared" si="30"/>
        <v>-0.187631154333108</v>
      </c>
      <c r="Q346" s="80">
        <f t="shared" si="31"/>
        <v>-0.00359999999999999</v>
      </c>
      <c r="R346" s="27"/>
      <c r="S346" s="27"/>
    </row>
    <row r="347" customHeight="1" spans="1:18">
      <c r="A347" s="87">
        <v>113023</v>
      </c>
      <c r="B347" s="85" t="s">
        <v>366</v>
      </c>
      <c r="C347" s="85" t="s">
        <v>318</v>
      </c>
      <c r="D347" s="17" t="s">
        <v>19</v>
      </c>
      <c r="E347" s="60">
        <v>9.12</v>
      </c>
      <c r="F347" s="60" t="s">
        <v>367</v>
      </c>
      <c r="G347" s="62">
        <v>34</v>
      </c>
      <c r="H347" s="62">
        <v>1002.11</v>
      </c>
      <c r="I347" s="76">
        <f t="shared" si="27"/>
        <v>253.433619</v>
      </c>
      <c r="J347" s="62" t="s">
        <v>489</v>
      </c>
      <c r="K347" s="77">
        <v>26.4516129032258</v>
      </c>
      <c r="L347" s="78">
        <v>1219.18677419355</v>
      </c>
      <c r="M347" s="78">
        <f t="shared" si="28"/>
        <v>277.730747161291</v>
      </c>
      <c r="N347" s="79" t="s">
        <v>369</v>
      </c>
      <c r="O347" s="80">
        <f t="shared" si="29"/>
        <v>0.285365853658537</v>
      </c>
      <c r="P347" s="80">
        <f t="shared" si="30"/>
        <v>-0.178050466744227</v>
      </c>
      <c r="Q347" s="80">
        <f t="shared" si="31"/>
        <v>0.0251</v>
      </c>
      <c r="R347" s="27"/>
    </row>
    <row r="348" customHeight="1" spans="1:19">
      <c r="A348" s="87">
        <v>119262</v>
      </c>
      <c r="B348" s="85" t="s">
        <v>326</v>
      </c>
      <c r="C348" s="85" t="s">
        <v>318</v>
      </c>
      <c r="D348" s="17" t="s">
        <v>19</v>
      </c>
      <c r="E348" s="64">
        <v>9.12</v>
      </c>
      <c r="F348" s="60" t="s">
        <v>327</v>
      </c>
      <c r="G348" s="62">
        <v>47</v>
      </c>
      <c r="H348" s="62">
        <v>2629.66</v>
      </c>
      <c r="I348" s="76">
        <f t="shared" si="27"/>
        <v>877.254576</v>
      </c>
      <c r="J348" s="62" t="s">
        <v>490</v>
      </c>
      <c r="K348" s="77">
        <v>32.3548387096774</v>
      </c>
      <c r="L348" s="78">
        <v>1274.54774193548</v>
      </c>
      <c r="M348" s="78">
        <f t="shared" si="28"/>
        <v>415.757473419354</v>
      </c>
      <c r="N348" s="79" t="s">
        <v>257</v>
      </c>
      <c r="O348" s="81">
        <f t="shared" si="29"/>
        <v>0.452642073778665</v>
      </c>
      <c r="P348" s="81">
        <f t="shared" si="30"/>
        <v>1.06321027724446</v>
      </c>
      <c r="Q348" s="80">
        <f t="shared" si="31"/>
        <v>0.00740000000000002</v>
      </c>
      <c r="R348" s="32">
        <v>0</v>
      </c>
      <c r="S348" s="51" t="s">
        <v>182</v>
      </c>
    </row>
    <row r="349" customHeight="1" spans="1:18">
      <c r="A349" s="86">
        <v>114622</v>
      </c>
      <c r="B349" s="85" t="s">
        <v>378</v>
      </c>
      <c r="C349" s="85" t="s">
        <v>318</v>
      </c>
      <c r="D349" s="17" t="s">
        <v>30</v>
      </c>
      <c r="E349" s="60">
        <v>9.12</v>
      </c>
      <c r="F349" s="60" t="s">
        <v>379</v>
      </c>
      <c r="G349" s="62">
        <v>127</v>
      </c>
      <c r="H349" s="62">
        <v>6994.6</v>
      </c>
      <c r="I349" s="76">
        <f t="shared" si="27"/>
        <v>2425.72728</v>
      </c>
      <c r="J349" s="62" t="s">
        <v>491</v>
      </c>
      <c r="K349" s="77">
        <v>109.096774193548</v>
      </c>
      <c r="L349" s="78">
        <v>5840.79548387097</v>
      </c>
      <c r="M349" s="78">
        <f t="shared" si="28"/>
        <v>1975.35703264516</v>
      </c>
      <c r="N349" s="79" t="s">
        <v>219</v>
      </c>
      <c r="O349" s="80">
        <f t="shared" si="29"/>
        <v>0.164104080425788</v>
      </c>
      <c r="P349" s="80">
        <f t="shared" si="30"/>
        <v>0.197542358624813</v>
      </c>
      <c r="Q349" s="80">
        <f t="shared" si="31"/>
        <v>0.0086</v>
      </c>
      <c r="R349" s="27"/>
    </row>
    <row r="350" customHeight="1" spans="1:18">
      <c r="A350" s="17">
        <v>102479</v>
      </c>
      <c r="B350" s="18" t="s">
        <v>383</v>
      </c>
      <c r="C350" s="18" t="s">
        <v>318</v>
      </c>
      <c r="D350" s="17" t="s">
        <v>19</v>
      </c>
      <c r="E350" s="17">
        <v>9.12</v>
      </c>
      <c r="F350" s="17" t="s">
        <v>384</v>
      </c>
      <c r="G350" s="62">
        <v>122</v>
      </c>
      <c r="H350" s="62">
        <v>5226.92</v>
      </c>
      <c r="I350" s="76">
        <f t="shared" si="27"/>
        <v>1371.543808</v>
      </c>
      <c r="J350" s="62" t="s">
        <v>492</v>
      </c>
      <c r="K350" s="77">
        <v>72</v>
      </c>
      <c r="L350" s="78">
        <v>3578.51032258065</v>
      </c>
      <c r="M350" s="78">
        <f t="shared" si="28"/>
        <v>1275.73893</v>
      </c>
      <c r="N350" s="79" t="s">
        <v>386</v>
      </c>
      <c r="O350" s="81">
        <f t="shared" si="29"/>
        <v>0.694444444444444</v>
      </c>
      <c r="P350" s="81">
        <f t="shared" si="30"/>
        <v>0.460641308484642</v>
      </c>
      <c r="Q350" s="80">
        <f t="shared" si="31"/>
        <v>-0.0941</v>
      </c>
      <c r="R350" s="32">
        <f>(I350-M350)*0.1</f>
        <v>9.58048779999999</v>
      </c>
    </row>
    <row r="351" customHeight="1" spans="1:19">
      <c r="A351" s="86">
        <v>578</v>
      </c>
      <c r="B351" s="85" t="s">
        <v>374</v>
      </c>
      <c r="C351" s="85" t="s">
        <v>318</v>
      </c>
      <c r="D351" s="17" t="s">
        <v>24</v>
      </c>
      <c r="E351" s="60">
        <v>9.11</v>
      </c>
      <c r="F351" s="84" t="s">
        <v>387</v>
      </c>
      <c r="G351" s="62">
        <v>121</v>
      </c>
      <c r="H351" s="62">
        <v>9635.79</v>
      </c>
      <c r="I351" s="76">
        <f t="shared" si="27"/>
        <v>269.80212</v>
      </c>
      <c r="J351" s="62" t="s">
        <v>493</v>
      </c>
      <c r="K351" s="77">
        <v>100.451612903226</v>
      </c>
      <c r="L351" s="78">
        <v>8001.07</v>
      </c>
      <c r="M351" s="78">
        <f t="shared" si="28"/>
        <v>2263.502703</v>
      </c>
      <c r="N351" s="79" t="s">
        <v>377</v>
      </c>
      <c r="O351" s="81">
        <f t="shared" si="29"/>
        <v>0.204560051380858</v>
      </c>
      <c r="P351" s="81">
        <f t="shared" si="30"/>
        <v>0.204312673179962</v>
      </c>
      <c r="Q351" s="80">
        <f t="shared" si="31"/>
        <v>-0.2549</v>
      </c>
      <c r="R351" s="32">
        <v>0</v>
      </c>
      <c r="S351" s="51" t="s">
        <v>47</v>
      </c>
    </row>
    <row r="352" customHeight="1" spans="1:18">
      <c r="A352" s="86">
        <v>373</v>
      </c>
      <c r="B352" s="85" t="s">
        <v>388</v>
      </c>
      <c r="C352" s="85" t="s">
        <v>318</v>
      </c>
      <c r="D352" s="17" t="s">
        <v>24</v>
      </c>
      <c r="E352" s="60">
        <v>9.11</v>
      </c>
      <c r="F352" s="84" t="s">
        <v>389</v>
      </c>
      <c r="G352" s="62">
        <v>118</v>
      </c>
      <c r="H352" s="62">
        <v>9051.2</v>
      </c>
      <c r="I352" s="76">
        <f t="shared" si="27"/>
        <v>2796.8208</v>
      </c>
      <c r="J352" s="62" t="s">
        <v>121</v>
      </c>
      <c r="K352" s="77">
        <v>96.3870967741936</v>
      </c>
      <c r="L352" s="78">
        <v>7687.64967741936</v>
      </c>
      <c r="M352" s="78">
        <f t="shared" si="28"/>
        <v>2387.78398980645</v>
      </c>
      <c r="N352" s="79" t="s">
        <v>390</v>
      </c>
      <c r="O352" s="80">
        <f t="shared" si="29"/>
        <v>0.224230254350736</v>
      </c>
      <c r="P352" s="80">
        <f t="shared" si="30"/>
        <v>0.177368946270503</v>
      </c>
      <c r="Q352" s="80">
        <f t="shared" si="31"/>
        <v>-0.00159999999999999</v>
      </c>
      <c r="R352" s="27"/>
    </row>
    <row r="353" customHeight="1" spans="1:18">
      <c r="A353" s="86">
        <v>585</v>
      </c>
      <c r="B353" s="85" t="s">
        <v>345</v>
      </c>
      <c r="C353" s="85" t="s">
        <v>318</v>
      </c>
      <c r="D353" s="17" t="s">
        <v>24</v>
      </c>
      <c r="E353" s="64">
        <v>9.11</v>
      </c>
      <c r="F353" s="84" t="s">
        <v>391</v>
      </c>
      <c r="G353" s="62">
        <v>169</v>
      </c>
      <c r="H353" s="62">
        <v>10616.78</v>
      </c>
      <c r="I353" s="76">
        <f t="shared" si="27"/>
        <v>3183.972322</v>
      </c>
      <c r="J353" s="62" t="s">
        <v>494</v>
      </c>
      <c r="K353" s="77">
        <v>121.225806451613</v>
      </c>
      <c r="L353" s="78">
        <v>7205.5364516129</v>
      </c>
      <c r="M353" s="78">
        <f t="shared" si="28"/>
        <v>2284.87560880645</v>
      </c>
      <c r="N353" s="79" t="s">
        <v>348</v>
      </c>
      <c r="O353" s="81">
        <f t="shared" si="29"/>
        <v>0.39409260244811</v>
      </c>
      <c r="P353" s="81">
        <f t="shared" si="30"/>
        <v>0.473419789254348</v>
      </c>
      <c r="Q353" s="80">
        <f t="shared" si="31"/>
        <v>-0.0172</v>
      </c>
      <c r="R353" s="32">
        <v>0</v>
      </c>
    </row>
    <row r="354" customHeight="1" spans="1:18">
      <c r="A354" s="86">
        <v>724</v>
      </c>
      <c r="B354" s="85" t="s">
        <v>393</v>
      </c>
      <c r="C354" s="85" t="s">
        <v>318</v>
      </c>
      <c r="D354" s="17" t="s">
        <v>30</v>
      </c>
      <c r="E354" s="60">
        <v>9.11</v>
      </c>
      <c r="F354" s="60" t="s">
        <v>327</v>
      </c>
      <c r="G354" s="62">
        <v>113</v>
      </c>
      <c r="H354" s="62">
        <v>9534.44</v>
      </c>
      <c r="I354" s="76">
        <f t="shared" si="27"/>
        <v>2851.751004</v>
      </c>
      <c r="J354" s="62" t="s">
        <v>258</v>
      </c>
      <c r="K354" s="77">
        <v>91.8064516129032</v>
      </c>
      <c r="L354" s="78">
        <v>6897.20580645161</v>
      </c>
      <c r="M354" s="78">
        <f t="shared" si="28"/>
        <v>2162.96374090322</v>
      </c>
      <c r="N354" s="79" t="s">
        <v>395</v>
      </c>
      <c r="O354" s="80">
        <f t="shared" si="29"/>
        <v>0.23085031623331</v>
      </c>
      <c r="P354" s="80">
        <f t="shared" si="30"/>
        <v>0.382362694046556</v>
      </c>
      <c r="Q354" s="80">
        <f t="shared" si="31"/>
        <v>-0.0145</v>
      </c>
      <c r="R354" s="27"/>
    </row>
    <row r="355" customHeight="1" spans="1:19">
      <c r="A355" s="86">
        <v>747</v>
      </c>
      <c r="B355" s="85" t="s">
        <v>341</v>
      </c>
      <c r="C355" s="85" t="s">
        <v>318</v>
      </c>
      <c r="D355" s="17" t="s">
        <v>30</v>
      </c>
      <c r="E355" s="60">
        <v>9.11</v>
      </c>
      <c r="F355" s="60" t="s">
        <v>396</v>
      </c>
      <c r="G355" s="62">
        <v>40</v>
      </c>
      <c r="H355" s="62">
        <v>5580.43</v>
      </c>
      <c r="I355" s="76">
        <f t="shared" si="27"/>
        <v>632.262719</v>
      </c>
      <c r="J355" s="62" t="s">
        <v>495</v>
      </c>
      <c r="K355" s="77">
        <v>49.0645161290323</v>
      </c>
      <c r="L355" s="78">
        <v>5917.3664516129</v>
      </c>
      <c r="M355" s="78">
        <f t="shared" si="28"/>
        <v>1033.76391909677</v>
      </c>
      <c r="N355" s="79" t="s">
        <v>344</v>
      </c>
      <c r="O355" s="80">
        <f t="shared" si="29"/>
        <v>-0.18474687705457</v>
      </c>
      <c r="P355" s="80">
        <f t="shared" si="30"/>
        <v>-0.056940271380533</v>
      </c>
      <c r="Q355" s="80">
        <f t="shared" si="31"/>
        <v>-0.0614</v>
      </c>
      <c r="R355" s="27"/>
      <c r="S355" s="27"/>
    </row>
    <row r="356" customHeight="1" spans="1:18">
      <c r="A356" s="84">
        <v>116919</v>
      </c>
      <c r="B356" s="85" t="s">
        <v>317</v>
      </c>
      <c r="C356" s="85" t="s">
        <v>318</v>
      </c>
      <c r="D356" s="17" t="s">
        <v>19</v>
      </c>
      <c r="E356" s="60">
        <v>9.11</v>
      </c>
      <c r="F356" s="60" t="s">
        <v>319</v>
      </c>
      <c r="G356" s="62">
        <v>88</v>
      </c>
      <c r="H356" s="62">
        <v>4485.51</v>
      </c>
      <c r="I356" s="76">
        <f t="shared" si="27"/>
        <v>1217.815965</v>
      </c>
      <c r="J356" s="62" t="s">
        <v>228</v>
      </c>
      <c r="K356" s="77">
        <v>66.1290322580645</v>
      </c>
      <c r="L356" s="78">
        <v>5510.10709677419</v>
      </c>
      <c r="M356" s="78">
        <f t="shared" si="28"/>
        <v>1586.91084387097</v>
      </c>
      <c r="N356" s="79" t="s">
        <v>321</v>
      </c>
      <c r="O356" s="80">
        <f t="shared" si="29"/>
        <v>0.330731707317074</v>
      </c>
      <c r="P356" s="80">
        <f t="shared" si="30"/>
        <v>-0.185948671918559</v>
      </c>
      <c r="Q356" s="80">
        <f t="shared" si="31"/>
        <v>-0.0165000000000001</v>
      </c>
      <c r="R356" s="27"/>
    </row>
    <row r="357" customHeight="1" spans="1:19">
      <c r="A357" s="86">
        <v>572</v>
      </c>
      <c r="B357" s="85" t="s">
        <v>398</v>
      </c>
      <c r="C357" s="85" t="s">
        <v>318</v>
      </c>
      <c r="D357" s="17" t="s">
        <v>30</v>
      </c>
      <c r="E357" s="64">
        <v>9.11</v>
      </c>
      <c r="F357" s="60" t="s">
        <v>399</v>
      </c>
      <c r="G357" s="62">
        <v>86</v>
      </c>
      <c r="H357" s="62">
        <v>8113.91</v>
      </c>
      <c r="I357" s="76">
        <f t="shared" si="27"/>
        <v>2205.360738</v>
      </c>
      <c r="J357" s="62" t="s">
        <v>245</v>
      </c>
      <c r="K357" s="77">
        <v>61.4838709677419</v>
      </c>
      <c r="L357" s="78">
        <v>4856.91225806452</v>
      </c>
      <c r="M357" s="78">
        <f t="shared" si="28"/>
        <v>1201.11440141936</v>
      </c>
      <c r="N357" s="79" t="s">
        <v>401</v>
      </c>
      <c r="O357" s="81">
        <f t="shared" si="29"/>
        <v>0.398740818467997</v>
      </c>
      <c r="P357" s="81">
        <f t="shared" si="30"/>
        <v>0.670590195762234</v>
      </c>
      <c r="Q357" s="80">
        <f t="shared" si="31"/>
        <v>0.0245</v>
      </c>
      <c r="R357" s="32">
        <v>0</v>
      </c>
      <c r="S357" s="51" t="s">
        <v>182</v>
      </c>
    </row>
    <row r="358" customHeight="1" spans="1:19">
      <c r="A358" s="17">
        <v>578</v>
      </c>
      <c r="B358" s="18" t="s">
        <v>374</v>
      </c>
      <c r="C358" s="18" t="s">
        <v>318</v>
      </c>
      <c r="D358" s="17" t="s">
        <v>24</v>
      </c>
      <c r="E358" s="17">
        <v>9.11</v>
      </c>
      <c r="F358" s="61" t="s">
        <v>470</v>
      </c>
      <c r="G358" s="62">
        <v>121</v>
      </c>
      <c r="H358" s="62">
        <v>9635.79</v>
      </c>
      <c r="I358" s="76">
        <f t="shared" si="27"/>
        <v>269.80212</v>
      </c>
      <c r="J358" s="62" t="s">
        <v>493</v>
      </c>
      <c r="K358" s="77">
        <v>100.451612903226</v>
      </c>
      <c r="L358" s="78">
        <v>8001.07</v>
      </c>
      <c r="M358" s="78">
        <f t="shared" si="28"/>
        <v>2263.502703</v>
      </c>
      <c r="N358" s="79" t="s">
        <v>377</v>
      </c>
      <c r="O358" s="81">
        <f t="shared" si="29"/>
        <v>0.204560051380858</v>
      </c>
      <c r="P358" s="81">
        <f t="shared" si="30"/>
        <v>0.204312673179962</v>
      </c>
      <c r="Q358" s="80">
        <f t="shared" si="31"/>
        <v>-0.2549</v>
      </c>
      <c r="R358" s="32">
        <v>0</v>
      </c>
      <c r="S358" s="51" t="s">
        <v>47</v>
      </c>
    </row>
    <row r="359" customHeight="1" spans="1:18">
      <c r="A359" s="17">
        <v>585</v>
      </c>
      <c r="B359" s="18" t="s">
        <v>345</v>
      </c>
      <c r="C359" s="18" t="s">
        <v>318</v>
      </c>
      <c r="D359" s="17" t="s">
        <v>24</v>
      </c>
      <c r="E359" s="13">
        <v>9.11</v>
      </c>
      <c r="F359" s="17" t="s">
        <v>346</v>
      </c>
      <c r="G359" s="62">
        <v>169</v>
      </c>
      <c r="H359" s="62">
        <v>10616.78</v>
      </c>
      <c r="I359" s="76">
        <f t="shared" si="27"/>
        <v>3183.972322</v>
      </c>
      <c r="J359" s="62" t="s">
        <v>494</v>
      </c>
      <c r="K359" s="77">
        <v>121.225806451613</v>
      </c>
      <c r="L359" s="78">
        <v>7205.5364516129</v>
      </c>
      <c r="M359" s="78">
        <f t="shared" si="28"/>
        <v>2284.87560880645</v>
      </c>
      <c r="N359" s="79" t="s">
        <v>348</v>
      </c>
      <c r="O359" s="81">
        <f t="shared" si="29"/>
        <v>0.39409260244811</v>
      </c>
      <c r="P359" s="81">
        <f t="shared" si="30"/>
        <v>0.473419789254348</v>
      </c>
      <c r="Q359" s="80">
        <f t="shared" si="31"/>
        <v>-0.0172</v>
      </c>
      <c r="R359" s="32">
        <v>0</v>
      </c>
    </row>
    <row r="360" customHeight="1" spans="1:19">
      <c r="A360" s="17">
        <v>102479</v>
      </c>
      <c r="B360" s="18" t="s">
        <v>383</v>
      </c>
      <c r="C360" s="18" t="s">
        <v>318</v>
      </c>
      <c r="D360" s="17" t="s">
        <v>19</v>
      </c>
      <c r="E360" s="13">
        <v>9.11</v>
      </c>
      <c r="F360" s="17" t="s">
        <v>384</v>
      </c>
      <c r="G360" s="62">
        <v>129</v>
      </c>
      <c r="H360" s="62">
        <v>7992.89</v>
      </c>
      <c r="I360" s="76">
        <f t="shared" si="27"/>
        <v>2673.621705</v>
      </c>
      <c r="J360" s="62" t="s">
        <v>496</v>
      </c>
      <c r="K360" s="77">
        <v>72</v>
      </c>
      <c r="L360" s="78">
        <v>3578.51032258065</v>
      </c>
      <c r="M360" s="78">
        <f t="shared" si="28"/>
        <v>1275.73893</v>
      </c>
      <c r="N360" s="79" t="s">
        <v>386</v>
      </c>
      <c r="O360" s="81">
        <f t="shared" si="29"/>
        <v>0.791666666666667</v>
      </c>
      <c r="P360" s="81">
        <f t="shared" si="30"/>
        <v>1.233580255327</v>
      </c>
      <c r="Q360" s="80">
        <f t="shared" si="31"/>
        <v>-0.022</v>
      </c>
      <c r="R360" s="32">
        <v>0</v>
      </c>
      <c r="S360" s="51" t="s">
        <v>182</v>
      </c>
    </row>
    <row r="361" customHeight="1" spans="1:18">
      <c r="A361" s="84">
        <v>116919</v>
      </c>
      <c r="B361" s="85" t="s">
        <v>317</v>
      </c>
      <c r="C361" s="85" t="s">
        <v>318</v>
      </c>
      <c r="D361" s="17" t="s">
        <v>19</v>
      </c>
      <c r="E361" s="17">
        <v>9.1</v>
      </c>
      <c r="F361" s="60" t="s">
        <v>319</v>
      </c>
      <c r="G361" s="62">
        <v>82</v>
      </c>
      <c r="H361" s="62">
        <v>4703.4</v>
      </c>
      <c r="I361" s="76">
        <f t="shared" si="27"/>
        <v>1472.1642</v>
      </c>
      <c r="J361" s="62" t="s">
        <v>105</v>
      </c>
      <c r="K361" s="77">
        <v>79</v>
      </c>
      <c r="L361" s="78">
        <v>3682.2</v>
      </c>
      <c r="M361" s="78">
        <f t="shared" si="28"/>
        <v>1198.18788</v>
      </c>
      <c r="N361" s="79">
        <v>0.3254</v>
      </c>
      <c r="O361" s="80">
        <f t="shared" si="29"/>
        <v>0.0379746835443038</v>
      </c>
      <c r="P361" s="80">
        <f t="shared" si="30"/>
        <v>0.277334202379013</v>
      </c>
      <c r="Q361" s="80">
        <f t="shared" si="31"/>
        <v>-0.0124</v>
      </c>
      <c r="R361" s="27"/>
    </row>
    <row r="362" customHeight="1" spans="1:18">
      <c r="A362" s="87">
        <v>119262</v>
      </c>
      <c r="B362" s="85" t="s">
        <v>326</v>
      </c>
      <c r="C362" s="85" t="s">
        <v>318</v>
      </c>
      <c r="D362" s="17" t="s">
        <v>19</v>
      </c>
      <c r="E362" s="60">
        <v>9.1</v>
      </c>
      <c r="F362" s="60" t="s">
        <v>327</v>
      </c>
      <c r="G362" s="62">
        <v>38</v>
      </c>
      <c r="H362" s="62">
        <v>1329.06</v>
      </c>
      <c r="I362" s="76">
        <f t="shared" si="27"/>
        <v>414.00219</v>
      </c>
      <c r="J362" s="62" t="s">
        <v>497</v>
      </c>
      <c r="K362" s="77">
        <v>32.3548387096774</v>
      </c>
      <c r="L362" s="78">
        <v>1274.54774193548</v>
      </c>
      <c r="M362" s="78">
        <f t="shared" si="28"/>
        <v>415.757473419354</v>
      </c>
      <c r="N362" s="79" t="s">
        <v>257</v>
      </c>
      <c r="O362" s="80">
        <f t="shared" si="29"/>
        <v>0.174476570289133</v>
      </c>
      <c r="P362" s="80">
        <f t="shared" si="30"/>
        <v>0.0427698832071522</v>
      </c>
      <c r="Q362" s="80">
        <f t="shared" si="31"/>
        <v>-0.0147</v>
      </c>
      <c r="R362" s="27"/>
    </row>
    <row r="363" customHeight="1" spans="1:19">
      <c r="A363" s="17">
        <v>106485</v>
      </c>
      <c r="B363" s="18" t="s">
        <v>329</v>
      </c>
      <c r="C363" s="18" t="s">
        <v>318</v>
      </c>
      <c r="D363" s="17" t="s">
        <v>19</v>
      </c>
      <c r="E363" s="16">
        <v>9.1</v>
      </c>
      <c r="F363" s="17" t="s">
        <v>330</v>
      </c>
      <c r="G363" s="62">
        <v>152</v>
      </c>
      <c r="H363" s="62">
        <v>8851.67</v>
      </c>
      <c r="I363" s="76">
        <f t="shared" si="27"/>
        <v>1270.214645</v>
      </c>
      <c r="J363" s="62" t="s">
        <v>498</v>
      </c>
      <c r="K363" s="77">
        <v>47.4193548387097</v>
      </c>
      <c r="L363" s="78">
        <v>3118.59580645161</v>
      </c>
      <c r="M363" s="78">
        <f t="shared" si="28"/>
        <v>697.31802232258</v>
      </c>
      <c r="N363" s="79" t="s">
        <v>332</v>
      </c>
      <c r="O363" s="81">
        <f t="shared" si="29"/>
        <v>2.20544217687075</v>
      </c>
      <c r="P363" s="81">
        <f t="shared" si="30"/>
        <v>1.83835115204351</v>
      </c>
      <c r="Q363" s="80">
        <f t="shared" si="31"/>
        <v>-0.0801</v>
      </c>
      <c r="R363" s="32">
        <v>0</v>
      </c>
      <c r="S363" s="51" t="s">
        <v>182</v>
      </c>
    </row>
    <row r="364" customHeight="1" spans="1:18">
      <c r="A364" s="17">
        <v>103199</v>
      </c>
      <c r="B364" s="18" t="s">
        <v>333</v>
      </c>
      <c r="C364" s="18" t="s">
        <v>318</v>
      </c>
      <c r="D364" s="17" t="s">
        <v>19</v>
      </c>
      <c r="E364" s="41">
        <v>9.1</v>
      </c>
      <c r="F364" s="17" t="s">
        <v>334</v>
      </c>
      <c r="G364" s="62">
        <v>99</v>
      </c>
      <c r="H364" s="62">
        <v>5561.9</v>
      </c>
      <c r="I364" s="76">
        <f t="shared" si="27"/>
        <v>1955.00785</v>
      </c>
      <c r="J364" s="62" t="s">
        <v>499</v>
      </c>
      <c r="K364" s="77">
        <v>80.5161290322581</v>
      </c>
      <c r="L364" s="78">
        <v>3999.12225806452</v>
      </c>
      <c r="M364" s="78">
        <f t="shared" si="28"/>
        <v>1277.71956145161</v>
      </c>
      <c r="N364" s="79" t="s">
        <v>336</v>
      </c>
      <c r="O364" s="80">
        <f t="shared" si="29"/>
        <v>0.229567307692307</v>
      </c>
      <c r="P364" s="80">
        <f t="shared" si="30"/>
        <v>0.390780186523186</v>
      </c>
      <c r="Q364" s="80">
        <f t="shared" si="31"/>
        <v>0.032</v>
      </c>
      <c r="R364" s="27"/>
    </row>
    <row r="365" customHeight="1" spans="1:18">
      <c r="A365" s="17">
        <v>349</v>
      </c>
      <c r="B365" s="18" t="s">
        <v>362</v>
      </c>
      <c r="C365" s="18" t="s">
        <v>318</v>
      </c>
      <c r="D365" s="17" t="s">
        <v>19</v>
      </c>
      <c r="E365" s="41">
        <v>9.1</v>
      </c>
      <c r="F365" s="17" t="s">
        <v>384</v>
      </c>
      <c r="G365" s="62">
        <v>92</v>
      </c>
      <c r="H365" s="62">
        <v>4228.75</v>
      </c>
      <c r="I365" s="76">
        <f t="shared" si="27"/>
        <v>1124.00175</v>
      </c>
      <c r="J365" s="62" t="s">
        <v>500</v>
      </c>
      <c r="K365" s="77">
        <v>54.741935483871</v>
      </c>
      <c r="L365" s="78">
        <v>4143.45258064516</v>
      </c>
      <c r="M365" s="78">
        <f t="shared" si="28"/>
        <v>1068.18207529032</v>
      </c>
      <c r="N365" s="79" t="s">
        <v>365</v>
      </c>
      <c r="O365" s="80">
        <f t="shared" si="29"/>
        <v>0.680612846199174</v>
      </c>
      <c r="P365" s="80">
        <f t="shared" si="30"/>
        <v>0.0205860734966004</v>
      </c>
      <c r="Q365" s="80">
        <f t="shared" si="31"/>
        <v>0.00799999999999995</v>
      </c>
      <c r="R365" s="27"/>
    </row>
    <row r="366" customHeight="1" spans="1:18">
      <c r="A366" s="17">
        <v>591</v>
      </c>
      <c r="B366" s="18" t="s">
        <v>501</v>
      </c>
      <c r="C366" s="18" t="s">
        <v>502</v>
      </c>
      <c r="D366" s="17" t="s">
        <v>19</v>
      </c>
      <c r="E366" s="17">
        <v>9.8</v>
      </c>
      <c r="F366" s="17" t="s">
        <v>503</v>
      </c>
      <c r="G366" s="62">
        <v>20</v>
      </c>
      <c r="H366" s="62">
        <v>797.73</v>
      </c>
      <c r="I366" s="76">
        <f t="shared" si="27"/>
        <v>267.638415</v>
      </c>
      <c r="J366" s="62" t="s">
        <v>504</v>
      </c>
      <c r="K366" s="77">
        <v>18.9354838709677</v>
      </c>
      <c r="L366" s="78">
        <v>925.766129032258</v>
      </c>
      <c r="M366" s="78">
        <f t="shared" si="28"/>
        <v>293.375286290323</v>
      </c>
      <c r="N366" s="79" t="s">
        <v>505</v>
      </c>
      <c r="O366" s="80">
        <f t="shared" si="29"/>
        <v>0.0562180579216377</v>
      </c>
      <c r="P366" s="80">
        <f t="shared" si="30"/>
        <v>-0.138302887756435</v>
      </c>
      <c r="Q366" s="80">
        <f t="shared" si="31"/>
        <v>0.0185999999999999</v>
      </c>
      <c r="R366" s="27"/>
    </row>
    <row r="367" customHeight="1" spans="1:18">
      <c r="A367" s="17">
        <v>341</v>
      </c>
      <c r="B367" s="18" t="s">
        <v>506</v>
      </c>
      <c r="C367" s="18" t="s">
        <v>502</v>
      </c>
      <c r="D367" s="17" t="s">
        <v>24</v>
      </c>
      <c r="E367" s="60">
        <v>9.9</v>
      </c>
      <c r="F367" s="17" t="s">
        <v>507</v>
      </c>
      <c r="G367" s="62">
        <v>150</v>
      </c>
      <c r="H367" s="62">
        <v>12448.65</v>
      </c>
      <c r="I367" s="76">
        <f t="shared" si="27"/>
        <v>3536.661465</v>
      </c>
      <c r="J367" s="62" t="s">
        <v>291</v>
      </c>
      <c r="K367" s="77">
        <v>140.225806451613</v>
      </c>
      <c r="L367" s="78">
        <v>11653.8361290323</v>
      </c>
      <c r="M367" s="78">
        <f t="shared" si="28"/>
        <v>3492.65468787098</v>
      </c>
      <c r="N367" s="79" t="s">
        <v>481</v>
      </c>
      <c r="O367" s="80">
        <f t="shared" si="29"/>
        <v>0.0697032436162863</v>
      </c>
      <c r="P367" s="80">
        <f t="shared" si="30"/>
        <v>0.0682019089823687</v>
      </c>
      <c r="Q367" s="80">
        <f t="shared" si="31"/>
        <v>-0.0155999999999999</v>
      </c>
      <c r="R367" s="27"/>
    </row>
    <row r="368" customHeight="1" spans="1:18">
      <c r="A368" s="17">
        <v>717</v>
      </c>
      <c r="B368" s="18" t="s">
        <v>508</v>
      </c>
      <c r="C368" s="18" t="s">
        <v>502</v>
      </c>
      <c r="D368" s="17" t="s">
        <v>30</v>
      </c>
      <c r="E368" s="60">
        <v>9.7</v>
      </c>
      <c r="F368" s="17" t="s">
        <v>509</v>
      </c>
      <c r="G368" s="62">
        <v>68</v>
      </c>
      <c r="H368" s="62">
        <v>5948.35</v>
      </c>
      <c r="I368" s="76">
        <f t="shared" si="27"/>
        <v>2163.414895</v>
      </c>
      <c r="J368" s="62" t="s">
        <v>510</v>
      </c>
      <c r="K368" s="77">
        <v>59.0322580645161</v>
      </c>
      <c r="L368" s="78">
        <v>4878.02258064516</v>
      </c>
      <c r="M368" s="78">
        <f t="shared" si="28"/>
        <v>1465.84578548387</v>
      </c>
      <c r="N368" s="79" t="s">
        <v>511</v>
      </c>
      <c r="O368" s="80">
        <f t="shared" si="29"/>
        <v>0.151912568306011</v>
      </c>
      <c r="P368" s="80">
        <f t="shared" si="30"/>
        <v>0.219418299456351</v>
      </c>
      <c r="Q368" s="80">
        <f t="shared" si="31"/>
        <v>0.0632</v>
      </c>
      <c r="R368" s="27"/>
    </row>
    <row r="369" customHeight="1" spans="1:18">
      <c r="A369" s="17">
        <v>102564</v>
      </c>
      <c r="B369" s="18" t="s">
        <v>512</v>
      </c>
      <c r="C369" s="18" t="s">
        <v>502</v>
      </c>
      <c r="D369" s="17" t="s">
        <v>19</v>
      </c>
      <c r="E369" s="17">
        <v>9.6</v>
      </c>
      <c r="F369" s="17" t="s">
        <v>513</v>
      </c>
      <c r="G369" s="62">
        <v>60</v>
      </c>
      <c r="H369" s="62">
        <v>3684.65</v>
      </c>
      <c r="I369" s="76">
        <f t="shared" si="27"/>
        <v>946.586585</v>
      </c>
      <c r="J369" s="62" t="s">
        <v>514</v>
      </c>
      <c r="K369" s="77">
        <v>45.5806451612903</v>
      </c>
      <c r="L369" s="78">
        <v>3574.47258064516</v>
      </c>
      <c r="M369" s="78">
        <f t="shared" si="28"/>
        <v>1108.80139451613</v>
      </c>
      <c r="N369" s="79" t="s">
        <v>515</v>
      </c>
      <c r="O369" s="80">
        <f t="shared" si="29"/>
        <v>0.316348195329088</v>
      </c>
      <c r="P369" s="80">
        <f t="shared" si="30"/>
        <v>0.0308234059344648</v>
      </c>
      <c r="Q369" s="80">
        <f t="shared" si="31"/>
        <v>-0.0533</v>
      </c>
      <c r="R369" s="27"/>
    </row>
    <row r="370" customHeight="1" spans="1:18">
      <c r="A370" s="17">
        <v>716</v>
      </c>
      <c r="B370" s="18" t="s">
        <v>516</v>
      </c>
      <c r="C370" s="18" t="s">
        <v>502</v>
      </c>
      <c r="D370" s="17" t="s">
        <v>30</v>
      </c>
      <c r="E370" s="17">
        <v>9.6</v>
      </c>
      <c r="F370" s="17" t="s">
        <v>103</v>
      </c>
      <c r="G370" s="62">
        <v>67</v>
      </c>
      <c r="H370" s="62">
        <v>7414.91</v>
      </c>
      <c r="I370" s="76">
        <f t="shared" si="27"/>
        <v>1773.646472</v>
      </c>
      <c r="J370" s="62" t="s">
        <v>517</v>
      </c>
      <c r="K370" s="77">
        <v>54.1612903225806</v>
      </c>
      <c r="L370" s="78">
        <v>4153.73903225806</v>
      </c>
      <c r="M370" s="78">
        <f t="shared" si="28"/>
        <v>1281.84386535484</v>
      </c>
      <c r="N370" s="79" t="s">
        <v>518</v>
      </c>
      <c r="O370" s="81">
        <f t="shared" si="29"/>
        <v>0.237045860631329</v>
      </c>
      <c r="P370" s="81">
        <f t="shared" si="30"/>
        <v>0.785116961469074</v>
      </c>
      <c r="Q370" s="80">
        <f t="shared" si="31"/>
        <v>-0.0694</v>
      </c>
      <c r="R370" s="32">
        <f>(I370-M370)*0.2</f>
        <v>98.360521329032</v>
      </c>
    </row>
    <row r="371" customHeight="1" spans="1:19">
      <c r="A371" s="17">
        <v>591</v>
      </c>
      <c r="B371" s="18" t="s">
        <v>501</v>
      </c>
      <c r="C371" s="18" t="s">
        <v>502</v>
      </c>
      <c r="D371" s="17" t="s">
        <v>19</v>
      </c>
      <c r="E371" s="17">
        <v>9.6</v>
      </c>
      <c r="F371" s="17" t="s">
        <v>519</v>
      </c>
      <c r="G371" s="62">
        <v>17</v>
      </c>
      <c r="H371" s="62">
        <v>1042.52</v>
      </c>
      <c r="I371" s="76">
        <f t="shared" si="27"/>
        <v>367.801056</v>
      </c>
      <c r="J371" s="62" t="s">
        <v>253</v>
      </c>
      <c r="K371" s="77">
        <v>18.9354838709677</v>
      </c>
      <c r="L371" s="78">
        <v>925.766129032258</v>
      </c>
      <c r="M371" s="78">
        <f t="shared" si="28"/>
        <v>293.375286290323</v>
      </c>
      <c r="N371" s="79" t="s">
        <v>505</v>
      </c>
      <c r="O371" s="80">
        <f t="shared" si="29"/>
        <v>-0.102214650766608</v>
      </c>
      <c r="P371" s="80">
        <f t="shared" si="30"/>
        <v>0.126115945816455</v>
      </c>
      <c r="Q371" s="80">
        <f t="shared" si="31"/>
        <v>0.0359</v>
      </c>
      <c r="R371" s="27"/>
      <c r="S371" s="27"/>
    </row>
    <row r="372" customHeight="1" spans="1:19">
      <c r="A372" s="17">
        <v>341</v>
      </c>
      <c r="B372" s="18" t="s">
        <v>506</v>
      </c>
      <c r="C372" s="18" t="s">
        <v>502</v>
      </c>
      <c r="D372" s="17" t="s">
        <v>24</v>
      </c>
      <c r="E372" s="17">
        <v>9.6</v>
      </c>
      <c r="F372" s="17" t="s">
        <v>507</v>
      </c>
      <c r="G372" s="62">
        <v>113</v>
      </c>
      <c r="H372" s="62">
        <v>7409.75</v>
      </c>
      <c r="I372" s="76">
        <f t="shared" si="27"/>
        <v>2230.33475</v>
      </c>
      <c r="J372" s="62" t="s">
        <v>520</v>
      </c>
      <c r="K372" s="77">
        <v>140.225806451613</v>
      </c>
      <c r="L372" s="78">
        <v>11653.8361290323</v>
      </c>
      <c r="M372" s="78">
        <f t="shared" si="28"/>
        <v>3492.65468787098</v>
      </c>
      <c r="N372" s="79" t="s">
        <v>481</v>
      </c>
      <c r="O372" s="80">
        <f t="shared" si="29"/>
        <v>-0.194156889809064</v>
      </c>
      <c r="P372" s="80">
        <f t="shared" si="30"/>
        <v>-0.364179321044281</v>
      </c>
      <c r="Q372" s="80">
        <f t="shared" si="31"/>
        <v>0.00130000000000002</v>
      </c>
      <c r="R372" s="27"/>
      <c r="S372" s="27"/>
    </row>
    <row r="373" customHeight="1" spans="1:19">
      <c r="A373" s="17">
        <v>716</v>
      </c>
      <c r="B373" s="18" t="s">
        <v>516</v>
      </c>
      <c r="C373" s="18" t="s">
        <v>502</v>
      </c>
      <c r="D373" s="17" t="s">
        <v>30</v>
      </c>
      <c r="E373" s="60">
        <v>9.4</v>
      </c>
      <c r="F373" s="17" t="s">
        <v>521</v>
      </c>
      <c r="G373" s="62">
        <v>75</v>
      </c>
      <c r="H373" s="62">
        <v>10892.64</v>
      </c>
      <c r="I373" s="76">
        <f t="shared" si="27"/>
        <v>3444.252768</v>
      </c>
      <c r="J373" s="62" t="s">
        <v>522</v>
      </c>
      <c r="K373" s="77">
        <v>54.1612903225806</v>
      </c>
      <c r="L373" s="78">
        <v>4153.73903225806</v>
      </c>
      <c r="M373" s="78">
        <f t="shared" si="28"/>
        <v>1281.84386535484</v>
      </c>
      <c r="N373" s="79" t="s">
        <v>518</v>
      </c>
      <c r="O373" s="81">
        <f t="shared" si="29"/>
        <v>0.384752829064921</v>
      </c>
      <c r="P373" s="81">
        <f t="shared" si="30"/>
        <v>1.62236984928698</v>
      </c>
      <c r="Q373" s="80">
        <f t="shared" si="31"/>
        <v>0.00760000000000005</v>
      </c>
      <c r="R373" s="32">
        <v>0</v>
      </c>
      <c r="S373" s="51" t="s">
        <v>523</v>
      </c>
    </row>
    <row r="374" customHeight="1" spans="1:18">
      <c r="A374" s="17">
        <v>104533</v>
      </c>
      <c r="B374" s="18" t="s">
        <v>524</v>
      </c>
      <c r="C374" s="18" t="s">
        <v>502</v>
      </c>
      <c r="D374" s="17" t="s">
        <v>19</v>
      </c>
      <c r="E374" s="60">
        <v>9.4</v>
      </c>
      <c r="F374" s="17" t="s">
        <v>525</v>
      </c>
      <c r="G374" s="62">
        <v>64</v>
      </c>
      <c r="H374" s="62">
        <v>4974.82</v>
      </c>
      <c r="I374" s="76">
        <f t="shared" si="27"/>
        <v>1488.963626</v>
      </c>
      <c r="J374" s="62" t="s">
        <v>526</v>
      </c>
      <c r="K374" s="77">
        <v>50.9354838709677</v>
      </c>
      <c r="L374" s="78">
        <v>3155.15064516129</v>
      </c>
      <c r="M374" s="78">
        <f t="shared" si="28"/>
        <v>1004.91548048387</v>
      </c>
      <c r="N374" s="79" t="s">
        <v>527</v>
      </c>
      <c r="O374" s="81">
        <f t="shared" si="29"/>
        <v>0.256491450284991</v>
      </c>
      <c r="P374" s="81">
        <f t="shared" si="30"/>
        <v>0.576729785510983</v>
      </c>
      <c r="Q374" s="80">
        <f t="shared" si="31"/>
        <v>-0.0192</v>
      </c>
      <c r="R374" s="32">
        <f>(I374-M374)*0.1</f>
        <v>48.404814551613</v>
      </c>
    </row>
    <row r="375" customHeight="1" spans="1:19">
      <c r="A375" s="17">
        <v>117923</v>
      </c>
      <c r="B375" s="18" t="s">
        <v>528</v>
      </c>
      <c r="C375" s="18" t="s">
        <v>502</v>
      </c>
      <c r="D375" s="17" t="s">
        <v>19</v>
      </c>
      <c r="E375" s="60">
        <v>9.4</v>
      </c>
      <c r="F375" s="17" t="s">
        <v>529</v>
      </c>
      <c r="G375" s="62">
        <v>84</v>
      </c>
      <c r="H375" s="62">
        <v>5504.69</v>
      </c>
      <c r="I375" s="76">
        <f t="shared" si="27"/>
        <v>1721.316563</v>
      </c>
      <c r="J375" s="62" t="s">
        <v>530</v>
      </c>
      <c r="K375" s="77">
        <v>38.4838709677419</v>
      </c>
      <c r="L375" s="78">
        <v>1925.77806451613</v>
      </c>
      <c r="M375" s="78">
        <f t="shared" si="28"/>
        <v>556.164705032258</v>
      </c>
      <c r="N375" s="79" t="s">
        <v>531</v>
      </c>
      <c r="O375" s="81">
        <f t="shared" si="29"/>
        <v>1.18273260687343</v>
      </c>
      <c r="P375" s="81">
        <f t="shared" si="30"/>
        <v>1.85842387626484</v>
      </c>
      <c r="Q375" s="80">
        <f t="shared" si="31"/>
        <v>0.0239</v>
      </c>
      <c r="R375" s="32">
        <v>0</v>
      </c>
      <c r="S375" s="51" t="s">
        <v>523</v>
      </c>
    </row>
    <row r="376" customHeight="1" spans="1:18">
      <c r="A376" s="17">
        <v>591</v>
      </c>
      <c r="B376" s="18" t="s">
        <v>501</v>
      </c>
      <c r="C376" s="18" t="s">
        <v>502</v>
      </c>
      <c r="D376" s="17" t="s">
        <v>19</v>
      </c>
      <c r="E376" s="17">
        <v>9.4</v>
      </c>
      <c r="F376" s="17" t="s">
        <v>503</v>
      </c>
      <c r="G376" s="62">
        <v>32</v>
      </c>
      <c r="H376" s="62">
        <v>1091.52</v>
      </c>
      <c r="I376" s="76">
        <f t="shared" si="27"/>
        <v>222.997536</v>
      </c>
      <c r="J376" s="62" t="s">
        <v>532</v>
      </c>
      <c r="K376" s="77">
        <v>18.9354838709677</v>
      </c>
      <c r="L376" s="78">
        <v>925.766129032258</v>
      </c>
      <c r="M376" s="78">
        <f t="shared" si="28"/>
        <v>293.375286290323</v>
      </c>
      <c r="N376" s="79" t="s">
        <v>505</v>
      </c>
      <c r="O376" s="80">
        <f t="shared" si="29"/>
        <v>0.68994889267462</v>
      </c>
      <c r="P376" s="80">
        <f t="shared" si="30"/>
        <v>0.179045080360643</v>
      </c>
      <c r="Q376" s="80">
        <f t="shared" si="31"/>
        <v>-0.1126</v>
      </c>
      <c r="R376" s="27"/>
    </row>
    <row r="377" customHeight="1" spans="1:19">
      <c r="A377" s="17">
        <v>117637</v>
      </c>
      <c r="B377" s="18" t="s">
        <v>533</v>
      </c>
      <c r="C377" s="18" t="s">
        <v>502</v>
      </c>
      <c r="D377" s="17" t="s">
        <v>19</v>
      </c>
      <c r="E377" s="60">
        <v>9.4</v>
      </c>
      <c r="F377" s="17" t="s">
        <v>534</v>
      </c>
      <c r="G377" s="62">
        <v>71</v>
      </c>
      <c r="H377" s="62">
        <v>5769.62</v>
      </c>
      <c r="I377" s="76">
        <f t="shared" si="27"/>
        <v>1632.225498</v>
      </c>
      <c r="J377" s="62" t="s">
        <v>377</v>
      </c>
      <c r="K377" s="77">
        <v>38.1612903225806</v>
      </c>
      <c r="L377" s="78">
        <v>2517.22483870968</v>
      </c>
      <c r="M377" s="78">
        <f t="shared" si="28"/>
        <v>681.664486322581</v>
      </c>
      <c r="N377" s="79" t="s">
        <v>115</v>
      </c>
      <c r="O377" s="81">
        <f t="shared" si="29"/>
        <v>0.860524091293324</v>
      </c>
      <c r="P377" s="81">
        <f t="shared" si="30"/>
        <v>1.29205588284179</v>
      </c>
      <c r="Q377" s="80">
        <f t="shared" si="31"/>
        <v>0.0121</v>
      </c>
      <c r="R377" s="32">
        <v>0</v>
      </c>
      <c r="S377" s="51" t="s">
        <v>523</v>
      </c>
    </row>
    <row r="378" customHeight="1" spans="1:18">
      <c r="A378" s="17">
        <v>591</v>
      </c>
      <c r="B378" s="18" t="s">
        <v>501</v>
      </c>
      <c r="C378" s="18" t="s">
        <v>502</v>
      </c>
      <c r="D378" s="17" t="s">
        <v>19</v>
      </c>
      <c r="E378" s="17">
        <v>9.29</v>
      </c>
      <c r="F378" s="17" t="s">
        <v>503</v>
      </c>
      <c r="G378" s="62">
        <v>23</v>
      </c>
      <c r="H378" s="62">
        <v>819.49</v>
      </c>
      <c r="I378" s="76">
        <f t="shared" si="27"/>
        <v>246.584541</v>
      </c>
      <c r="J378" s="62" t="s">
        <v>535</v>
      </c>
      <c r="K378" s="77">
        <v>18.9354838709677</v>
      </c>
      <c r="L378" s="78">
        <v>925.766129032258</v>
      </c>
      <c r="M378" s="78">
        <f t="shared" si="28"/>
        <v>293.375286290323</v>
      </c>
      <c r="N378" s="79" t="s">
        <v>505</v>
      </c>
      <c r="O378" s="80">
        <f t="shared" si="29"/>
        <v>0.214650766609883</v>
      </c>
      <c r="P378" s="80">
        <f t="shared" si="30"/>
        <v>-0.114798031273139</v>
      </c>
      <c r="Q378" s="80">
        <f t="shared" si="31"/>
        <v>-0.016</v>
      </c>
      <c r="R378" s="27"/>
    </row>
    <row r="379" customHeight="1" spans="1:18">
      <c r="A379" s="17">
        <v>341</v>
      </c>
      <c r="B379" s="18" t="s">
        <v>506</v>
      </c>
      <c r="C379" s="18" t="s">
        <v>502</v>
      </c>
      <c r="D379" s="17" t="s">
        <v>24</v>
      </c>
      <c r="E379" s="60">
        <v>9.28</v>
      </c>
      <c r="F379" s="17" t="s">
        <v>507</v>
      </c>
      <c r="G379" s="62">
        <v>145</v>
      </c>
      <c r="H379" s="62">
        <v>10352.42</v>
      </c>
      <c r="I379" s="76">
        <f t="shared" si="27"/>
        <v>2086.01263</v>
      </c>
      <c r="J379" s="62" t="s">
        <v>536</v>
      </c>
      <c r="K379" s="77">
        <v>140.225806451613</v>
      </c>
      <c r="L379" s="78">
        <v>11653.8361290323</v>
      </c>
      <c r="M379" s="78">
        <f t="shared" si="28"/>
        <v>3492.65468787098</v>
      </c>
      <c r="N379" s="79" t="s">
        <v>481</v>
      </c>
      <c r="O379" s="80">
        <f t="shared" si="29"/>
        <v>0.0340464688290767</v>
      </c>
      <c r="P379" s="80">
        <f t="shared" si="30"/>
        <v>-0.11167276720068</v>
      </c>
      <c r="Q379" s="80">
        <f t="shared" si="31"/>
        <v>-0.0982</v>
      </c>
      <c r="R379" s="27"/>
    </row>
    <row r="380" customHeight="1" spans="1:19">
      <c r="A380" s="17">
        <v>717</v>
      </c>
      <c r="B380" s="18" t="s">
        <v>508</v>
      </c>
      <c r="C380" s="18" t="s">
        <v>502</v>
      </c>
      <c r="D380" s="17" t="s">
        <v>30</v>
      </c>
      <c r="E380" s="64">
        <v>9.28</v>
      </c>
      <c r="F380" s="17" t="s">
        <v>509</v>
      </c>
      <c r="G380" s="62">
        <v>79</v>
      </c>
      <c r="H380" s="62">
        <v>8196.14</v>
      </c>
      <c r="I380" s="76">
        <f t="shared" si="27"/>
        <v>2149.847522</v>
      </c>
      <c r="J380" s="62" t="s">
        <v>537</v>
      </c>
      <c r="K380" s="77">
        <v>59.0322580645161</v>
      </c>
      <c r="L380" s="78">
        <v>4878.02258064516</v>
      </c>
      <c r="M380" s="78">
        <f t="shared" si="28"/>
        <v>1465.84578548387</v>
      </c>
      <c r="N380" s="79" t="s">
        <v>511</v>
      </c>
      <c r="O380" s="81">
        <f t="shared" si="29"/>
        <v>0.338251366120219</v>
      </c>
      <c r="P380" s="81">
        <f t="shared" si="30"/>
        <v>0.680217724395198</v>
      </c>
      <c r="Q380" s="80">
        <f t="shared" si="31"/>
        <v>-0.0382</v>
      </c>
      <c r="R380" s="32">
        <v>0</v>
      </c>
      <c r="S380" s="51" t="s">
        <v>38</v>
      </c>
    </row>
    <row r="381" customHeight="1" spans="1:18">
      <c r="A381" s="17">
        <v>102564</v>
      </c>
      <c r="B381" s="18" t="s">
        <v>512</v>
      </c>
      <c r="C381" s="18" t="s">
        <v>502</v>
      </c>
      <c r="D381" s="17" t="s">
        <v>19</v>
      </c>
      <c r="E381" s="60">
        <v>9.27</v>
      </c>
      <c r="F381" s="17" t="s">
        <v>513</v>
      </c>
      <c r="G381" s="62">
        <v>53</v>
      </c>
      <c r="H381" s="62">
        <v>3736.07</v>
      </c>
      <c r="I381" s="76">
        <f t="shared" si="27"/>
        <v>1002.013974</v>
      </c>
      <c r="J381" s="62" t="s">
        <v>538</v>
      </c>
      <c r="K381" s="77">
        <v>45.5806451612903</v>
      </c>
      <c r="L381" s="78">
        <v>3574.47258064516</v>
      </c>
      <c r="M381" s="78">
        <f t="shared" si="28"/>
        <v>1108.80139451613</v>
      </c>
      <c r="N381" s="79" t="s">
        <v>515</v>
      </c>
      <c r="O381" s="80">
        <f t="shared" si="29"/>
        <v>0.162774239207361</v>
      </c>
      <c r="P381" s="80">
        <f t="shared" si="30"/>
        <v>0.0452087449851617</v>
      </c>
      <c r="Q381" s="80">
        <f t="shared" si="31"/>
        <v>-0.042</v>
      </c>
      <c r="R381" s="27"/>
    </row>
    <row r="382" customHeight="1" spans="1:18">
      <c r="A382" s="17">
        <v>716</v>
      </c>
      <c r="B382" s="18" t="s">
        <v>516</v>
      </c>
      <c r="C382" s="18" t="s">
        <v>502</v>
      </c>
      <c r="D382" s="17" t="s">
        <v>30</v>
      </c>
      <c r="E382" s="17">
        <v>9.27</v>
      </c>
      <c r="F382" s="17" t="s">
        <v>103</v>
      </c>
      <c r="G382" s="62">
        <v>64</v>
      </c>
      <c r="H382" s="62">
        <v>3917.78</v>
      </c>
      <c r="I382" s="76">
        <f t="shared" si="27"/>
        <v>1395.905014</v>
      </c>
      <c r="J382" s="62" t="s">
        <v>539</v>
      </c>
      <c r="K382" s="77">
        <v>54.1612903225806</v>
      </c>
      <c r="L382" s="78">
        <v>4153.73903225806</v>
      </c>
      <c r="M382" s="78">
        <f t="shared" si="28"/>
        <v>1281.84386535484</v>
      </c>
      <c r="N382" s="79" t="s">
        <v>518</v>
      </c>
      <c r="O382" s="80">
        <f t="shared" si="29"/>
        <v>0.181655747468732</v>
      </c>
      <c r="P382" s="80">
        <f t="shared" si="30"/>
        <v>-0.0568064171642935</v>
      </c>
      <c r="Q382" s="80">
        <f t="shared" si="31"/>
        <v>0.0477</v>
      </c>
      <c r="R382" s="27"/>
    </row>
    <row r="383" customHeight="1" spans="1:19">
      <c r="A383" s="17">
        <v>341</v>
      </c>
      <c r="B383" s="18" t="s">
        <v>506</v>
      </c>
      <c r="C383" s="18" t="s">
        <v>502</v>
      </c>
      <c r="D383" s="17" t="s">
        <v>24</v>
      </c>
      <c r="E383" s="13">
        <v>9.27</v>
      </c>
      <c r="F383" s="17" t="s">
        <v>507</v>
      </c>
      <c r="G383" s="62">
        <v>189</v>
      </c>
      <c r="H383" s="62">
        <v>19441.89</v>
      </c>
      <c r="I383" s="76">
        <f t="shared" si="27"/>
        <v>5857.841457</v>
      </c>
      <c r="J383" s="62" t="s">
        <v>540</v>
      </c>
      <c r="K383" s="77">
        <v>140.225806451613</v>
      </c>
      <c r="L383" s="78">
        <v>11653.8361290323</v>
      </c>
      <c r="M383" s="78">
        <f t="shared" si="28"/>
        <v>3492.65468787098</v>
      </c>
      <c r="N383" s="79" t="s">
        <v>481</v>
      </c>
      <c r="O383" s="81">
        <f t="shared" si="29"/>
        <v>0.347826086956521</v>
      </c>
      <c r="P383" s="81">
        <f t="shared" si="30"/>
        <v>0.66828242518066</v>
      </c>
      <c r="Q383" s="80">
        <f t="shared" si="31"/>
        <v>0.00160000000000005</v>
      </c>
      <c r="R383" s="32">
        <v>0</v>
      </c>
      <c r="S383" s="51" t="s">
        <v>38</v>
      </c>
    </row>
    <row r="384" customHeight="1" spans="1:19">
      <c r="A384" s="17">
        <v>591</v>
      </c>
      <c r="B384" s="18" t="s">
        <v>501</v>
      </c>
      <c r="C384" s="18" t="s">
        <v>502</v>
      </c>
      <c r="D384" s="17" t="s">
        <v>19</v>
      </c>
      <c r="E384" s="13">
        <v>9.27</v>
      </c>
      <c r="F384" s="17" t="s">
        <v>519</v>
      </c>
      <c r="G384" s="62">
        <v>20</v>
      </c>
      <c r="H384" s="62">
        <v>2422.7</v>
      </c>
      <c r="I384" s="76">
        <f t="shared" si="27"/>
        <v>788.58885</v>
      </c>
      <c r="J384" s="83">
        <v>0.3255</v>
      </c>
      <c r="K384" s="77">
        <v>18.9354838709677</v>
      </c>
      <c r="L384" s="78">
        <v>925.766129032258</v>
      </c>
      <c r="M384" s="78">
        <f t="shared" si="28"/>
        <v>293.375286290323</v>
      </c>
      <c r="N384" s="79" t="s">
        <v>505</v>
      </c>
      <c r="O384" s="81">
        <f t="shared" si="29"/>
        <v>0.0562180579216377</v>
      </c>
      <c r="P384" s="81">
        <f t="shared" si="30"/>
        <v>1.61696763796333</v>
      </c>
      <c r="Q384" s="80">
        <f t="shared" si="31"/>
        <v>0.00859999999999994</v>
      </c>
      <c r="R384" s="32">
        <v>0</v>
      </c>
      <c r="S384" s="51" t="s">
        <v>38</v>
      </c>
    </row>
    <row r="385" customHeight="1" spans="1:19">
      <c r="A385" s="17">
        <v>716</v>
      </c>
      <c r="B385" s="18" t="s">
        <v>516</v>
      </c>
      <c r="C385" s="18" t="s">
        <v>502</v>
      </c>
      <c r="D385" s="17" t="s">
        <v>30</v>
      </c>
      <c r="E385" s="64">
        <v>9.25</v>
      </c>
      <c r="F385" s="17" t="s">
        <v>521</v>
      </c>
      <c r="G385" s="62">
        <v>163</v>
      </c>
      <c r="H385" s="62">
        <v>16360.6</v>
      </c>
      <c r="I385" s="76">
        <f t="shared" si="27"/>
        <v>3798.93132</v>
      </c>
      <c r="J385" s="62" t="s">
        <v>541</v>
      </c>
      <c r="K385" s="77">
        <v>54.1612903225806</v>
      </c>
      <c r="L385" s="78">
        <v>4153.73903225806</v>
      </c>
      <c r="M385" s="78">
        <f t="shared" si="28"/>
        <v>1281.84386535484</v>
      </c>
      <c r="N385" s="79" t="s">
        <v>518</v>
      </c>
      <c r="O385" s="81">
        <f t="shared" si="29"/>
        <v>2.00952948183443</v>
      </c>
      <c r="P385" s="81">
        <f t="shared" si="30"/>
        <v>2.93876453791225</v>
      </c>
      <c r="Q385" s="80">
        <f t="shared" si="31"/>
        <v>-0.0764</v>
      </c>
      <c r="R385" s="32">
        <v>0</v>
      </c>
      <c r="S385" s="51" t="s">
        <v>38</v>
      </c>
    </row>
    <row r="386" customHeight="1" spans="1:18">
      <c r="A386" s="17">
        <v>104533</v>
      </c>
      <c r="B386" s="18" t="s">
        <v>524</v>
      </c>
      <c r="C386" s="18" t="s">
        <v>502</v>
      </c>
      <c r="D386" s="17" t="s">
        <v>19</v>
      </c>
      <c r="E386" s="60">
        <v>9.25</v>
      </c>
      <c r="F386" s="17" t="s">
        <v>525</v>
      </c>
      <c r="G386" s="62">
        <v>67</v>
      </c>
      <c r="H386" s="62">
        <v>3009.24</v>
      </c>
      <c r="I386" s="76">
        <f t="shared" si="27"/>
        <v>1062.26172</v>
      </c>
      <c r="J386" s="62" t="s">
        <v>542</v>
      </c>
      <c r="K386" s="77">
        <v>50.9354838709677</v>
      </c>
      <c r="L386" s="78">
        <v>3155.15064516129</v>
      </c>
      <c r="M386" s="78">
        <f t="shared" si="28"/>
        <v>1004.91548048387</v>
      </c>
      <c r="N386" s="79" t="s">
        <v>527</v>
      </c>
      <c r="O386" s="80">
        <f t="shared" si="29"/>
        <v>0.3153894870171</v>
      </c>
      <c r="P386" s="80">
        <f t="shared" si="30"/>
        <v>-0.0462452229927777</v>
      </c>
      <c r="Q386" s="80">
        <f t="shared" si="31"/>
        <v>0.0345</v>
      </c>
      <c r="R386" s="27"/>
    </row>
    <row r="387" customHeight="1" spans="1:19">
      <c r="A387" s="17">
        <v>117923</v>
      </c>
      <c r="B387" s="18" t="s">
        <v>528</v>
      </c>
      <c r="C387" s="18" t="s">
        <v>502</v>
      </c>
      <c r="D387" s="17" t="s">
        <v>19</v>
      </c>
      <c r="E387" s="64">
        <v>9.25</v>
      </c>
      <c r="F387" s="17" t="s">
        <v>529</v>
      </c>
      <c r="G387" s="62">
        <v>51</v>
      </c>
      <c r="H387" s="62">
        <v>2908.82</v>
      </c>
      <c r="I387" s="76">
        <f t="shared" si="27"/>
        <v>862.174248</v>
      </c>
      <c r="J387" s="62" t="s">
        <v>357</v>
      </c>
      <c r="K387" s="77">
        <v>38.4838709677419</v>
      </c>
      <c r="L387" s="78">
        <v>1925.77806451613</v>
      </c>
      <c r="M387" s="78">
        <f t="shared" si="28"/>
        <v>556.164705032258</v>
      </c>
      <c r="N387" s="79" t="s">
        <v>531</v>
      </c>
      <c r="O387" s="81">
        <f t="shared" si="29"/>
        <v>0.325230511316011</v>
      </c>
      <c r="P387" s="81">
        <f t="shared" si="30"/>
        <v>0.510464810871583</v>
      </c>
      <c r="Q387" s="80">
        <f t="shared" si="31"/>
        <v>0.0076</v>
      </c>
      <c r="R387" s="32">
        <v>0</v>
      </c>
      <c r="S387" s="51" t="s">
        <v>38</v>
      </c>
    </row>
    <row r="388" customHeight="1" spans="1:19">
      <c r="A388" s="17">
        <v>117637</v>
      </c>
      <c r="B388" s="18" t="s">
        <v>533</v>
      </c>
      <c r="C388" s="18" t="s">
        <v>502</v>
      </c>
      <c r="D388" s="17" t="s">
        <v>19</v>
      </c>
      <c r="E388" s="64">
        <v>9.25</v>
      </c>
      <c r="F388" s="17" t="s">
        <v>534</v>
      </c>
      <c r="G388" s="62">
        <v>48</v>
      </c>
      <c r="H388" s="62">
        <v>3819.69</v>
      </c>
      <c r="I388" s="76">
        <f t="shared" ref="I388:I451" si="32">H388*J388</f>
        <v>1338.419376</v>
      </c>
      <c r="J388" s="62" t="s">
        <v>543</v>
      </c>
      <c r="K388" s="77">
        <v>38.1612903225806</v>
      </c>
      <c r="L388" s="78">
        <v>2517.22483870968</v>
      </c>
      <c r="M388" s="78">
        <f t="shared" ref="M388:M451" si="33">L388*N388</f>
        <v>681.664486322581</v>
      </c>
      <c r="N388" s="79" t="s">
        <v>115</v>
      </c>
      <c r="O388" s="81">
        <f t="shared" si="29"/>
        <v>0.257819103972952</v>
      </c>
      <c r="P388" s="81">
        <f t="shared" si="30"/>
        <v>0.517421066748236</v>
      </c>
      <c r="Q388" s="80">
        <f t="shared" si="31"/>
        <v>0.0796</v>
      </c>
      <c r="R388" s="32">
        <v>0</v>
      </c>
      <c r="S388" s="51" t="s">
        <v>38</v>
      </c>
    </row>
    <row r="389" customHeight="1" spans="1:19">
      <c r="A389" s="17">
        <v>591</v>
      </c>
      <c r="B389" s="18" t="s">
        <v>501</v>
      </c>
      <c r="C389" s="18" t="s">
        <v>502</v>
      </c>
      <c r="D389" s="17" t="s">
        <v>19</v>
      </c>
      <c r="E389" s="13">
        <v>9.22</v>
      </c>
      <c r="F389" s="17" t="s">
        <v>503</v>
      </c>
      <c r="G389" s="62">
        <v>23</v>
      </c>
      <c r="H389" s="62">
        <v>2747.26</v>
      </c>
      <c r="I389" s="76">
        <f t="shared" si="32"/>
        <v>940.112372</v>
      </c>
      <c r="J389" s="62" t="s">
        <v>544</v>
      </c>
      <c r="K389" s="77">
        <v>18.9354838709677</v>
      </c>
      <c r="L389" s="78">
        <v>925.766129032258</v>
      </c>
      <c r="M389" s="78">
        <f t="shared" si="33"/>
        <v>293.375286290323</v>
      </c>
      <c r="N389" s="79" t="s">
        <v>505</v>
      </c>
      <c r="O389" s="81">
        <f t="shared" ref="O389:O452" si="34">(G389-K389)/K389</f>
        <v>0.214650766609883</v>
      </c>
      <c r="P389" s="81">
        <f t="shared" ref="P389:P452" si="35">(H389-L389)/L389</f>
        <v>1.96755294220132</v>
      </c>
      <c r="Q389" s="80">
        <f t="shared" ref="Q389:Q452" si="36">(J:J-N:N)</f>
        <v>0.0253</v>
      </c>
      <c r="R389" s="32">
        <v>0</v>
      </c>
      <c r="S389" s="51" t="s">
        <v>38</v>
      </c>
    </row>
    <row r="390" customHeight="1" spans="1:18">
      <c r="A390" s="17">
        <v>341</v>
      </c>
      <c r="B390" s="18" t="s">
        <v>506</v>
      </c>
      <c r="C390" s="18" t="s">
        <v>502</v>
      </c>
      <c r="D390" s="17" t="s">
        <v>24</v>
      </c>
      <c r="E390" s="60">
        <v>9.21</v>
      </c>
      <c r="F390" s="17" t="s">
        <v>507</v>
      </c>
      <c r="G390" s="62">
        <v>174</v>
      </c>
      <c r="H390" s="62">
        <v>12698.38</v>
      </c>
      <c r="I390" s="76">
        <f t="shared" si="32"/>
        <v>4052.053058</v>
      </c>
      <c r="J390" s="62" t="s">
        <v>545</v>
      </c>
      <c r="K390" s="77">
        <v>140.225806451613</v>
      </c>
      <c r="L390" s="78">
        <v>11653.8361290323</v>
      </c>
      <c r="M390" s="78">
        <f t="shared" si="33"/>
        <v>3492.65468787098</v>
      </c>
      <c r="N390" s="79" t="s">
        <v>481</v>
      </c>
      <c r="O390" s="80">
        <f t="shared" si="34"/>
        <v>0.240855762594892</v>
      </c>
      <c r="P390" s="80">
        <f t="shared" si="35"/>
        <v>0.0896309043136027</v>
      </c>
      <c r="Q390" s="80">
        <f t="shared" si="36"/>
        <v>0.0194</v>
      </c>
      <c r="R390" s="27"/>
    </row>
    <row r="391" customHeight="1" spans="1:18">
      <c r="A391" s="17">
        <v>102564</v>
      </c>
      <c r="B391" s="18" t="s">
        <v>512</v>
      </c>
      <c r="C391" s="18" t="s">
        <v>502</v>
      </c>
      <c r="D391" s="17" t="s">
        <v>19</v>
      </c>
      <c r="E391" s="60">
        <v>9.21</v>
      </c>
      <c r="F391" s="17" t="s">
        <v>513</v>
      </c>
      <c r="G391" s="62">
        <v>52</v>
      </c>
      <c r="H391" s="62">
        <v>4603.29</v>
      </c>
      <c r="I391" s="76">
        <f t="shared" si="32"/>
        <v>940.912476</v>
      </c>
      <c r="J391" s="62" t="s">
        <v>546</v>
      </c>
      <c r="K391" s="77">
        <v>45.5806451612903</v>
      </c>
      <c r="L391" s="78">
        <v>3574.47258064516</v>
      </c>
      <c r="M391" s="78">
        <f t="shared" si="33"/>
        <v>1108.80139451613</v>
      </c>
      <c r="N391" s="79" t="s">
        <v>515</v>
      </c>
      <c r="O391" s="80">
        <f t="shared" si="34"/>
        <v>0.140835102618543</v>
      </c>
      <c r="P391" s="80">
        <f t="shared" si="35"/>
        <v>0.287823558900862</v>
      </c>
      <c r="Q391" s="80">
        <f t="shared" si="36"/>
        <v>-0.1058</v>
      </c>
      <c r="R391" s="27"/>
    </row>
    <row r="392" customHeight="1" spans="1:18">
      <c r="A392" s="17">
        <v>717</v>
      </c>
      <c r="B392" s="18" t="s">
        <v>508</v>
      </c>
      <c r="C392" s="18" t="s">
        <v>502</v>
      </c>
      <c r="D392" s="17" t="s">
        <v>30</v>
      </c>
      <c r="E392" s="60">
        <v>9.21</v>
      </c>
      <c r="F392" s="17" t="s">
        <v>509</v>
      </c>
      <c r="G392" s="62">
        <v>99</v>
      </c>
      <c r="H392" s="62">
        <v>6536.49</v>
      </c>
      <c r="I392" s="76">
        <f t="shared" si="32"/>
        <v>2170.768329</v>
      </c>
      <c r="J392" s="62" t="s">
        <v>66</v>
      </c>
      <c r="K392" s="77">
        <v>59.0322580645161</v>
      </c>
      <c r="L392" s="78">
        <v>4878.02258064516</v>
      </c>
      <c r="M392" s="78">
        <f t="shared" si="33"/>
        <v>1465.84578548387</v>
      </c>
      <c r="N392" s="79" t="s">
        <v>511</v>
      </c>
      <c r="O392" s="80">
        <f t="shared" si="34"/>
        <v>0.67704918032787</v>
      </c>
      <c r="P392" s="80">
        <f t="shared" si="35"/>
        <v>0.339987647030427</v>
      </c>
      <c r="Q392" s="80">
        <f t="shared" si="36"/>
        <v>0.0316</v>
      </c>
      <c r="R392" s="27"/>
    </row>
    <row r="393" customHeight="1" spans="1:18">
      <c r="A393" s="17">
        <v>341</v>
      </c>
      <c r="B393" s="18" t="s">
        <v>506</v>
      </c>
      <c r="C393" s="18" t="s">
        <v>502</v>
      </c>
      <c r="D393" s="17" t="s">
        <v>24</v>
      </c>
      <c r="E393" s="60">
        <v>9.2</v>
      </c>
      <c r="F393" s="17" t="s">
        <v>507</v>
      </c>
      <c r="G393" s="62">
        <v>146</v>
      </c>
      <c r="H393" s="62">
        <v>12152.03</v>
      </c>
      <c r="I393" s="76">
        <f t="shared" si="32"/>
        <v>3294.415333</v>
      </c>
      <c r="J393" s="62" t="s">
        <v>547</v>
      </c>
      <c r="K393" s="77">
        <v>140.225806451613</v>
      </c>
      <c r="L393" s="78">
        <v>11653.8361290323</v>
      </c>
      <c r="M393" s="78">
        <f t="shared" si="33"/>
        <v>3492.65468787098</v>
      </c>
      <c r="N393" s="79" t="s">
        <v>481</v>
      </c>
      <c r="O393" s="80">
        <f t="shared" si="34"/>
        <v>0.0411778237865186</v>
      </c>
      <c r="P393" s="80">
        <f t="shared" si="35"/>
        <v>0.0427493458335655</v>
      </c>
      <c r="Q393" s="80">
        <f t="shared" si="36"/>
        <v>-0.0286</v>
      </c>
      <c r="R393" s="27"/>
    </row>
    <row r="394" customHeight="1" spans="1:18">
      <c r="A394" s="17">
        <v>717</v>
      </c>
      <c r="B394" s="18" t="s">
        <v>508</v>
      </c>
      <c r="C394" s="18" t="s">
        <v>502</v>
      </c>
      <c r="D394" s="17" t="s">
        <v>30</v>
      </c>
      <c r="E394" s="60">
        <v>9.2</v>
      </c>
      <c r="F394" s="17" t="s">
        <v>509</v>
      </c>
      <c r="G394" s="62">
        <v>74</v>
      </c>
      <c r="H394" s="62">
        <v>6486.55</v>
      </c>
      <c r="I394" s="76">
        <f t="shared" si="32"/>
        <v>2056.885005</v>
      </c>
      <c r="J394" s="62" t="s">
        <v>348</v>
      </c>
      <c r="K394" s="77">
        <v>59.0322580645161</v>
      </c>
      <c r="L394" s="78">
        <v>4878.02258064516</v>
      </c>
      <c r="M394" s="78">
        <f t="shared" si="33"/>
        <v>1465.84578548387</v>
      </c>
      <c r="N394" s="79" t="s">
        <v>511</v>
      </c>
      <c r="O394" s="80">
        <f t="shared" si="34"/>
        <v>0.253551912568307</v>
      </c>
      <c r="P394" s="80">
        <f t="shared" si="35"/>
        <v>0.329749892043775</v>
      </c>
      <c r="Q394" s="80">
        <f t="shared" si="36"/>
        <v>0.0166</v>
      </c>
      <c r="R394" s="27"/>
    </row>
    <row r="395" customHeight="1" spans="1:19">
      <c r="A395" s="17">
        <v>716</v>
      </c>
      <c r="B395" s="18" t="s">
        <v>516</v>
      </c>
      <c r="C395" s="18" t="s">
        <v>502</v>
      </c>
      <c r="D395" s="17" t="s">
        <v>30</v>
      </c>
      <c r="E395" s="16">
        <v>9.2</v>
      </c>
      <c r="F395" s="17" t="s">
        <v>103</v>
      </c>
      <c r="G395" s="62">
        <v>80</v>
      </c>
      <c r="H395" s="62">
        <v>6197.89</v>
      </c>
      <c r="I395" s="76">
        <f t="shared" si="32"/>
        <v>1772.59654</v>
      </c>
      <c r="J395" s="62" t="s">
        <v>548</v>
      </c>
      <c r="K395" s="77">
        <v>54.1612903225806</v>
      </c>
      <c r="L395" s="78">
        <v>4153.73903225806</v>
      </c>
      <c r="M395" s="78">
        <f t="shared" si="33"/>
        <v>1281.84386535484</v>
      </c>
      <c r="N395" s="79" t="s">
        <v>518</v>
      </c>
      <c r="O395" s="81">
        <f t="shared" si="34"/>
        <v>0.477069684335916</v>
      </c>
      <c r="P395" s="81">
        <f t="shared" si="35"/>
        <v>0.492123109291894</v>
      </c>
      <c r="Q395" s="80">
        <f t="shared" si="36"/>
        <v>-0.0226</v>
      </c>
      <c r="R395" s="32">
        <f>(I395-M395)*0.1</f>
        <v>49.075267464516</v>
      </c>
      <c r="S395" s="51" t="s">
        <v>49</v>
      </c>
    </row>
    <row r="396" customHeight="1" spans="1:18">
      <c r="A396" s="17">
        <v>341</v>
      </c>
      <c r="B396" s="18" t="s">
        <v>506</v>
      </c>
      <c r="C396" s="18" t="s">
        <v>502</v>
      </c>
      <c r="D396" s="17" t="s">
        <v>24</v>
      </c>
      <c r="E396" s="16">
        <v>9.2</v>
      </c>
      <c r="F396" s="17" t="s">
        <v>507</v>
      </c>
      <c r="G396" s="62">
        <v>221</v>
      </c>
      <c r="H396" s="62">
        <v>18391.64</v>
      </c>
      <c r="I396" s="76">
        <f t="shared" si="32"/>
        <v>5923.947244</v>
      </c>
      <c r="J396" s="62" t="s">
        <v>549</v>
      </c>
      <c r="K396" s="77">
        <v>140.225806451613</v>
      </c>
      <c r="L396" s="78">
        <v>11653.8361290323</v>
      </c>
      <c r="M396" s="78">
        <f t="shared" si="33"/>
        <v>3492.65468787098</v>
      </c>
      <c r="N396" s="79" t="s">
        <v>481</v>
      </c>
      <c r="O396" s="81">
        <f t="shared" si="34"/>
        <v>0.576029445594662</v>
      </c>
      <c r="P396" s="81">
        <f t="shared" si="35"/>
        <v>0.578161885611411</v>
      </c>
      <c r="Q396" s="80">
        <f t="shared" si="36"/>
        <v>0.0224</v>
      </c>
      <c r="R396" s="32">
        <v>0</v>
      </c>
    </row>
    <row r="397" customHeight="1" spans="1:19">
      <c r="A397" s="17">
        <v>591</v>
      </c>
      <c r="B397" s="18" t="s">
        <v>501</v>
      </c>
      <c r="C397" s="18" t="s">
        <v>502</v>
      </c>
      <c r="D397" s="17" t="s">
        <v>19</v>
      </c>
      <c r="E397" s="16">
        <v>9.2</v>
      </c>
      <c r="F397" s="17" t="s">
        <v>519</v>
      </c>
      <c r="G397" s="62">
        <v>29</v>
      </c>
      <c r="H397" s="62">
        <v>6314.11</v>
      </c>
      <c r="I397" s="76">
        <f t="shared" si="32"/>
        <v>1056.350603</v>
      </c>
      <c r="J397" s="62" t="s">
        <v>550</v>
      </c>
      <c r="K397" s="77">
        <v>18.9354838709677</v>
      </c>
      <c r="L397" s="78">
        <v>925.766129032258</v>
      </c>
      <c r="M397" s="78">
        <f t="shared" si="33"/>
        <v>293.375286290323</v>
      </c>
      <c r="N397" s="79" t="s">
        <v>505</v>
      </c>
      <c r="O397" s="81">
        <f t="shared" si="34"/>
        <v>0.531516183986375</v>
      </c>
      <c r="P397" s="81">
        <f t="shared" si="35"/>
        <v>5.82041587177142</v>
      </c>
      <c r="Q397" s="80">
        <f t="shared" si="36"/>
        <v>-0.1496</v>
      </c>
      <c r="R397" s="32">
        <v>0</v>
      </c>
      <c r="S397" s="51" t="s">
        <v>38</v>
      </c>
    </row>
    <row r="398" customHeight="1" spans="1:19">
      <c r="A398" s="17">
        <v>716</v>
      </c>
      <c r="B398" s="18" t="s">
        <v>516</v>
      </c>
      <c r="C398" s="18" t="s">
        <v>502</v>
      </c>
      <c r="D398" s="17" t="s">
        <v>30</v>
      </c>
      <c r="E398" s="60">
        <v>9.18</v>
      </c>
      <c r="F398" s="17" t="s">
        <v>521</v>
      </c>
      <c r="G398" s="62">
        <v>49</v>
      </c>
      <c r="H398" s="62">
        <v>3560.08</v>
      </c>
      <c r="I398" s="76">
        <f t="shared" si="32"/>
        <v>1074.432144</v>
      </c>
      <c r="J398" s="62" t="s">
        <v>551</v>
      </c>
      <c r="K398" s="77">
        <v>54.1612903225806</v>
      </c>
      <c r="L398" s="78">
        <v>4153.73903225806</v>
      </c>
      <c r="M398" s="78">
        <f t="shared" si="33"/>
        <v>1281.84386535484</v>
      </c>
      <c r="N398" s="79" t="s">
        <v>518</v>
      </c>
      <c r="O398" s="80">
        <f t="shared" si="34"/>
        <v>-0.0952948183442517</v>
      </c>
      <c r="P398" s="80">
        <f t="shared" si="35"/>
        <v>-0.142921600911296</v>
      </c>
      <c r="Q398" s="80">
        <f t="shared" si="36"/>
        <v>-0.00679999999999997</v>
      </c>
      <c r="R398" s="27"/>
      <c r="S398" s="27"/>
    </row>
    <row r="399" customHeight="1" spans="1:19">
      <c r="A399" s="17">
        <v>104533</v>
      </c>
      <c r="B399" s="18" t="s">
        <v>524</v>
      </c>
      <c r="C399" s="18" t="s">
        <v>502</v>
      </c>
      <c r="D399" s="17" t="s">
        <v>19</v>
      </c>
      <c r="E399" s="60">
        <v>9.18</v>
      </c>
      <c r="F399" s="17" t="s">
        <v>525</v>
      </c>
      <c r="G399" s="62">
        <v>44</v>
      </c>
      <c r="H399" s="62">
        <v>1622.32</v>
      </c>
      <c r="I399" s="76">
        <f t="shared" si="32"/>
        <v>574.30128</v>
      </c>
      <c r="J399" s="62" t="s">
        <v>552</v>
      </c>
      <c r="K399" s="77">
        <v>50.9354838709677</v>
      </c>
      <c r="L399" s="78">
        <v>3155.15064516129</v>
      </c>
      <c r="M399" s="78">
        <f t="shared" si="33"/>
        <v>1004.91548048387</v>
      </c>
      <c r="N399" s="79" t="s">
        <v>527</v>
      </c>
      <c r="O399" s="80">
        <f t="shared" si="34"/>
        <v>-0.136162127929068</v>
      </c>
      <c r="P399" s="80">
        <f t="shared" si="35"/>
        <v>-0.485818528985938</v>
      </c>
      <c r="Q399" s="80">
        <f t="shared" si="36"/>
        <v>0.0355</v>
      </c>
      <c r="R399" s="27"/>
      <c r="S399" s="27"/>
    </row>
    <row r="400" customHeight="1" spans="1:19">
      <c r="A400" s="17">
        <v>117923</v>
      </c>
      <c r="B400" s="18" t="s">
        <v>528</v>
      </c>
      <c r="C400" s="18" t="s">
        <v>502</v>
      </c>
      <c r="D400" s="17" t="s">
        <v>19</v>
      </c>
      <c r="E400" s="60">
        <v>9.18</v>
      </c>
      <c r="F400" s="17" t="s">
        <v>529</v>
      </c>
      <c r="G400" s="62">
        <v>34</v>
      </c>
      <c r="H400" s="62">
        <v>2592.14</v>
      </c>
      <c r="I400" s="76">
        <f t="shared" si="32"/>
        <v>648.035</v>
      </c>
      <c r="J400" s="62" t="s">
        <v>553</v>
      </c>
      <c r="K400" s="77">
        <v>38.4838709677419</v>
      </c>
      <c r="L400" s="78">
        <v>1925.77806451613</v>
      </c>
      <c r="M400" s="78">
        <f t="shared" si="33"/>
        <v>556.164705032258</v>
      </c>
      <c r="N400" s="79" t="s">
        <v>531</v>
      </c>
      <c r="O400" s="80">
        <f t="shared" si="34"/>
        <v>-0.116512992455992</v>
      </c>
      <c r="P400" s="80">
        <f t="shared" si="35"/>
        <v>0.346022185921668</v>
      </c>
      <c r="Q400" s="80">
        <f t="shared" si="36"/>
        <v>-0.0388</v>
      </c>
      <c r="R400" s="27"/>
      <c r="S400" s="27"/>
    </row>
    <row r="401" customHeight="1" spans="1:19">
      <c r="A401" s="17">
        <v>117637</v>
      </c>
      <c r="B401" s="18" t="s">
        <v>533</v>
      </c>
      <c r="C401" s="18" t="s">
        <v>502</v>
      </c>
      <c r="D401" s="17" t="s">
        <v>19</v>
      </c>
      <c r="E401" s="64">
        <v>9.18</v>
      </c>
      <c r="F401" s="17" t="s">
        <v>534</v>
      </c>
      <c r="G401" s="62">
        <v>40</v>
      </c>
      <c r="H401" s="62">
        <v>3565.12</v>
      </c>
      <c r="I401" s="76">
        <f t="shared" si="32"/>
        <v>792.526176</v>
      </c>
      <c r="J401" s="62" t="s">
        <v>339</v>
      </c>
      <c r="K401" s="77">
        <v>38.1612903225806</v>
      </c>
      <c r="L401" s="78">
        <v>2517.22483870968</v>
      </c>
      <c r="M401" s="78">
        <f t="shared" si="33"/>
        <v>681.664486322581</v>
      </c>
      <c r="N401" s="79" t="s">
        <v>115</v>
      </c>
      <c r="O401" s="81">
        <f t="shared" si="34"/>
        <v>0.0481825866441264</v>
      </c>
      <c r="P401" s="81">
        <f t="shared" si="35"/>
        <v>0.416289854277565</v>
      </c>
      <c r="Q401" s="80">
        <f t="shared" si="36"/>
        <v>-0.0485</v>
      </c>
      <c r="R401" s="32">
        <v>0</v>
      </c>
      <c r="S401" s="51" t="s">
        <v>49</v>
      </c>
    </row>
    <row r="402" customHeight="1" spans="1:19">
      <c r="A402" s="17">
        <v>591</v>
      </c>
      <c r="B402" s="18" t="s">
        <v>501</v>
      </c>
      <c r="C402" s="18" t="s">
        <v>502</v>
      </c>
      <c r="D402" s="17" t="s">
        <v>19</v>
      </c>
      <c r="E402" s="17">
        <v>9.15</v>
      </c>
      <c r="F402" s="17" t="s">
        <v>503</v>
      </c>
      <c r="G402" s="62">
        <v>13</v>
      </c>
      <c r="H402" s="62">
        <v>563.77</v>
      </c>
      <c r="I402" s="76">
        <f t="shared" si="32"/>
        <v>161.576482</v>
      </c>
      <c r="J402" s="62" t="s">
        <v>554</v>
      </c>
      <c r="K402" s="77">
        <v>18.9354838709677</v>
      </c>
      <c r="L402" s="78">
        <v>925.766129032258</v>
      </c>
      <c r="M402" s="78">
        <f t="shared" si="33"/>
        <v>293.375286290323</v>
      </c>
      <c r="N402" s="79" t="s">
        <v>505</v>
      </c>
      <c r="O402" s="80">
        <f t="shared" si="34"/>
        <v>-0.313458262350935</v>
      </c>
      <c r="P402" s="80">
        <f t="shared" si="35"/>
        <v>-0.391023302408642</v>
      </c>
      <c r="Q402" s="80">
        <f t="shared" si="36"/>
        <v>-0.0303</v>
      </c>
      <c r="R402" s="27"/>
      <c r="S402" s="27"/>
    </row>
    <row r="403" customHeight="1" spans="1:18">
      <c r="A403" s="17">
        <v>341</v>
      </c>
      <c r="B403" s="18" t="s">
        <v>506</v>
      </c>
      <c r="C403" s="18" t="s">
        <v>502</v>
      </c>
      <c r="D403" s="17" t="s">
        <v>24</v>
      </c>
      <c r="E403" s="60">
        <v>9.16</v>
      </c>
      <c r="F403" s="17" t="s">
        <v>507</v>
      </c>
      <c r="G403" s="62">
        <v>190</v>
      </c>
      <c r="H403" s="62">
        <v>10866.17</v>
      </c>
      <c r="I403" s="76">
        <f t="shared" si="32"/>
        <v>3247.898213</v>
      </c>
      <c r="J403" s="62" t="s">
        <v>555</v>
      </c>
      <c r="K403" s="77">
        <v>140.225806451613</v>
      </c>
      <c r="L403" s="78">
        <v>11653.8361290323</v>
      </c>
      <c r="M403" s="78">
        <f t="shared" si="33"/>
        <v>3492.65468787098</v>
      </c>
      <c r="N403" s="79" t="s">
        <v>481</v>
      </c>
      <c r="O403" s="80">
        <f t="shared" si="34"/>
        <v>0.354957441913963</v>
      </c>
      <c r="P403" s="80">
        <f t="shared" si="35"/>
        <v>-0.0675885708629494</v>
      </c>
      <c r="Q403" s="80">
        <f t="shared" si="36"/>
        <v>-0.000799999999999967</v>
      </c>
      <c r="R403" s="27"/>
    </row>
    <row r="404" customHeight="1" spans="1:18">
      <c r="A404" s="17">
        <v>717</v>
      </c>
      <c r="B404" s="18" t="s">
        <v>508</v>
      </c>
      <c r="C404" s="18" t="s">
        <v>502</v>
      </c>
      <c r="D404" s="17" t="s">
        <v>30</v>
      </c>
      <c r="E404" s="60">
        <v>9.14</v>
      </c>
      <c r="F404" s="17" t="s">
        <v>509</v>
      </c>
      <c r="G404" s="62">
        <v>71</v>
      </c>
      <c r="H404" s="62">
        <v>4167.57</v>
      </c>
      <c r="I404" s="76">
        <f t="shared" si="32"/>
        <v>1431.560295</v>
      </c>
      <c r="J404" s="62" t="s">
        <v>556</v>
      </c>
      <c r="K404" s="77">
        <v>59.0322580645161</v>
      </c>
      <c r="L404" s="78">
        <v>4878.02258064516</v>
      </c>
      <c r="M404" s="78">
        <f t="shared" si="33"/>
        <v>1465.84578548387</v>
      </c>
      <c r="N404" s="79" t="s">
        <v>511</v>
      </c>
      <c r="O404" s="80">
        <f t="shared" si="34"/>
        <v>0.202732240437159</v>
      </c>
      <c r="P404" s="80">
        <f t="shared" si="35"/>
        <v>-0.145643561279127</v>
      </c>
      <c r="Q404" s="80">
        <f t="shared" si="36"/>
        <v>0.043</v>
      </c>
      <c r="R404" s="27"/>
    </row>
    <row r="405" customHeight="1" spans="1:18">
      <c r="A405" s="17">
        <v>102564</v>
      </c>
      <c r="B405" s="18" t="s">
        <v>512</v>
      </c>
      <c r="C405" s="18" t="s">
        <v>502</v>
      </c>
      <c r="D405" s="17" t="s">
        <v>19</v>
      </c>
      <c r="E405" s="60">
        <v>9.13</v>
      </c>
      <c r="F405" s="17" t="s">
        <v>513</v>
      </c>
      <c r="G405" s="62">
        <v>54</v>
      </c>
      <c r="H405" s="62">
        <v>3690.85</v>
      </c>
      <c r="I405" s="76">
        <f t="shared" si="32"/>
        <v>933.78505</v>
      </c>
      <c r="J405" s="62" t="s">
        <v>557</v>
      </c>
      <c r="K405" s="77">
        <v>45.5806451612903</v>
      </c>
      <c r="L405" s="78">
        <v>3574.47258064516</v>
      </c>
      <c r="M405" s="78">
        <f t="shared" si="33"/>
        <v>1108.80139451613</v>
      </c>
      <c r="N405" s="79" t="s">
        <v>515</v>
      </c>
      <c r="O405" s="80">
        <f t="shared" si="34"/>
        <v>0.184713375796179</v>
      </c>
      <c r="P405" s="80">
        <f t="shared" si="35"/>
        <v>0.0325579275625146</v>
      </c>
      <c r="Q405" s="80">
        <f t="shared" si="36"/>
        <v>-0.0572</v>
      </c>
      <c r="R405" s="27"/>
    </row>
    <row r="406" customHeight="1" spans="1:19">
      <c r="A406" s="17">
        <v>716</v>
      </c>
      <c r="B406" s="18" t="s">
        <v>516</v>
      </c>
      <c r="C406" s="18" t="s">
        <v>502</v>
      </c>
      <c r="D406" s="17" t="s">
        <v>30</v>
      </c>
      <c r="E406" s="17">
        <v>9.13</v>
      </c>
      <c r="F406" s="17" t="s">
        <v>103</v>
      </c>
      <c r="G406" s="62">
        <v>44</v>
      </c>
      <c r="H406" s="62">
        <v>3625.48</v>
      </c>
      <c r="I406" s="76">
        <f t="shared" si="32"/>
        <v>999.544836</v>
      </c>
      <c r="J406" s="62" t="s">
        <v>558</v>
      </c>
      <c r="K406" s="77">
        <v>54.1612903225806</v>
      </c>
      <c r="L406" s="78">
        <v>4153.73903225806</v>
      </c>
      <c r="M406" s="78">
        <f t="shared" si="33"/>
        <v>1281.84386535484</v>
      </c>
      <c r="N406" s="79" t="s">
        <v>518</v>
      </c>
      <c r="O406" s="80">
        <f t="shared" si="34"/>
        <v>-0.187611673615246</v>
      </c>
      <c r="P406" s="80">
        <f t="shared" si="35"/>
        <v>-0.127176750430295</v>
      </c>
      <c r="Q406" s="80">
        <f t="shared" si="36"/>
        <v>-0.0329</v>
      </c>
      <c r="R406" s="27"/>
      <c r="S406" s="27"/>
    </row>
    <row r="407" customHeight="1" spans="1:18">
      <c r="A407" s="17">
        <v>341</v>
      </c>
      <c r="B407" s="18" t="s">
        <v>506</v>
      </c>
      <c r="C407" s="18" t="s">
        <v>502</v>
      </c>
      <c r="D407" s="17" t="s">
        <v>24</v>
      </c>
      <c r="E407" s="17">
        <v>9.13</v>
      </c>
      <c r="F407" s="17" t="s">
        <v>507</v>
      </c>
      <c r="G407" s="62">
        <v>203</v>
      </c>
      <c r="H407" s="62">
        <v>14586.82</v>
      </c>
      <c r="I407" s="76">
        <f t="shared" si="32"/>
        <v>4809.274554</v>
      </c>
      <c r="J407" s="62" t="s">
        <v>559</v>
      </c>
      <c r="K407" s="77">
        <v>140.225806451613</v>
      </c>
      <c r="L407" s="78">
        <v>11653.8361290323</v>
      </c>
      <c r="M407" s="78">
        <f t="shared" si="33"/>
        <v>3492.65468787098</v>
      </c>
      <c r="N407" s="79" t="s">
        <v>481</v>
      </c>
      <c r="O407" s="81">
        <f t="shared" si="34"/>
        <v>0.447665056360707</v>
      </c>
      <c r="P407" s="81">
        <f t="shared" si="35"/>
        <v>0.25167540014236</v>
      </c>
      <c r="Q407" s="80">
        <f t="shared" si="36"/>
        <v>0.03</v>
      </c>
      <c r="R407" s="32">
        <f>(I407-M407)*0.1</f>
        <v>131.661986612902</v>
      </c>
    </row>
    <row r="408" customHeight="1" spans="1:18">
      <c r="A408" s="17">
        <v>591</v>
      </c>
      <c r="B408" s="18" t="s">
        <v>501</v>
      </c>
      <c r="C408" s="18" t="s">
        <v>502</v>
      </c>
      <c r="D408" s="17" t="s">
        <v>19</v>
      </c>
      <c r="E408" s="17">
        <v>9.13</v>
      </c>
      <c r="F408" s="17" t="s">
        <v>519</v>
      </c>
      <c r="G408" s="62">
        <v>25</v>
      </c>
      <c r="H408" s="62">
        <v>1332.66</v>
      </c>
      <c r="I408" s="76">
        <f t="shared" si="32"/>
        <v>452.971134</v>
      </c>
      <c r="J408" s="62" t="s">
        <v>560</v>
      </c>
      <c r="K408" s="77">
        <v>18.9354838709677</v>
      </c>
      <c r="L408" s="78">
        <v>925.766129032258</v>
      </c>
      <c r="M408" s="78">
        <f t="shared" si="33"/>
        <v>293.375286290323</v>
      </c>
      <c r="N408" s="79" t="s">
        <v>505</v>
      </c>
      <c r="O408" s="81">
        <f t="shared" si="34"/>
        <v>0.320272572402047</v>
      </c>
      <c r="P408" s="81">
        <f t="shared" si="35"/>
        <v>0.439521233503201</v>
      </c>
      <c r="Q408" s="80">
        <f t="shared" si="36"/>
        <v>0.023</v>
      </c>
      <c r="R408" s="32">
        <f>(I408-M408)*0.1</f>
        <v>15.9595847709677</v>
      </c>
    </row>
    <row r="409" customHeight="1" spans="1:18">
      <c r="A409" s="17">
        <v>716</v>
      </c>
      <c r="B409" s="18" t="s">
        <v>516</v>
      </c>
      <c r="C409" s="18" t="s">
        <v>502</v>
      </c>
      <c r="D409" s="17" t="s">
        <v>30</v>
      </c>
      <c r="E409" s="60">
        <v>9.11</v>
      </c>
      <c r="F409" s="17" t="s">
        <v>521</v>
      </c>
      <c r="G409" s="62">
        <v>76</v>
      </c>
      <c r="H409" s="62">
        <v>5175.73</v>
      </c>
      <c r="I409" s="76">
        <f t="shared" si="32"/>
        <v>1214.743831</v>
      </c>
      <c r="J409" s="62" t="s">
        <v>561</v>
      </c>
      <c r="K409" s="77">
        <v>54.1612903225806</v>
      </c>
      <c r="L409" s="78">
        <v>4153.73903225806</v>
      </c>
      <c r="M409" s="78">
        <f t="shared" si="33"/>
        <v>1281.84386535484</v>
      </c>
      <c r="N409" s="79" t="s">
        <v>518</v>
      </c>
      <c r="O409" s="80">
        <f t="shared" si="34"/>
        <v>0.40321620011912</v>
      </c>
      <c r="P409" s="80">
        <f t="shared" si="35"/>
        <v>0.24604120764572</v>
      </c>
      <c r="Q409" s="80">
        <f t="shared" si="36"/>
        <v>-0.0739</v>
      </c>
      <c r="R409" s="27"/>
    </row>
    <row r="410" customHeight="1" spans="1:18">
      <c r="A410" s="17">
        <v>104533</v>
      </c>
      <c r="B410" s="18" t="s">
        <v>524</v>
      </c>
      <c r="C410" s="18" t="s">
        <v>502</v>
      </c>
      <c r="D410" s="17" t="s">
        <v>19</v>
      </c>
      <c r="E410" s="60">
        <v>9.11</v>
      </c>
      <c r="F410" s="17" t="s">
        <v>525</v>
      </c>
      <c r="G410" s="62">
        <v>59</v>
      </c>
      <c r="H410" s="62">
        <v>3621.51</v>
      </c>
      <c r="I410" s="76">
        <f t="shared" si="32"/>
        <v>1009.676988</v>
      </c>
      <c r="J410" s="62" t="s">
        <v>562</v>
      </c>
      <c r="K410" s="77">
        <v>50.9354838709677</v>
      </c>
      <c r="L410" s="78">
        <v>3155.15064516129</v>
      </c>
      <c r="M410" s="78">
        <f t="shared" si="33"/>
        <v>1004.91548048387</v>
      </c>
      <c r="N410" s="79" t="s">
        <v>527</v>
      </c>
      <c r="O410" s="80">
        <f t="shared" si="34"/>
        <v>0.158328055731477</v>
      </c>
      <c r="P410" s="80">
        <f t="shared" si="35"/>
        <v>0.147808902739371</v>
      </c>
      <c r="Q410" s="80">
        <f t="shared" si="36"/>
        <v>-0.0397</v>
      </c>
      <c r="R410" s="27"/>
    </row>
    <row r="411" customHeight="1" spans="1:19">
      <c r="A411" s="17">
        <v>117923</v>
      </c>
      <c r="B411" s="18" t="s">
        <v>528</v>
      </c>
      <c r="C411" s="18" t="s">
        <v>502</v>
      </c>
      <c r="D411" s="17" t="s">
        <v>19</v>
      </c>
      <c r="E411" s="64">
        <v>9.11</v>
      </c>
      <c r="F411" s="17" t="s">
        <v>529</v>
      </c>
      <c r="G411" s="62">
        <v>55</v>
      </c>
      <c r="H411" s="62">
        <v>2859.79</v>
      </c>
      <c r="I411" s="76">
        <f t="shared" si="32"/>
        <v>773.287216</v>
      </c>
      <c r="J411" s="62" t="s">
        <v>563</v>
      </c>
      <c r="K411" s="77">
        <v>38.4838709677419</v>
      </c>
      <c r="L411" s="78">
        <v>1925.77806451613</v>
      </c>
      <c r="M411" s="78">
        <f t="shared" si="33"/>
        <v>556.164705032258</v>
      </c>
      <c r="N411" s="79" t="s">
        <v>531</v>
      </c>
      <c r="O411" s="81">
        <f t="shared" si="34"/>
        <v>0.429170159262365</v>
      </c>
      <c r="P411" s="81">
        <f t="shared" si="35"/>
        <v>0.485004971597571</v>
      </c>
      <c r="Q411" s="80">
        <f t="shared" si="36"/>
        <v>-0.0184</v>
      </c>
      <c r="R411" s="32">
        <v>0</v>
      </c>
      <c r="S411" s="51" t="s">
        <v>182</v>
      </c>
    </row>
    <row r="412" customHeight="1" spans="1:19">
      <c r="A412" s="17">
        <v>117637</v>
      </c>
      <c r="B412" s="18" t="s">
        <v>533</v>
      </c>
      <c r="C412" s="18" t="s">
        <v>502</v>
      </c>
      <c r="D412" s="17" t="s">
        <v>19</v>
      </c>
      <c r="E412" s="64">
        <v>9.11</v>
      </c>
      <c r="F412" s="17" t="s">
        <v>534</v>
      </c>
      <c r="G412" s="62">
        <v>39</v>
      </c>
      <c r="H412" s="62">
        <v>3536.68</v>
      </c>
      <c r="I412" s="76">
        <f t="shared" si="32"/>
        <v>773.118248</v>
      </c>
      <c r="J412" s="62" t="s">
        <v>564</v>
      </c>
      <c r="K412" s="77">
        <v>38.1612903225806</v>
      </c>
      <c r="L412" s="78">
        <v>2517.22483870968</v>
      </c>
      <c r="M412" s="78">
        <f t="shared" si="33"/>
        <v>681.664486322581</v>
      </c>
      <c r="N412" s="79" t="s">
        <v>115</v>
      </c>
      <c r="O412" s="81">
        <f t="shared" si="34"/>
        <v>0.0219780219780232</v>
      </c>
      <c r="P412" s="81">
        <f t="shared" si="35"/>
        <v>0.404991697846462</v>
      </c>
      <c r="Q412" s="80">
        <f t="shared" si="36"/>
        <v>-0.0522</v>
      </c>
      <c r="R412" s="32">
        <v>0</v>
      </c>
      <c r="S412" s="51" t="s">
        <v>182</v>
      </c>
    </row>
    <row r="413" customHeight="1" spans="1:18">
      <c r="A413" s="17">
        <v>107658</v>
      </c>
      <c r="B413" s="18" t="s">
        <v>565</v>
      </c>
      <c r="C413" s="18" t="s">
        <v>566</v>
      </c>
      <c r="D413" s="17" t="s">
        <v>24</v>
      </c>
      <c r="E413" s="60">
        <v>9.9</v>
      </c>
      <c r="F413" s="17" t="s">
        <v>567</v>
      </c>
      <c r="G413" s="62">
        <v>140</v>
      </c>
      <c r="H413" s="62">
        <v>6306.2</v>
      </c>
      <c r="I413" s="76">
        <f t="shared" si="32"/>
        <v>1539.34342</v>
      </c>
      <c r="J413" s="62" t="s">
        <v>568</v>
      </c>
      <c r="K413" s="77">
        <v>118.41935483871</v>
      </c>
      <c r="L413" s="78">
        <v>6748.03741935484</v>
      </c>
      <c r="M413" s="78">
        <f t="shared" si="33"/>
        <v>1901.59694477419</v>
      </c>
      <c r="N413" s="79" t="s">
        <v>569</v>
      </c>
      <c r="O413" s="80">
        <f t="shared" si="34"/>
        <v>0.182239171887766</v>
      </c>
      <c r="P413" s="80">
        <f t="shared" si="35"/>
        <v>-0.0654764329088564</v>
      </c>
      <c r="Q413" s="80">
        <f t="shared" si="36"/>
        <v>-0.0377</v>
      </c>
      <c r="R413" s="27"/>
    </row>
    <row r="414" customHeight="1" spans="1:19">
      <c r="A414" s="17">
        <v>709</v>
      </c>
      <c r="B414" s="18" t="s">
        <v>570</v>
      </c>
      <c r="C414" s="18" t="s">
        <v>566</v>
      </c>
      <c r="D414" s="17" t="s">
        <v>30</v>
      </c>
      <c r="E414" s="60">
        <v>9.9</v>
      </c>
      <c r="F414" s="17" t="s">
        <v>79</v>
      </c>
      <c r="G414" s="62">
        <v>84</v>
      </c>
      <c r="H414" s="62">
        <v>7335.17</v>
      </c>
      <c r="I414" s="76">
        <f t="shared" si="32"/>
        <v>1898.341996</v>
      </c>
      <c r="J414" s="62" t="s">
        <v>571</v>
      </c>
      <c r="K414" s="77">
        <v>85.8064516129032</v>
      </c>
      <c r="L414" s="78">
        <v>6233.28225806452</v>
      </c>
      <c r="M414" s="78">
        <f t="shared" si="33"/>
        <v>1729.1124983871</v>
      </c>
      <c r="N414" s="79" t="s">
        <v>572</v>
      </c>
      <c r="O414" s="80">
        <f t="shared" si="34"/>
        <v>-0.0210526315789471</v>
      </c>
      <c r="P414" s="80">
        <f t="shared" si="35"/>
        <v>0.17677488300965</v>
      </c>
      <c r="Q414" s="80">
        <f t="shared" si="36"/>
        <v>-0.0186</v>
      </c>
      <c r="R414" s="27"/>
      <c r="S414" s="27"/>
    </row>
    <row r="415" customHeight="1" spans="1:19">
      <c r="A415" s="17">
        <v>329</v>
      </c>
      <c r="B415" s="18" t="s">
        <v>573</v>
      </c>
      <c r="C415" s="18" t="s">
        <v>566</v>
      </c>
      <c r="D415" s="17" t="s">
        <v>30</v>
      </c>
      <c r="E415" s="60">
        <v>9.9</v>
      </c>
      <c r="F415" s="17" t="s">
        <v>574</v>
      </c>
      <c r="G415" s="62">
        <v>38</v>
      </c>
      <c r="H415" s="62">
        <v>4129.07</v>
      </c>
      <c r="I415" s="76">
        <f t="shared" si="32"/>
        <v>1568.220786</v>
      </c>
      <c r="J415" s="62" t="s">
        <v>575</v>
      </c>
      <c r="K415" s="77">
        <v>48.8709677419355</v>
      </c>
      <c r="L415" s="78">
        <v>5990.17774193548</v>
      </c>
      <c r="M415" s="78">
        <f t="shared" si="33"/>
        <v>1297.47249890323</v>
      </c>
      <c r="N415" s="79" t="s">
        <v>576</v>
      </c>
      <c r="O415" s="80">
        <f t="shared" si="34"/>
        <v>-0.222442244224423</v>
      </c>
      <c r="P415" s="80">
        <f t="shared" si="35"/>
        <v>-0.310693241855982</v>
      </c>
      <c r="Q415" s="80">
        <f t="shared" si="36"/>
        <v>0.1632</v>
      </c>
      <c r="R415" s="27"/>
      <c r="S415" s="27"/>
    </row>
    <row r="416" customHeight="1" spans="1:18">
      <c r="A416" s="17">
        <v>367</v>
      </c>
      <c r="B416" s="18" t="s">
        <v>577</v>
      </c>
      <c r="C416" s="18" t="s">
        <v>566</v>
      </c>
      <c r="D416" s="17" t="s">
        <v>19</v>
      </c>
      <c r="E416" s="60">
        <v>9.8</v>
      </c>
      <c r="F416" s="17" t="s">
        <v>578</v>
      </c>
      <c r="G416" s="62">
        <v>75</v>
      </c>
      <c r="H416" s="62">
        <v>4495.12</v>
      </c>
      <c r="I416" s="76">
        <f t="shared" si="32"/>
        <v>983.981768</v>
      </c>
      <c r="J416" s="62" t="s">
        <v>579</v>
      </c>
      <c r="K416" s="77">
        <v>62.1290322580645</v>
      </c>
      <c r="L416" s="78">
        <v>4429.86774193548</v>
      </c>
      <c r="M416" s="78">
        <f t="shared" si="33"/>
        <v>1270.4860683871</v>
      </c>
      <c r="N416" s="79" t="s">
        <v>580</v>
      </c>
      <c r="O416" s="80">
        <f t="shared" si="34"/>
        <v>0.207165109034268</v>
      </c>
      <c r="P416" s="80">
        <f t="shared" si="35"/>
        <v>0.0147300691275289</v>
      </c>
      <c r="Q416" s="80">
        <f t="shared" si="36"/>
        <v>-0.0679</v>
      </c>
      <c r="R416" s="27"/>
    </row>
    <row r="417" customHeight="1" spans="1:18">
      <c r="A417" s="17">
        <v>52</v>
      </c>
      <c r="B417" s="18" t="s">
        <v>581</v>
      </c>
      <c r="C417" s="18" t="s">
        <v>566</v>
      </c>
      <c r="D417" s="17" t="s">
        <v>19</v>
      </c>
      <c r="E417" s="17">
        <v>9.8</v>
      </c>
      <c r="F417" s="17" t="s">
        <v>507</v>
      </c>
      <c r="G417" s="62">
        <v>50</v>
      </c>
      <c r="H417" s="62">
        <v>2166.8</v>
      </c>
      <c r="I417" s="76">
        <f t="shared" si="32"/>
        <v>595.21996</v>
      </c>
      <c r="J417" s="62" t="s">
        <v>582</v>
      </c>
      <c r="K417" s="77">
        <v>48.6129032258064</v>
      </c>
      <c r="L417" s="78">
        <v>2480.82161290323</v>
      </c>
      <c r="M417" s="78">
        <f t="shared" si="33"/>
        <v>713.484295870969</v>
      </c>
      <c r="N417" s="79" t="s">
        <v>583</v>
      </c>
      <c r="O417" s="80">
        <f t="shared" si="34"/>
        <v>0.0285335102853362</v>
      </c>
      <c r="P417" s="80">
        <f t="shared" si="35"/>
        <v>-0.126579682823603</v>
      </c>
      <c r="Q417" s="80">
        <f t="shared" si="36"/>
        <v>-0.0129</v>
      </c>
      <c r="R417" s="27"/>
    </row>
    <row r="418" customHeight="1" spans="1:19">
      <c r="A418" s="17">
        <v>110378</v>
      </c>
      <c r="B418" s="18" t="s">
        <v>584</v>
      </c>
      <c r="C418" s="18" t="s">
        <v>566</v>
      </c>
      <c r="D418" s="17" t="s">
        <v>19</v>
      </c>
      <c r="E418" s="17">
        <v>9.7</v>
      </c>
      <c r="F418" s="17" t="s">
        <v>574</v>
      </c>
      <c r="G418" s="62">
        <v>23</v>
      </c>
      <c r="H418" s="62">
        <v>2306.81</v>
      </c>
      <c r="I418" s="76">
        <f t="shared" si="32"/>
        <v>477.278989</v>
      </c>
      <c r="J418" s="62" t="s">
        <v>585</v>
      </c>
      <c r="K418" s="77">
        <v>30.1935483870968</v>
      </c>
      <c r="L418" s="78">
        <v>2937.90935483871</v>
      </c>
      <c r="M418" s="78">
        <f t="shared" si="33"/>
        <v>754.161331387097</v>
      </c>
      <c r="N418" s="79" t="s">
        <v>297</v>
      </c>
      <c r="O418" s="80">
        <f t="shared" si="34"/>
        <v>-0.238247863247864</v>
      </c>
      <c r="P418" s="80">
        <f t="shared" si="35"/>
        <v>-0.21481239841498</v>
      </c>
      <c r="Q418" s="80">
        <f t="shared" si="36"/>
        <v>-0.0498</v>
      </c>
      <c r="R418" s="27"/>
      <c r="S418" s="27"/>
    </row>
    <row r="419" customHeight="1" spans="1:18">
      <c r="A419" s="17">
        <v>54</v>
      </c>
      <c r="B419" s="18" t="s">
        <v>586</v>
      </c>
      <c r="C419" s="18" t="s">
        <v>566</v>
      </c>
      <c r="D419" s="17" t="s">
        <v>30</v>
      </c>
      <c r="E419" s="60">
        <v>9.9</v>
      </c>
      <c r="F419" s="17" t="s">
        <v>587</v>
      </c>
      <c r="G419" s="62">
        <v>97</v>
      </c>
      <c r="H419" s="62">
        <v>5777.6</v>
      </c>
      <c r="I419" s="76">
        <f t="shared" si="32"/>
        <v>1628.12768</v>
      </c>
      <c r="J419" s="83">
        <v>0.2818</v>
      </c>
      <c r="K419" s="77">
        <v>91.0967741935484</v>
      </c>
      <c r="L419" s="78">
        <v>5987.43161290323</v>
      </c>
      <c r="M419" s="78">
        <f t="shared" si="33"/>
        <v>2016.56696722581</v>
      </c>
      <c r="N419" s="79" t="s">
        <v>33</v>
      </c>
      <c r="O419" s="80">
        <f t="shared" si="34"/>
        <v>0.0648016997167137</v>
      </c>
      <c r="P419" s="80">
        <f t="shared" si="35"/>
        <v>-0.0350453460630819</v>
      </c>
      <c r="Q419" s="80">
        <f t="shared" si="36"/>
        <v>-0.055</v>
      </c>
      <c r="R419" s="27"/>
    </row>
    <row r="420" customHeight="1" spans="1:18">
      <c r="A420" s="17">
        <v>587</v>
      </c>
      <c r="B420" s="18" t="s">
        <v>588</v>
      </c>
      <c r="C420" s="18" t="s">
        <v>566</v>
      </c>
      <c r="D420" s="17" t="s">
        <v>30</v>
      </c>
      <c r="E420" s="60">
        <v>9.6</v>
      </c>
      <c r="F420" s="17" t="s">
        <v>587</v>
      </c>
      <c r="G420" s="62">
        <v>67</v>
      </c>
      <c r="H420" s="62">
        <v>4947.7</v>
      </c>
      <c r="I420" s="76">
        <f t="shared" si="32"/>
        <v>1457.09765</v>
      </c>
      <c r="J420" s="62" t="s">
        <v>589</v>
      </c>
      <c r="K420" s="77">
        <v>65.6129032258064</v>
      </c>
      <c r="L420" s="78">
        <v>4904.6364516129</v>
      </c>
      <c r="M420" s="78">
        <f t="shared" si="33"/>
        <v>1263.92481358064</v>
      </c>
      <c r="N420" s="79" t="s">
        <v>590</v>
      </c>
      <c r="O420" s="80">
        <f t="shared" si="34"/>
        <v>0.0211406096361856</v>
      </c>
      <c r="P420" s="80">
        <f t="shared" si="35"/>
        <v>0.00878017133623402</v>
      </c>
      <c r="Q420" s="80">
        <f t="shared" si="36"/>
        <v>0.0368</v>
      </c>
      <c r="R420" s="27"/>
    </row>
    <row r="421" customHeight="1" spans="1:18">
      <c r="A421" s="17">
        <v>754</v>
      </c>
      <c r="B421" s="18" t="s">
        <v>591</v>
      </c>
      <c r="C421" s="18" t="s">
        <v>566</v>
      </c>
      <c r="D421" s="17" t="s">
        <v>19</v>
      </c>
      <c r="E421" s="60">
        <v>9.9</v>
      </c>
      <c r="F421" s="17" t="s">
        <v>592</v>
      </c>
      <c r="G421" s="62">
        <v>60</v>
      </c>
      <c r="H421" s="62">
        <v>3239.58</v>
      </c>
      <c r="I421" s="76">
        <f t="shared" si="32"/>
        <v>1229.42061</v>
      </c>
      <c r="J421" s="83">
        <v>0.3795</v>
      </c>
      <c r="K421" s="77">
        <v>50.5161290322581</v>
      </c>
      <c r="L421" s="78">
        <v>4464.35419354839</v>
      </c>
      <c r="M421" s="78">
        <f t="shared" si="33"/>
        <v>1114.74924212903</v>
      </c>
      <c r="N421" s="79" t="s">
        <v>593</v>
      </c>
      <c r="O421" s="80">
        <f t="shared" si="34"/>
        <v>0.187739463601532</v>
      </c>
      <c r="P421" s="80">
        <f t="shared" si="35"/>
        <v>-0.274345211076298</v>
      </c>
      <c r="Q421" s="80">
        <f t="shared" si="36"/>
        <v>0.1298</v>
      </c>
      <c r="R421" s="27"/>
    </row>
    <row r="422" customHeight="1" spans="1:18">
      <c r="A422" s="17">
        <v>367</v>
      </c>
      <c r="B422" s="18" t="s">
        <v>577</v>
      </c>
      <c r="C422" s="18" t="s">
        <v>566</v>
      </c>
      <c r="D422" s="17" t="s">
        <v>19</v>
      </c>
      <c r="E422" s="17">
        <v>9.6</v>
      </c>
      <c r="F422" s="17" t="s">
        <v>594</v>
      </c>
      <c r="G422" s="62">
        <v>71</v>
      </c>
      <c r="H422" s="62">
        <v>4973.35</v>
      </c>
      <c r="I422" s="76">
        <f t="shared" si="32"/>
        <v>1298.04435</v>
      </c>
      <c r="J422" s="62" t="s">
        <v>595</v>
      </c>
      <c r="K422" s="77">
        <v>62.1290322580645</v>
      </c>
      <c r="L422" s="78">
        <v>4429.86774193548</v>
      </c>
      <c r="M422" s="78">
        <f t="shared" si="33"/>
        <v>1270.4860683871</v>
      </c>
      <c r="N422" s="79" t="s">
        <v>580</v>
      </c>
      <c r="O422" s="80">
        <f t="shared" si="34"/>
        <v>0.142782969885774</v>
      </c>
      <c r="P422" s="80">
        <f t="shared" si="35"/>
        <v>0.1226858880954</v>
      </c>
      <c r="Q422" s="80">
        <f t="shared" si="36"/>
        <v>-0.0258</v>
      </c>
      <c r="R422" s="27"/>
    </row>
    <row r="423" customHeight="1" spans="1:18">
      <c r="A423" s="17">
        <v>101453</v>
      </c>
      <c r="B423" s="18" t="s">
        <v>596</v>
      </c>
      <c r="C423" s="18" t="s">
        <v>566</v>
      </c>
      <c r="D423" s="17" t="s">
        <v>24</v>
      </c>
      <c r="E423" s="60">
        <v>9.4</v>
      </c>
      <c r="F423" s="17" t="s">
        <v>597</v>
      </c>
      <c r="G423" s="62">
        <v>100</v>
      </c>
      <c r="H423" s="62">
        <v>7244.83</v>
      </c>
      <c r="I423" s="76">
        <f t="shared" si="32"/>
        <v>2079.990693</v>
      </c>
      <c r="J423" s="62" t="s">
        <v>598</v>
      </c>
      <c r="K423" s="77">
        <v>76.9677419354839</v>
      </c>
      <c r="L423" s="78">
        <v>6776.56516129032</v>
      </c>
      <c r="M423" s="78">
        <f t="shared" si="33"/>
        <v>1053.75588258064</v>
      </c>
      <c r="N423" s="79" t="s">
        <v>599</v>
      </c>
      <c r="O423" s="80">
        <f t="shared" si="34"/>
        <v>0.299245599329421</v>
      </c>
      <c r="P423" s="80">
        <f t="shared" si="35"/>
        <v>0.0691006177265944</v>
      </c>
      <c r="Q423" s="80">
        <f t="shared" si="36"/>
        <v>0.1316</v>
      </c>
      <c r="R423" s="27"/>
    </row>
    <row r="424" customHeight="1" spans="1:18">
      <c r="A424" s="17">
        <v>104428</v>
      </c>
      <c r="B424" s="18" t="s">
        <v>600</v>
      </c>
      <c r="C424" s="18" t="s">
        <v>566</v>
      </c>
      <c r="D424" s="17" t="s">
        <v>30</v>
      </c>
      <c r="E424" s="60">
        <v>9.4</v>
      </c>
      <c r="F424" s="17" t="s">
        <v>521</v>
      </c>
      <c r="G424" s="62">
        <v>101</v>
      </c>
      <c r="H424" s="62">
        <v>6402.45</v>
      </c>
      <c r="I424" s="76">
        <f t="shared" si="32"/>
        <v>1282.410735</v>
      </c>
      <c r="J424" s="62" t="s">
        <v>601</v>
      </c>
      <c r="K424" s="77">
        <v>84.3225806451613</v>
      </c>
      <c r="L424" s="78">
        <v>4742.48419354839</v>
      </c>
      <c r="M424" s="78">
        <f t="shared" si="33"/>
        <v>1559.32880283871</v>
      </c>
      <c r="N424" s="79" t="s">
        <v>22</v>
      </c>
      <c r="O424" s="80">
        <f t="shared" si="34"/>
        <v>0.197781178270849</v>
      </c>
      <c r="P424" s="80">
        <f t="shared" si="35"/>
        <v>0.350020313975912</v>
      </c>
      <c r="Q424" s="80">
        <f t="shared" si="36"/>
        <v>-0.1285</v>
      </c>
      <c r="R424" s="27"/>
    </row>
    <row r="425" customHeight="1" spans="1:18">
      <c r="A425" s="17">
        <v>52</v>
      </c>
      <c r="B425" s="18" t="s">
        <v>581</v>
      </c>
      <c r="C425" s="18" t="s">
        <v>566</v>
      </c>
      <c r="D425" s="17" t="s">
        <v>19</v>
      </c>
      <c r="E425" s="17">
        <v>9.4</v>
      </c>
      <c r="F425" s="17" t="s">
        <v>507</v>
      </c>
      <c r="G425" s="62">
        <v>51</v>
      </c>
      <c r="H425" s="62">
        <v>2351.35</v>
      </c>
      <c r="I425" s="76">
        <f t="shared" si="32"/>
        <v>836.61033</v>
      </c>
      <c r="J425" s="62" t="s">
        <v>602</v>
      </c>
      <c r="K425" s="77">
        <v>48.6129032258064</v>
      </c>
      <c r="L425" s="78">
        <v>2480.82161290323</v>
      </c>
      <c r="M425" s="78">
        <f t="shared" si="33"/>
        <v>713.484295870969</v>
      </c>
      <c r="N425" s="79" t="s">
        <v>583</v>
      </c>
      <c r="O425" s="80">
        <f t="shared" si="34"/>
        <v>0.0491041804910429</v>
      </c>
      <c r="P425" s="80">
        <f t="shared" si="35"/>
        <v>-0.05218900554148</v>
      </c>
      <c r="Q425" s="80">
        <f t="shared" si="36"/>
        <v>0.0682</v>
      </c>
      <c r="R425" s="27"/>
    </row>
    <row r="426" customHeight="1" spans="1:18">
      <c r="A426" s="17">
        <v>107658</v>
      </c>
      <c r="B426" s="18" t="s">
        <v>565</v>
      </c>
      <c r="C426" s="18" t="s">
        <v>566</v>
      </c>
      <c r="D426" s="17" t="s">
        <v>24</v>
      </c>
      <c r="E426" s="63">
        <v>9.3</v>
      </c>
      <c r="F426" s="17" t="s">
        <v>567</v>
      </c>
      <c r="G426" s="62">
        <v>158</v>
      </c>
      <c r="H426" s="62">
        <v>7752.8</v>
      </c>
      <c r="I426" s="76">
        <f t="shared" si="32"/>
        <v>2024.25608</v>
      </c>
      <c r="J426" s="62" t="s">
        <v>603</v>
      </c>
      <c r="K426" s="77">
        <v>118.41935483871</v>
      </c>
      <c r="L426" s="78">
        <v>6748.03741935484</v>
      </c>
      <c r="M426" s="78">
        <f t="shared" si="33"/>
        <v>1901.59694477419</v>
      </c>
      <c r="N426" s="79" t="s">
        <v>569</v>
      </c>
      <c r="O426" s="80">
        <f t="shared" si="34"/>
        <v>0.334241351130478</v>
      </c>
      <c r="P426" s="80">
        <f t="shared" si="35"/>
        <v>0.14889700785643</v>
      </c>
      <c r="Q426" s="80">
        <f t="shared" si="36"/>
        <v>-0.0207</v>
      </c>
      <c r="R426" s="27"/>
    </row>
    <row r="427" customHeight="1" spans="1:19">
      <c r="A427" s="17">
        <v>709</v>
      </c>
      <c r="B427" s="18" t="s">
        <v>570</v>
      </c>
      <c r="C427" s="18" t="s">
        <v>566</v>
      </c>
      <c r="D427" s="17" t="s">
        <v>30</v>
      </c>
      <c r="E427" s="68">
        <v>9.3</v>
      </c>
      <c r="F427" s="17" t="s">
        <v>79</v>
      </c>
      <c r="G427" s="62">
        <v>127</v>
      </c>
      <c r="H427" s="62">
        <v>11658.83</v>
      </c>
      <c r="I427" s="76">
        <f t="shared" si="32"/>
        <v>3356.577157</v>
      </c>
      <c r="J427" s="62" t="s">
        <v>472</v>
      </c>
      <c r="K427" s="77">
        <v>85.8064516129032</v>
      </c>
      <c r="L427" s="78">
        <v>6233.28225806452</v>
      </c>
      <c r="M427" s="78">
        <f t="shared" si="33"/>
        <v>1729.1124983871</v>
      </c>
      <c r="N427" s="79" t="s">
        <v>572</v>
      </c>
      <c r="O427" s="81">
        <f t="shared" si="34"/>
        <v>0.480075187969925</v>
      </c>
      <c r="P427" s="81">
        <f t="shared" si="35"/>
        <v>0.870415860747521</v>
      </c>
      <c r="Q427" s="80">
        <f t="shared" si="36"/>
        <v>0.0105</v>
      </c>
      <c r="R427" s="32">
        <v>0</v>
      </c>
      <c r="S427" s="51" t="s">
        <v>38</v>
      </c>
    </row>
    <row r="428" customHeight="1" spans="1:19">
      <c r="A428" s="17">
        <v>367</v>
      </c>
      <c r="B428" s="18" t="s">
        <v>577</v>
      </c>
      <c r="C428" s="18" t="s">
        <v>566</v>
      </c>
      <c r="D428" s="17" t="s">
        <v>19</v>
      </c>
      <c r="E428" s="68">
        <v>9.3</v>
      </c>
      <c r="F428" s="17" t="s">
        <v>578</v>
      </c>
      <c r="G428" s="62">
        <v>85</v>
      </c>
      <c r="H428" s="62">
        <v>7101.2</v>
      </c>
      <c r="I428" s="76">
        <f t="shared" si="32"/>
        <v>1850.57272</v>
      </c>
      <c r="J428" s="62" t="s">
        <v>604</v>
      </c>
      <c r="K428" s="77">
        <v>62.1290322580645</v>
      </c>
      <c r="L428" s="78">
        <v>4429.86774193548</v>
      </c>
      <c r="M428" s="78">
        <f t="shared" si="33"/>
        <v>1270.4860683871</v>
      </c>
      <c r="N428" s="79" t="s">
        <v>580</v>
      </c>
      <c r="O428" s="81">
        <f t="shared" si="34"/>
        <v>0.368120456905504</v>
      </c>
      <c r="P428" s="81">
        <f t="shared" si="35"/>
        <v>0.603027542510191</v>
      </c>
      <c r="Q428" s="80">
        <f>(J:J-N:N)</f>
        <v>-0.0262</v>
      </c>
      <c r="R428" s="32">
        <v>0</v>
      </c>
      <c r="S428" s="51" t="s">
        <v>38</v>
      </c>
    </row>
    <row r="429" customHeight="1" spans="1:19">
      <c r="A429" s="17">
        <v>709</v>
      </c>
      <c r="B429" s="18" t="s">
        <v>570</v>
      </c>
      <c r="C429" s="18" t="s">
        <v>566</v>
      </c>
      <c r="D429" s="17" t="s">
        <v>30</v>
      </c>
      <c r="E429" s="17">
        <v>9.3</v>
      </c>
      <c r="F429" s="17" t="s">
        <v>79</v>
      </c>
      <c r="G429" s="62">
        <v>83</v>
      </c>
      <c r="H429" s="62">
        <v>4778.22</v>
      </c>
      <c r="I429" s="76">
        <f t="shared" si="32"/>
        <v>1313.054856</v>
      </c>
      <c r="J429" s="62" t="s">
        <v>77</v>
      </c>
      <c r="K429" s="77">
        <v>85.8064516129032</v>
      </c>
      <c r="L429" s="78">
        <v>6233.28225806452</v>
      </c>
      <c r="M429" s="78">
        <f t="shared" si="33"/>
        <v>1729.1124983871</v>
      </c>
      <c r="N429" s="79" t="s">
        <v>572</v>
      </c>
      <c r="O429" s="80">
        <f t="shared" si="34"/>
        <v>-0.032706766917293</v>
      </c>
      <c r="P429" s="80">
        <f t="shared" si="35"/>
        <v>-0.233434360554102</v>
      </c>
      <c r="Q429" s="80">
        <f>(J:J-N:N)</f>
        <v>-0.00259999999999999</v>
      </c>
      <c r="R429" s="27"/>
      <c r="S429" s="27"/>
    </row>
    <row r="430" customHeight="1" spans="1:18">
      <c r="A430" s="17">
        <v>52</v>
      </c>
      <c r="B430" s="18" t="s">
        <v>581</v>
      </c>
      <c r="C430" s="18" t="s">
        <v>566</v>
      </c>
      <c r="D430" s="17" t="s">
        <v>19</v>
      </c>
      <c r="E430" s="17">
        <v>9.29</v>
      </c>
      <c r="F430" s="17" t="s">
        <v>507</v>
      </c>
      <c r="G430" s="62">
        <v>53</v>
      </c>
      <c r="H430" s="62">
        <v>2889.75</v>
      </c>
      <c r="I430" s="76">
        <f t="shared" si="32"/>
        <v>656.840175</v>
      </c>
      <c r="J430" s="62" t="s">
        <v>605</v>
      </c>
      <c r="K430" s="77">
        <v>48.6129032258064</v>
      </c>
      <c r="L430" s="78">
        <v>2480.82161290323</v>
      </c>
      <c r="M430" s="78">
        <f t="shared" si="33"/>
        <v>713.484295870969</v>
      </c>
      <c r="N430" s="79" t="s">
        <v>583</v>
      </c>
      <c r="O430" s="80">
        <f t="shared" si="34"/>
        <v>0.0902455209024564</v>
      </c>
      <c r="P430" s="80">
        <f t="shared" si="35"/>
        <v>0.164835869282118</v>
      </c>
      <c r="Q430" s="80">
        <f>(J:J-N:N)</f>
        <v>-0.0603</v>
      </c>
      <c r="R430" s="27"/>
    </row>
    <row r="431" customHeight="1" spans="1:18">
      <c r="A431" s="17">
        <v>110378</v>
      </c>
      <c r="B431" s="18" t="s">
        <v>584</v>
      </c>
      <c r="C431" s="18" t="s">
        <v>566</v>
      </c>
      <c r="D431" s="17" t="s">
        <v>19</v>
      </c>
      <c r="E431" s="17">
        <v>9.28</v>
      </c>
      <c r="F431" s="17" t="s">
        <v>574</v>
      </c>
      <c r="G431" s="62">
        <v>32</v>
      </c>
      <c r="H431" s="62">
        <v>2309.11</v>
      </c>
      <c r="I431" s="76">
        <f t="shared" si="32"/>
        <v>692.963911</v>
      </c>
      <c r="J431" s="62" t="s">
        <v>606</v>
      </c>
      <c r="K431" s="77">
        <v>30.1935483870968</v>
      </c>
      <c r="L431" s="78">
        <v>2937.90935483871</v>
      </c>
      <c r="M431" s="78">
        <f t="shared" si="33"/>
        <v>754.161331387097</v>
      </c>
      <c r="N431" s="79" t="s">
        <v>297</v>
      </c>
      <c r="O431" s="80">
        <f t="shared" si="34"/>
        <v>0.0598290598290589</v>
      </c>
      <c r="P431" s="80">
        <f t="shared" si="35"/>
        <v>-0.214029528788246</v>
      </c>
      <c r="Q431" s="80">
        <f>(J:J-N:N)</f>
        <v>0.0434</v>
      </c>
      <c r="R431" s="27"/>
    </row>
    <row r="432" customHeight="1" spans="1:19">
      <c r="A432" s="17">
        <v>54</v>
      </c>
      <c r="B432" s="18" t="s">
        <v>586</v>
      </c>
      <c r="C432" s="18" t="s">
        <v>566</v>
      </c>
      <c r="D432" s="17" t="s">
        <v>30</v>
      </c>
      <c r="E432" s="68">
        <v>9.3</v>
      </c>
      <c r="F432" s="17" t="s">
        <v>587</v>
      </c>
      <c r="G432" s="62">
        <v>114</v>
      </c>
      <c r="H432" s="62">
        <v>12894.83</v>
      </c>
      <c r="I432" s="76">
        <f t="shared" si="32"/>
        <v>3339.76097</v>
      </c>
      <c r="J432" s="62" t="s">
        <v>404</v>
      </c>
      <c r="K432" s="77">
        <v>91.0967741935484</v>
      </c>
      <c r="L432" s="78">
        <v>5987.43161290323</v>
      </c>
      <c r="M432" s="78">
        <f t="shared" si="33"/>
        <v>2016.56696722581</v>
      </c>
      <c r="N432" s="79" t="s">
        <v>33</v>
      </c>
      <c r="O432" s="81">
        <f t="shared" si="34"/>
        <v>0.251416430594901</v>
      </c>
      <c r="P432" s="81">
        <f t="shared" si="35"/>
        <v>1.15364965041287</v>
      </c>
      <c r="Q432" s="80">
        <f>(J:J-N:N)</f>
        <v>-0.0778</v>
      </c>
      <c r="R432" s="32">
        <v>0</v>
      </c>
      <c r="S432" s="51" t="s">
        <v>38</v>
      </c>
    </row>
    <row r="433" customHeight="1" spans="1:18">
      <c r="A433" s="17">
        <v>587</v>
      </c>
      <c r="B433" s="18" t="s">
        <v>588</v>
      </c>
      <c r="C433" s="18" t="s">
        <v>566</v>
      </c>
      <c r="D433" s="17" t="s">
        <v>30</v>
      </c>
      <c r="E433" s="60">
        <v>9.27</v>
      </c>
      <c r="F433" s="17" t="s">
        <v>587</v>
      </c>
      <c r="G433" s="62">
        <v>85</v>
      </c>
      <c r="H433" s="62">
        <v>5806.07</v>
      </c>
      <c r="I433" s="76">
        <f t="shared" si="32"/>
        <v>1056.70474</v>
      </c>
      <c r="J433" s="62" t="s">
        <v>607</v>
      </c>
      <c r="K433" s="77">
        <v>65.6129032258064</v>
      </c>
      <c r="L433" s="78">
        <v>4904.6364516129</v>
      </c>
      <c r="M433" s="78">
        <f t="shared" si="33"/>
        <v>1263.92481358064</v>
      </c>
      <c r="N433" s="79" t="s">
        <v>590</v>
      </c>
      <c r="O433" s="80">
        <f t="shared" si="34"/>
        <v>0.295476892822026</v>
      </c>
      <c r="P433" s="80">
        <f t="shared" si="35"/>
        <v>0.183792123489736</v>
      </c>
      <c r="Q433" s="80">
        <f>(J:J-N:N)</f>
        <v>-0.0757</v>
      </c>
      <c r="R433" s="27"/>
    </row>
    <row r="434" customHeight="1" spans="1:18">
      <c r="A434" s="17">
        <v>754</v>
      </c>
      <c r="B434" s="18" t="s">
        <v>591</v>
      </c>
      <c r="C434" s="18" t="s">
        <v>566</v>
      </c>
      <c r="D434" s="17" t="s">
        <v>19</v>
      </c>
      <c r="E434" s="60">
        <v>9.16</v>
      </c>
      <c r="F434" s="17" t="s">
        <v>592</v>
      </c>
      <c r="G434" s="62">
        <v>69</v>
      </c>
      <c r="H434" s="62">
        <v>3894.25</v>
      </c>
      <c r="I434" s="76">
        <f t="shared" si="32"/>
        <v>1292.891</v>
      </c>
      <c r="J434" s="62" t="s">
        <v>221</v>
      </c>
      <c r="K434" s="77">
        <v>50.5161290322581</v>
      </c>
      <c r="L434" s="78">
        <v>4464.35419354839</v>
      </c>
      <c r="M434" s="78">
        <f t="shared" si="33"/>
        <v>1114.74924212903</v>
      </c>
      <c r="N434" s="79" t="s">
        <v>593</v>
      </c>
      <c r="O434" s="80">
        <f t="shared" si="34"/>
        <v>0.365900383141761</v>
      </c>
      <c r="P434" s="80">
        <f t="shared" si="35"/>
        <v>-0.12770138049805</v>
      </c>
      <c r="Q434" s="80">
        <f>(J:J-N:N)</f>
        <v>0.0823</v>
      </c>
      <c r="R434" s="27"/>
    </row>
    <row r="435" customHeight="1" spans="1:19">
      <c r="A435" s="17">
        <v>367</v>
      </c>
      <c r="B435" s="18" t="s">
        <v>577</v>
      </c>
      <c r="C435" s="18" t="s">
        <v>566</v>
      </c>
      <c r="D435" s="17" t="s">
        <v>19</v>
      </c>
      <c r="E435" s="13">
        <v>9.29</v>
      </c>
      <c r="F435" s="17" t="s">
        <v>594</v>
      </c>
      <c r="G435" s="62">
        <v>85</v>
      </c>
      <c r="H435" s="62">
        <v>8125.05</v>
      </c>
      <c r="I435" s="76">
        <f t="shared" si="32"/>
        <v>1987.38723</v>
      </c>
      <c r="J435" s="62" t="s">
        <v>608</v>
      </c>
      <c r="K435" s="77">
        <v>62.1290322580645</v>
      </c>
      <c r="L435" s="78">
        <v>4429.86774193548</v>
      </c>
      <c r="M435" s="78">
        <f t="shared" si="33"/>
        <v>1270.4860683871</v>
      </c>
      <c r="N435" s="79" t="s">
        <v>580</v>
      </c>
      <c r="O435" s="81">
        <f t="shared" si="34"/>
        <v>0.368120456905504</v>
      </c>
      <c r="P435" s="81">
        <f t="shared" si="35"/>
        <v>0.83415182423709</v>
      </c>
      <c r="Q435" s="80">
        <f>(J:J-N:N)</f>
        <v>-0.0422</v>
      </c>
      <c r="R435" s="32">
        <v>0</v>
      </c>
      <c r="S435" s="51" t="s">
        <v>38</v>
      </c>
    </row>
    <row r="436" customHeight="1" spans="1:19">
      <c r="A436" s="17">
        <v>101453</v>
      </c>
      <c r="B436" s="18" t="s">
        <v>596</v>
      </c>
      <c r="C436" s="18" t="s">
        <v>566</v>
      </c>
      <c r="D436" s="17" t="s">
        <v>24</v>
      </c>
      <c r="E436" s="64">
        <v>9.25</v>
      </c>
      <c r="F436" s="17" t="s">
        <v>597</v>
      </c>
      <c r="G436" s="62">
        <v>116</v>
      </c>
      <c r="H436" s="62">
        <v>9020.86</v>
      </c>
      <c r="I436" s="76">
        <f t="shared" si="32"/>
        <v>2839.766728</v>
      </c>
      <c r="J436" s="62" t="s">
        <v>609</v>
      </c>
      <c r="K436" s="77">
        <v>76.9677419354839</v>
      </c>
      <c r="L436" s="78">
        <v>6776.56516129032</v>
      </c>
      <c r="M436" s="78">
        <f t="shared" si="33"/>
        <v>1053.75588258064</v>
      </c>
      <c r="N436" s="79" t="s">
        <v>599</v>
      </c>
      <c r="O436" s="81">
        <f t="shared" si="34"/>
        <v>0.507124895222129</v>
      </c>
      <c r="P436" s="81">
        <f t="shared" si="35"/>
        <v>0.3311847204731</v>
      </c>
      <c r="Q436" s="80">
        <f>(J:J-N:N)</f>
        <v>0.1593</v>
      </c>
      <c r="R436" s="32">
        <v>0</v>
      </c>
      <c r="S436" s="51" t="s">
        <v>38</v>
      </c>
    </row>
    <row r="437" customHeight="1" spans="1:19">
      <c r="A437" s="17">
        <v>104428</v>
      </c>
      <c r="B437" s="18" t="s">
        <v>600</v>
      </c>
      <c r="C437" s="18" t="s">
        <v>566</v>
      </c>
      <c r="D437" s="17" t="s">
        <v>30</v>
      </c>
      <c r="E437" s="64">
        <v>9.22</v>
      </c>
      <c r="F437" s="17" t="s">
        <v>521</v>
      </c>
      <c r="G437" s="62">
        <v>121</v>
      </c>
      <c r="H437" s="62">
        <v>8560.75</v>
      </c>
      <c r="I437" s="76">
        <f t="shared" si="32"/>
        <v>2744.57645</v>
      </c>
      <c r="J437" s="62" t="s">
        <v>113</v>
      </c>
      <c r="K437" s="77">
        <v>84.3225806451613</v>
      </c>
      <c r="L437" s="78">
        <v>4742.48419354839</v>
      </c>
      <c r="M437" s="78">
        <f t="shared" si="33"/>
        <v>1559.32880283871</v>
      </c>
      <c r="N437" s="79" t="s">
        <v>22</v>
      </c>
      <c r="O437" s="81">
        <f t="shared" si="34"/>
        <v>0.434965570007651</v>
      </c>
      <c r="P437" s="81">
        <f t="shared" si="35"/>
        <v>0.805119353195932</v>
      </c>
      <c r="Q437" s="80">
        <f>(J:J-N:N)</f>
        <v>-0.00820000000000004</v>
      </c>
      <c r="R437" s="32">
        <v>0</v>
      </c>
      <c r="S437" s="51" t="s">
        <v>49</v>
      </c>
    </row>
    <row r="438" customHeight="1" spans="1:19">
      <c r="A438" s="17">
        <v>52</v>
      </c>
      <c r="B438" s="18" t="s">
        <v>581</v>
      </c>
      <c r="C438" s="18" t="s">
        <v>566</v>
      </c>
      <c r="D438" s="17" t="s">
        <v>19</v>
      </c>
      <c r="E438" s="17">
        <v>9.25</v>
      </c>
      <c r="F438" s="17" t="s">
        <v>507</v>
      </c>
      <c r="G438" s="62">
        <v>33</v>
      </c>
      <c r="H438" s="62">
        <v>3080.84</v>
      </c>
      <c r="I438" s="76">
        <f t="shared" si="32"/>
        <v>962.146332</v>
      </c>
      <c r="J438" s="62" t="s">
        <v>610</v>
      </c>
      <c r="K438" s="77">
        <v>48.6129032258064</v>
      </c>
      <c r="L438" s="78">
        <v>2480.82161290323</v>
      </c>
      <c r="M438" s="78">
        <f t="shared" si="33"/>
        <v>713.484295870969</v>
      </c>
      <c r="N438" s="79" t="s">
        <v>583</v>
      </c>
      <c r="O438" s="80">
        <f t="shared" si="34"/>
        <v>-0.321167883211678</v>
      </c>
      <c r="P438" s="80">
        <f t="shared" si="35"/>
        <v>0.241862769969416</v>
      </c>
      <c r="Q438" s="80">
        <f>(J:J-N:N)</f>
        <v>0.0247</v>
      </c>
      <c r="R438" s="27"/>
      <c r="S438" s="27"/>
    </row>
    <row r="439" customHeight="1" spans="1:18">
      <c r="A439" s="17">
        <v>709</v>
      </c>
      <c r="B439" s="18" t="s">
        <v>570</v>
      </c>
      <c r="C439" s="18" t="s">
        <v>566</v>
      </c>
      <c r="D439" s="17" t="s">
        <v>30</v>
      </c>
      <c r="E439" s="17">
        <v>9.24</v>
      </c>
      <c r="F439" s="17" t="s">
        <v>79</v>
      </c>
      <c r="G439" s="62">
        <v>93</v>
      </c>
      <c r="H439" s="62">
        <v>7954.01</v>
      </c>
      <c r="I439" s="76">
        <f t="shared" si="32"/>
        <v>1889.077375</v>
      </c>
      <c r="J439" s="62" t="s">
        <v>611</v>
      </c>
      <c r="K439" s="77">
        <v>85.8064516129032</v>
      </c>
      <c r="L439" s="78">
        <v>6233.28225806452</v>
      </c>
      <c r="M439" s="78">
        <f t="shared" si="33"/>
        <v>1729.1124983871</v>
      </c>
      <c r="N439" s="79" t="s">
        <v>572</v>
      </c>
      <c r="O439" s="80">
        <f t="shared" si="34"/>
        <v>0.0838345864661657</v>
      </c>
      <c r="P439" s="80">
        <f t="shared" si="35"/>
        <v>0.276054840884067</v>
      </c>
      <c r="Q439" s="80">
        <f>(J:J-N:N)</f>
        <v>-0.0399</v>
      </c>
      <c r="R439" s="27"/>
    </row>
    <row r="440" customHeight="1" spans="1:18">
      <c r="A440" s="17">
        <v>107658</v>
      </c>
      <c r="B440" s="18" t="s">
        <v>565</v>
      </c>
      <c r="C440" s="18" t="s">
        <v>566</v>
      </c>
      <c r="D440" s="17" t="s">
        <v>24</v>
      </c>
      <c r="E440" s="60">
        <v>9.23</v>
      </c>
      <c r="F440" s="17" t="s">
        <v>567</v>
      </c>
      <c r="G440" s="62">
        <v>138</v>
      </c>
      <c r="H440" s="62">
        <v>7836.3</v>
      </c>
      <c r="I440" s="76">
        <f t="shared" si="32"/>
        <v>1772.57106</v>
      </c>
      <c r="J440" s="62" t="s">
        <v>612</v>
      </c>
      <c r="K440" s="77">
        <v>118.41935483871</v>
      </c>
      <c r="L440" s="78">
        <v>6748.03741935484</v>
      </c>
      <c r="M440" s="78">
        <f t="shared" si="33"/>
        <v>1901.59694477419</v>
      </c>
      <c r="N440" s="79" t="s">
        <v>569</v>
      </c>
      <c r="O440" s="80">
        <f t="shared" si="34"/>
        <v>0.165350040860798</v>
      </c>
      <c r="P440" s="80">
        <f t="shared" si="35"/>
        <v>0.161270975991299</v>
      </c>
      <c r="Q440" s="80">
        <f>(J:J-N:N)</f>
        <v>-0.0556</v>
      </c>
      <c r="R440" s="27"/>
    </row>
    <row r="441" customHeight="1" spans="1:18">
      <c r="A441" s="17">
        <v>709</v>
      </c>
      <c r="B441" s="18" t="s">
        <v>570</v>
      </c>
      <c r="C441" s="18" t="s">
        <v>566</v>
      </c>
      <c r="D441" s="17" t="s">
        <v>30</v>
      </c>
      <c r="E441" s="60">
        <v>9.23</v>
      </c>
      <c r="F441" s="17" t="s">
        <v>79</v>
      </c>
      <c r="G441" s="62">
        <v>115</v>
      </c>
      <c r="H441" s="62">
        <v>7065.84</v>
      </c>
      <c r="I441" s="76">
        <f t="shared" si="32"/>
        <v>1948.758672</v>
      </c>
      <c r="J441" s="62" t="s">
        <v>613</v>
      </c>
      <c r="K441" s="77">
        <v>85.8064516129032</v>
      </c>
      <c r="L441" s="78">
        <v>6233.28225806452</v>
      </c>
      <c r="M441" s="78">
        <f t="shared" si="33"/>
        <v>1729.1124983871</v>
      </c>
      <c r="N441" s="79" t="s">
        <v>572</v>
      </c>
      <c r="O441" s="80">
        <f t="shared" si="34"/>
        <v>0.340225563909775</v>
      </c>
      <c r="P441" s="80">
        <f t="shared" si="35"/>
        <v>0.133566507574453</v>
      </c>
      <c r="Q441" s="80">
        <f>(J:J-N:N)</f>
        <v>-0.00159999999999999</v>
      </c>
      <c r="R441" s="27"/>
    </row>
    <row r="442" customHeight="1" spans="1:18">
      <c r="A442" s="17">
        <v>329</v>
      </c>
      <c r="B442" s="18" t="s">
        <v>573</v>
      </c>
      <c r="C442" s="18" t="s">
        <v>566</v>
      </c>
      <c r="D442" s="17" t="s">
        <v>30</v>
      </c>
      <c r="E442" s="60">
        <v>9.24</v>
      </c>
      <c r="F442" s="17" t="s">
        <v>574</v>
      </c>
      <c r="G442" s="62">
        <v>72</v>
      </c>
      <c r="H442" s="62">
        <v>5938.18</v>
      </c>
      <c r="I442" s="76">
        <f t="shared" si="32"/>
        <v>1707.22675</v>
      </c>
      <c r="J442" s="62" t="s">
        <v>614</v>
      </c>
      <c r="K442" s="77">
        <v>48.8709677419355</v>
      </c>
      <c r="L442" s="78">
        <v>5990.17774193548</v>
      </c>
      <c r="M442" s="78">
        <f t="shared" si="33"/>
        <v>1297.47249890323</v>
      </c>
      <c r="N442" s="79" t="s">
        <v>576</v>
      </c>
      <c r="O442" s="80">
        <f t="shared" si="34"/>
        <v>0.473267326732673</v>
      </c>
      <c r="P442" s="80">
        <f t="shared" si="35"/>
        <v>-0.00868050067554074</v>
      </c>
      <c r="Q442" s="80">
        <f>(J:J-N:N)</f>
        <v>0.0709</v>
      </c>
      <c r="R442" s="27"/>
    </row>
    <row r="443" customHeight="1" spans="1:18">
      <c r="A443" s="17">
        <v>367</v>
      </c>
      <c r="B443" s="18" t="s">
        <v>577</v>
      </c>
      <c r="C443" s="18" t="s">
        <v>566</v>
      </c>
      <c r="D443" s="17" t="s">
        <v>19</v>
      </c>
      <c r="E443" s="60">
        <v>9.22</v>
      </c>
      <c r="F443" s="17" t="s">
        <v>578</v>
      </c>
      <c r="G443" s="62">
        <v>95</v>
      </c>
      <c r="H443" s="62">
        <v>4367.45</v>
      </c>
      <c r="I443" s="76">
        <f t="shared" si="32"/>
        <v>1190.56687</v>
      </c>
      <c r="J443" s="62" t="s">
        <v>615</v>
      </c>
      <c r="K443" s="77">
        <v>62.1290322580645</v>
      </c>
      <c r="L443" s="78">
        <v>4429.86774193548</v>
      </c>
      <c r="M443" s="78">
        <f t="shared" si="33"/>
        <v>1270.4860683871</v>
      </c>
      <c r="N443" s="79" t="s">
        <v>580</v>
      </c>
      <c r="O443" s="80">
        <f t="shared" si="34"/>
        <v>0.52907580477674</v>
      </c>
      <c r="P443" s="80">
        <f t="shared" si="35"/>
        <v>-0.0140902043969847</v>
      </c>
      <c r="Q443" s="80">
        <f>(J:J-N:N)</f>
        <v>-0.0142</v>
      </c>
      <c r="R443" s="27"/>
    </row>
    <row r="444" customHeight="1" spans="1:19">
      <c r="A444" s="17">
        <v>52</v>
      </c>
      <c r="B444" s="18" t="s">
        <v>581</v>
      </c>
      <c r="C444" s="18" t="s">
        <v>566</v>
      </c>
      <c r="D444" s="17" t="s">
        <v>19</v>
      </c>
      <c r="E444" s="17">
        <v>9.22</v>
      </c>
      <c r="F444" s="17" t="s">
        <v>507</v>
      </c>
      <c r="G444" s="62">
        <v>38</v>
      </c>
      <c r="H444" s="62">
        <v>2267.08</v>
      </c>
      <c r="I444" s="76">
        <f t="shared" si="32"/>
        <v>366.813544</v>
      </c>
      <c r="J444" s="62" t="s">
        <v>616</v>
      </c>
      <c r="K444" s="77">
        <v>48.6129032258064</v>
      </c>
      <c r="L444" s="78">
        <v>2480.82161290323</v>
      </c>
      <c r="M444" s="78">
        <f t="shared" si="33"/>
        <v>713.484295870969</v>
      </c>
      <c r="N444" s="79" t="s">
        <v>583</v>
      </c>
      <c r="O444" s="80">
        <f t="shared" si="34"/>
        <v>-0.218314532183144</v>
      </c>
      <c r="P444" s="80">
        <f t="shared" si="35"/>
        <v>-0.0861575906109164</v>
      </c>
      <c r="Q444" s="80">
        <f>(J:J-N:N)</f>
        <v>-0.1258</v>
      </c>
      <c r="R444" s="27"/>
      <c r="S444" s="27"/>
    </row>
    <row r="445" customHeight="1" spans="1:18">
      <c r="A445" s="17">
        <v>587</v>
      </c>
      <c r="B445" s="18" t="s">
        <v>588</v>
      </c>
      <c r="C445" s="18" t="s">
        <v>566</v>
      </c>
      <c r="D445" s="17" t="s">
        <v>30</v>
      </c>
      <c r="E445" s="60">
        <v>9.21</v>
      </c>
      <c r="F445" s="17" t="s">
        <v>587</v>
      </c>
      <c r="G445" s="62">
        <v>84</v>
      </c>
      <c r="H445" s="62">
        <v>5491.51</v>
      </c>
      <c r="I445" s="76">
        <f t="shared" si="32"/>
        <v>1182.322103</v>
      </c>
      <c r="J445" s="62" t="s">
        <v>617</v>
      </c>
      <c r="K445" s="77">
        <v>65.6129032258064</v>
      </c>
      <c r="L445" s="78">
        <v>4904.6364516129</v>
      </c>
      <c r="M445" s="78">
        <f t="shared" si="33"/>
        <v>1263.92481358064</v>
      </c>
      <c r="N445" s="79" t="s">
        <v>590</v>
      </c>
      <c r="O445" s="80">
        <f t="shared" si="34"/>
        <v>0.280235988200591</v>
      </c>
      <c r="P445" s="80">
        <f t="shared" si="35"/>
        <v>0.119656890816873</v>
      </c>
      <c r="Q445" s="80">
        <f>(J:J-N:N)</f>
        <v>-0.0424</v>
      </c>
      <c r="R445" s="27"/>
    </row>
    <row r="446" customHeight="1" spans="1:18">
      <c r="A446" s="17">
        <v>110378</v>
      </c>
      <c r="B446" s="18" t="s">
        <v>584</v>
      </c>
      <c r="C446" s="18" t="s">
        <v>566</v>
      </c>
      <c r="D446" s="17" t="s">
        <v>19</v>
      </c>
      <c r="E446" s="17">
        <v>9.21</v>
      </c>
      <c r="F446" s="17" t="s">
        <v>574</v>
      </c>
      <c r="G446" s="62">
        <v>42</v>
      </c>
      <c r="H446" s="62">
        <v>3005.46</v>
      </c>
      <c r="I446" s="76">
        <f t="shared" si="32"/>
        <v>908.550558</v>
      </c>
      <c r="J446" s="62" t="s">
        <v>618</v>
      </c>
      <c r="K446" s="77">
        <v>30.1935483870968</v>
      </c>
      <c r="L446" s="78">
        <v>2937.90935483871</v>
      </c>
      <c r="M446" s="78">
        <f t="shared" si="33"/>
        <v>754.161331387097</v>
      </c>
      <c r="N446" s="79" t="s">
        <v>297</v>
      </c>
      <c r="O446" s="80">
        <f t="shared" si="34"/>
        <v>0.39102564102564</v>
      </c>
      <c r="P446" s="80">
        <f t="shared" si="35"/>
        <v>0.0229927601578431</v>
      </c>
      <c r="Q446" s="80">
        <f>(J:J-N:N)</f>
        <v>0.0456</v>
      </c>
      <c r="R446" s="27"/>
    </row>
    <row r="447" customHeight="1" spans="1:18">
      <c r="A447" s="17">
        <v>754</v>
      </c>
      <c r="B447" s="18" t="s">
        <v>591</v>
      </c>
      <c r="C447" s="18" t="s">
        <v>566</v>
      </c>
      <c r="D447" s="17" t="s">
        <v>19</v>
      </c>
      <c r="E447" s="60">
        <v>9.23</v>
      </c>
      <c r="F447" s="17" t="s">
        <v>592</v>
      </c>
      <c r="G447" s="62">
        <v>52</v>
      </c>
      <c r="H447" s="62">
        <v>2528.99</v>
      </c>
      <c r="I447" s="76">
        <f t="shared" si="32"/>
        <v>856.316014</v>
      </c>
      <c r="J447" s="62" t="s">
        <v>619</v>
      </c>
      <c r="K447" s="77">
        <v>50.5161290322581</v>
      </c>
      <c r="L447" s="78">
        <v>4464.35419354839</v>
      </c>
      <c r="M447" s="78">
        <f t="shared" si="33"/>
        <v>1114.74924212903</v>
      </c>
      <c r="N447" s="79" t="s">
        <v>593</v>
      </c>
      <c r="O447" s="80">
        <f t="shared" si="34"/>
        <v>0.0293742017879942</v>
      </c>
      <c r="P447" s="80">
        <f t="shared" si="35"/>
        <v>-0.433514929515507</v>
      </c>
      <c r="Q447" s="80">
        <f>(J:J-N:N)</f>
        <v>0.0889</v>
      </c>
      <c r="R447" s="27"/>
    </row>
    <row r="448" customHeight="1" spans="1:18">
      <c r="A448" s="17">
        <v>54</v>
      </c>
      <c r="B448" s="18" t="s">
        <v>586</v>
      </c>
      <c r="C448" s="18" t="s">
        <v>566</v>
      </c>
      <c r="D448" s="17" t="s">
        <v>30</v>
      </c>
      <c r="E448" s="60">
        <v>9.23</v>
      </c>
      <c r="F448" s="17" t="s">
        <v>587</v>
      </c>
      <c r="G448" s="62">
        <v>113</v>
      </c>
      <c r="H448" s="62">
        <v>6699.15</v>
      </c>
      <c r="I448" s="76">
        <f t="shared" si="32"/>
        <v>2269.67202</v>
      </c>
      <c r="J448" s="62" t="s">
        <v>620</v>
      </c>
      <c r="K448" s="77">
        <v>91.0967741935484</v>
      </c>
      <c r="L448" s="78">
        <v>5987.43161290323</v>
      </c>
      <c r="M448" s="78">
        <f t="shared" si="33"/>
        <v>2016.56696722581</v>
      </c>
      <c r="N448" s="79" t="s">
        <v>33</v>
      </c>
      <c r="O448" s="80">
        <f t="shared" si="34"/>
        <v>0.240439093484419</v>
      </c>
      <c r="P448" s="80">
        <f t="shared" si="35"/>
        <v>0.118868729216544</v>
      </c>
      <c r="Q448" s="80">
        <f>(J:J-N:N)</f>
        <v>0.00200000000000006</v>
      </c>
      <c r="R448" s="27"/>
    </row>
    <row r="449" customHeight="1" spans="1:18">
      <c r="A449" s="17">
        <v>754</v>
      </c>
      <c r="B449" s="18" t="s">
        <v>591</v>
      </c>
      <c r="C449" s="18" t="s">
        <v>566</v>
      </c>
      <c r="D449" s="17" t="s">
        <v>19</v>
      </c>
      <c r="E449" s="41">
        <v>9.3</v>
      </c>
      <c r="F449" s="17" t="s">
        <v>75</v>
      </c>
      <c r="G449" s="62">
        <v>87</v>
      </c>
      <c r="H449" s="62">
        <v>5029.48</v>
      </c>
      <c r="I449" s="76">
        <f t="shared" si="32"/>
        <v>1591.327472</v>
      </c>
      <c r="J449" s="62" t="s">
        <v>621</v>
      </c>
      <c r="K449" s="77">
        <v>50.5161290322581</v>
      </c>
      <c r="L449" s="78">
        <v>4464.35419354839</v>
      </c>
      <c r="M449" s="78">
        <f t="shared" si="33"/>
        <v>1114.74924212903</v>
      </c>
      <c r="N449" s="79" t="s">
        <v>593</v>
      </c>
      <c r="O449" s="80">
        <f t="shared" si="34"/>
        <v>0.722222222222221</v>
      </c>
      <c r="P449" s="80">
        <f t="shared" si="35"/>
        <v>0.126586238893924</v>
      </c>
      <c r="Q449" s="80">
        <f>(J:J-N:N)</f>
        <v>0.0667</v>
      </c>
      <c r="R449" s="27"/>
    </row>
    <row r="450" customHeight="1" spans="1:18">
      <c r="A450" s="17">
        <v>367</v>
      </c>
      <c r="B450" s="18" t="s">
        <v>577</v>
      </c>
      <c r="C450" s="18" t="s">
        <v>566</v>
      </c>
      <c r="D450" s="17" t="s">
        <v>19</v>
      </c>
      <c r="E450" s="41">
        <v>9.2</v>
      </c>
      <c r="F450" s="17" t="s">
        <v>594</v>
      </c>
      <c r="G450" s="62">
        <v>81</v>
      </c>
      <c r="H450" s="62">
        <v>5208.95</v>
      </c>
      <c r="I450" s="76">
        <f t="shared" si="32"/>
        <v>1215.76893</v>
      </c>
      <c r="J450" s="62" t="s">
        <v>622</v>
      </c>
      <c r="K450" s="77">
        <v>62.1290322580645</v>
      </c>
      <c r="L450" s="78">
        <v>4429.86774193548</v>
      </c>
      <c r="M450" s="78">
        <f t="shared" si="33"/>
        <v>1270.4860683871</v>
      </c>
      <c r="N450" s="79" t="s">
        <v>580</v>
      </c>
      <c r="O450" s="80">
        <f t="shared" si="34"/>
        <v>0.30373831775701</v>
      </c>
      <c r="P450" s="80">
        <f t="shared" si="35"/>
        <v>0.175870320165389</v>
      </c>
      <c r="Q450" s="80">
        <f>(J:J-N:N)</f>
        <v>-0.0534</v>
      </c>
      <c r="R450" s="27"/>
    </row>
    <row r="451" customHeight="1" spans="1:19">
      <c r="A451" s="17">
        <v>101453</v>
      </c>
      <c r="B451" s="18" t="s">
        <v>596</v>
      </c>
      <c r="C451" s="18" t="s">
        <v>566</v>
      </c>
      <c r="D451" s="17" t="s">
        <v>24</v>
      </c>
      <c r="E451" s="60">
        <v>9.18</v>
      </c>
      <c r="F451" s="17" t="s">
        <v>597</v>
      </c>
      <c r="G451" s="62">
        <v>75</v>
      </c>
      <c r="H451" s="62">
        <v>5633.14</v>
      </c>
      <c r="I451" s="76">
        <f t="shared" si="32"/>
        <v>1922.590682</v>
      </c>
      <c r="J451" s="62" t="s">
        <v>623</v>
      </c>
      <c r="K451" s="77">
        <v>76.9677419354839</v>
      </c>
      <c r="L451" s="78">
        <v>6776.56516129032</v>
      </c>
      <c r="M451" s="78">
        <f t="shared" si="33"/>
        <v>1053.75588258064</v>
      </c>
      <c r="N451" s="79" t="s">
        <v>599</v>
      </c>
      <c r="O451" s="80">
        <f t="shared" si="34"/>
        <v>-0.0255658005029342</v>
      </c>
      <c r="P451" s="80">
        <f t="shared" si="35"/>
        <v>-0.168732260972254</v>
      </c>
      <c r="Q451" s="80">
        <f>(J:J-N:N)</f>
        <v>0.1858</v>
      </c>
      <c r="R451" s="27"/>
      <c r="S451" s="27"/>
    </row>
    <row r="452" customHeight="1" spans="1:19">
      <c r="A452" s="17">
        <v>104428</v>
      </c>
      <c r="B452" s="18" t="s">
        <v>600</v>
      </c>
      <c r="C452" s="18" t="s">
        <v>566</v>
      </c>
      <c r="D452" s="17" t="s">
        <v>30</v>
      </c>
      <c r="E452" s="60">
        <v>9.15</v>
      </c>
      <c r="F452" s="17" t="s">
        <v>521</v>
      </c>
      <c r="G452" s="62">
        <v>78</v>
      </c>
      <c r="H452" s="62">
        <v>5143.43</v>
      </c>
      <c r="I452" s="76">
        <f t="shared" ref="I452:I472" si="37">H452*J452</f>
        <v>1564.631406</v>
      </c>
      <c r="J452" s="83">
        <v>0.3042</v>
      </c>
      <c r="K452" s="77">
        <v>84.3225806451613</v>
      </c>
      <c r="L452" s="78">
        <v>4742.48419354839</v>
      </c>
      <c r="M452" s="78">
        <f t="shared" ref="M452:M472" si="38">L452*N452</f>
        <v>1559.32880283871</v>
      </c>
      <c r="N452" s="79" t="s">
        <v>22</v>
      </c>
      <c r="O452" s="80">
        <f t="shared" ref="O452:O472" si="39">(G452-K452)/K452</f>
        <v>-0.0749808722264729</v>
      </c>
      <c r="P452" s="80">
        <f t="shared" ref="P452:P472" si="40">(H452-L452)/L452</f>
        <v>0.084543414398102</v>
      </c>
      <c r="Q452" s="80">
        <f>(J:J-N:N)</f>
        <v>-0.0246</v>
      </c>
      <c r="R452" s="27"/>
      <c r="S452" s="27"/>
    </row>
    <row r="453" customHeight="1" spans="1:19">
      <c r="A453" s="17">
        <v>52</v>
      </c>
      <c r="B453" s="18" t="s">
        <v>581</v>
      </c>
      <c r="C453" s="18" t="s">
        <v>566</v>
      </c>
      <c r="D453" s="17" t="s">
        <v>19</v>
      </c>
      <c r="E453" s="17">
        <v>9.18</v>
      </c>
      <c r="F453" s="17" t="s">
        <v>507</v>
      </c>
      <c r="G453" s="62">
        <v>39</v>
      </c>
      <c r="H453" s="62">
        <v>2045.32</v>
      </c>
      <c r="I453" s="76">
        <f t="shared" si="37"/>
        <v>730.383772</v>
      </c>
      <c r="J453" s="62" t="s">
        <v>624</v>
      </c>
      <c r="K453" s="77">
        <v>48.6129032258064</v>
      </c>
      <c r="L453" s="78">
        <v>2480.82161290323</v>
      </c>
      <c r="M453" s="78">
        <f t="shared" si="38"/>
        <v>713.484295870969</v>
      </c>
      <c r="N453" s="79" t="s">
        <v>583</v>
      </c>
      <c r="O453" s="80">
        <f t="shared" si="39"/>
        <v>-0.197743861977438</v>
      </c>
      <c r="P453" s="80">
        <f t="shared" si="40"/>
        <v>-0.175547331028601</v>
      </c>
      <c r="Q453" s="80">
        <f>(J:J-N:N)</f>
        <v>0.0695</v>
      </c>
      <c r="R453" s="27"/>
      <c r="S453" s="27"/>
    </row>
    <row r="454" customHeight="1" spans="1:18">
      <c r="A454" s="17">
        <v>709</v>
      </c>
      <c r="B454" s="18" t="s">
        <v>570</v>
      </c>
      <c r="C454" s="18" t="s">
        <v>566</v>
      </c>
      <c r="D454" s="17" t="s">
        <v>30</v>
      </c>
      <c r="E454" s="17">
        <v>9.17</v>
      </c>
      <c r="F454" s="17" t="s">
        <v>79</v>
      </c>
      <c r="G454" s="62">
        <v>99</v>
      </c>
      <c r="H454" s="62">
        <v>5470.94</v>
      </c>
      <c r="I454" s="76">
        <f t="shared" si="37"/>
        <v>1703.650716</v>
      </c>
      <c r="J454" s="62" t="s">
        <v>625</v>
      </c>
      <c r="K454" s="77">
        <v>85.8064516129032</v>
      </c>
      <c r="L454" s="78">
        <v>6233.28225806452</v>
      </c>
      <c r="M454" s="78">
        <f t="shared" si="38"/>
        <v>1729.1124983871</v>
      </c>
      <c r="N454" s="79" t="s">
        <v>572</v>
      </c>
      <c r="O454" s="80">
        <f t="shared" si="39"/>
        <v>0.153759398496241</v>
      </c>
      <c r="P454" s="80">
        <f t="shared" si="40"/>
        <v>-0.122301899144422</v>
      </c>
      <c r="Q454" s="80">
        <f>(J:J-N:N)</f>
        <v>0.034</v>
      </c>
      <c r="R454" s="27"/>
    </row>
    <row r="455" customHeight="1" spans="1:18">
      <c r="A455" s="17">
        <v>107658</v>
      </c>
      <c r="B455" s="18" t="s">
        <v>565</v>
      </c>
      <c r="C455" s="18" t="s">
        <v>566</v>
      </c>
      <c r="D455" s="17" t="s">
        <v>24</v>
      </c>
      <c r="E455" s="60">
        <v>9.16</v>
      </c>
      <c r="F455" s="17" t="s">
        <v>567</v>
      </c>
      <c r="G455" s="62">
        <v>122</v>
      </c>
      <c r="H455" s="62">
        <v>7923.77</v>
      </c>
      <c r="I455" s="76">
        <f t="shared" si="37"/>
        <v>2648.916311</v>
      </c>
      <c r="J455" s="62" t="s">
        <v>241</v>
      </c>
      <c r="K455" s="77">
        <v>118.41935483871</v>
      </c>
      <c r="L455" s="78">
        <v>6748.03741935484</v>
      </c>
      <c r="M455" s="78">
        <f t="shared" si="38"/>
        <v>1901.59694477419</v>
      </c>
      <c r="N455" s="79" t="s">
        <v>569</v>
      </c>
      <c r="O455" s="80">
        <f t="shared" si="39"/>
        <v>0.030236992645053</v>
      </c>
      <c r="P455" s="80">
        <f t="shared" si="40"/>
        <v>0.174233263329706</v>
      </c>
      <c r="Q455" s="80">
        <f>(J:J-N:N)</f>
        <v>0.0525</v>
      </c>
      <c r="R455" s="27"/>
    </row>
    <row r="456" customHeight="1" spans="1:18">
      <c r="A456" s="17">
        <v>709</v>
      </c>
      <c r="B456" s="18" t="s">
        <v>570</v>
      </c>
      <c r="C456" s="18" t="s">
        <v>566</v>
      </c>
      <c r="D456" s="17" t="s">
        <v>30</v>
      </c>
      <c r="E456" s="60">
        <v>9.16</v>
      </c>
      <c r="F456" s="17" t="s">
        <v>79</v>
      </c>
      <c r="G456" s="62">
        <v>86</v>
      </c>
      <c r="H456" s="62">
        <v>6095.21</v>
      </c>
      <c r="I456" s="76">
        <f t="shared" si="37"/>
        <v>2177.818533</v>
      </c>
      <c r="J456" s="62" t="s">
        <v>626</v>
      </c>
      <c r="K456" s="77">
        <v>85.8064516129032</v>
      </c>
      <c r="L456" s="78">
        <v>6233.28225806452</v>
      </c>
      <c r="M456" s="78">
        <f t="shared" si="38"/>
        <v>1729.1124983871</v>
      </c>
      <c r="N456" s="79" t="s">
        <v>572</v>
      </c>
      <c r="O456" s="80">
        <f t="shared" si="39"/>
        <v>0.00225563909774463</v>
      </c>
      <c r="P456" s="80">
        <f t="shared" si="40"/>
        <v>-0.0221508111374042</v>
      </c>
      <c r="Q456" s="80">
        <f>(J:J-N:N)</f>
        <v>0.0799</v>
      </c>
      <c r="R456" s="27"/>
    </row>
    <row r="457" customHeight="1" spans="1:19">
      <c r="A457" s="17">
        <v>329</v>
      </c>
      <c r="B457" s="18" t="s">
        <v>573</v>
      </c>
      <c r="C457" s="18" t="s">
        <v>566</v>
      </c>
      <c r="D457" s="17" t="s">
        <v>30</v>
      </c>
      <c r="E457" s="60">
        <v>9.17</v>
      </c>
      <c r="F457" s="17" t="s">
        <v>574</v>
      </c>
      <c r="G457" s="62">
        <v>40</v>
      </c>
      <c r="H457" s="62">
        <v>2458.38</v>
      </c>
      <c r="I457" s="76">
        <f t="shared" si="37"/>
        <v>826.261518</v>
      </c>
      <c r="J457" s="62" t="s">
        <v>627</v>
      </c>
      <c r="K457" s="77">
        <v>48.8709677419355</v>
      </c>
      <c r="L457" s="78">
        <v>5990.17774193548</v>
      </c>
      <c r="M457" s="78">
        <f t="shared" si="38"/>
        <v>1297.47249890323</v>
      </c>
      <c r="N457" s="79" t="s">
        <v>576</v>
      </c>
      <c r="O457" s="80">
        <f t="shared" si="39"/>
        <v>-0.181518151815182</v>
      </c>
      <c r="P457" s="80">
        <f t="shared" si="40"/>
        <v>-0.589598154527269</v>
      </c>
      <c r="Q457" s="80">
        <f>(J:J-N:N)</f>
        <v>0.1195</v>
      </c>
      <c r="R457" s="27"/>
      <c r="S457" s="27"/>
    </row>
    <row r="458" customHeight="1" spans="1:18">
      <c r="A458" s="17">
        <v>367</v>
      </c>
      <c r="B458" s="18" t="s">
        <v>577</v>
      </c>
      <c r="C458" s="18" t="s">
        <v>566</v>
      </c>
      <c r="D458" s="17" t="s">
        <v>19</v>
      </c>
      <c r="E458" s="60">
        <v>9.15</v>
      </c>
      <c r="F458" s="17" t="s">
        <v>578</v>
      </c>
      <c r="G458" s="62">
        <v>69</v>
      </c>
      <c r="H458" s="62">
        <v>4906.96</v>
      </c>
      <c r="I458" s="76">
        <f t="shared" si="37"/>
        <v>1493.678624</v>
      </c>
      <c r="J458" s="62" t="s">
        <v>628</v>
      </c>
      <c r="K458" s="77">
        <v>62.1290322580645</v>
      </c>
      <c r="L458" s="78">
        <v>4429.86774193548</v>
      </c>
      <c r="M458" s="78">
        <f t="shared" si="38"/>
        <v>1270.4860683871</v>
      </c>
      <c r="N458" s="79" t="s">
        <v>580</v>
      </c>
      <c r="O458" s="80">
        <f t="shared" si="39"/>
        <v>0.110591900311527</v>
      </c>
      <c r="P458" s="80">
        <f t="shared" si="40"/>
        <v>0.107698984678055</v>
      </c>
      <c r="Q458" s="80">
        <f>(J:J-N:N)</f>
        <v>0.0176</v>
      </c>
      <c r="R458" s="27"/>
    </row>
    <row r="459" customHeight="1" spans="1:19">
      <c r="A459" s="17">
        <v>52</v>
      </c>
      <c r="B459" s="18" t="s">
        <v>581</v>
      </c>
      <c r="C459" s="18" t="s">
        <v>566</v>
      </c>
      <c r="D459" s="17" t="s">
        <v>19</v>
      </c>
      <c r="E459" s="17">
        <v>9.15</v>
      </c>
      <c r="F459" s="17" t="s">
        <v>507</v>
      </c>
      <c r="G459" s="62">
        <v>37</v>
      </c>
      <c r="H459" s="62">
        <v>2889.51</v>
      </c>
      <c r="I459" s="76">
        <f t="shared" si="37"/>
        <v>664.298349</v>
      </c>
      <c r="J459" s="62" t="s">
        <v>629</v>
      </c>
      <c r="K459" s="77">
        <v>48.6129032258064</v>
      </c>
      <c r="L459" s="78">
        <v>2480.82161290323</v>
      </c>
      <c r="M459" s="78">
        <f t="shared" si="38"/>
        <v>713.484295870969</v>
      </c>
      <c r="N459" s="79" t="s">
        <v>583</v>
      </c>
      <c r="O459" s="80">
        <f t="shared" si="39"/>
        <v>-0.238885202388851</v>
      </c>
      <c r="P459" s="80">
        <f t="shared" si="40"/>
        <v>0.164739127138809</v>
      </c>
      <c r="Q459" s="80">
        <f>(J:J-N:N)</f>
        <v>-0.0577</v>
      </c>
      <c r="R459" s="27"/>
      <c r="S459" s="27"/>
    </row>
    <row r="460" customHeight="1" spans="1:18">
      <c r="A460" s="17">
        <v>110378</v>
      </c>
      <c r="B460" s="18" t="s">
        <v>584</v>
      </c>
      <c r="C460" s="18" t="s">
        <v>566</v>
      </c>
      <c r="D460" s="17" t="s">
        <v>19</v>
      </c>
      <c r="E460" s="17">
        <v>9.14</v>
      </c>
      <c r="F460" s="17" t="s">
        <v>574</v>
      </c>
      <c r="G460" s="62">
        <v>36</v>
      </c>
      <c r="H460" s="62">
        <v>1799.95</v>
      </c>
      <c r="I460" s="76">
        <f t="shared" si="37"/>
        <v>557.62451</v>
      </c>
      <c r="J460" s="62" t="s">
        <v>630</v>
      </c>
      <c r="K460" s="77">
        <v>30.1935483870968</v>
      </c>
      <c r="L460" s="78">
        <v>2937.90935483871</v>
      </c>
      <c r="M460" s="78">
        <f t="shared" si="38"/>
        <v>754.161331387097</v>
      </c>
      <c r="N460" s="79" t="s">
        <v>297</v>
      </c>
      <c r="O460" s="80">
        <f t="shared" si="39"/>
        <v>0.192307692307691</v>
      </c>
      <c r="P460" s="80">
        <f t="shared" si="40"/>
        <v>-0.387336441461171</v>
      </c>
      <c r="Q460" s="80">
        <f>(J:J-N:N)</f>
        <v>0.0531</v>
      </c>
      <c r="R460" s="27"/>
    </row>
    <row r="461" customHeight="1" spans="1:18">
      <c r="A461" s="17">
        <v>587</v>
      </c>
      <c r="B461" s="18" t="s">
        <v>588</v>
      </c>
      <c r="C461" s="18" t="s">
        <v>566</v>
      </c>
      <c r="D461" s="17" t="s">
        <v>30</v>
      </c>
      <c r="E461" s="60">
        <v>9.13</v>
      </c>
      <c r="F461" s="17" t="s">
        <v>587</v>
      </c>
      <c r="G461" s="62">
        <v>67</v>
      </c>
      <c r="H461" s="62">
        <v>4626.54</v>
      </c>
      <c r="I461" s="76">
        <f t="shared" si="37"/>
        <v>1265.35869</v>
      </c>
      <c r="J461" s="62" t="s">
        <v>631</v>
      </c>
      <c r="K461" s="77">
        <v>65.6129032258064</v>
      </c>
      <c r="L461" s="78">
        <v>4904.6364516129</v>
      </c>
      <c r="M461" s="78">
        <f t="shared" si="38"/>
        <v>1263.92481358064</v>
      </c>
      <c r="N461" s="79" t="s">
        <v>590</v>
      </c>
      <c r="O461" s="80">
        <f t="shared" si="39"/>
        <v>0.0211406096361856</v>
      </c>
      <c r="P461" s="80">
        <f t="shared" si="40"/>
        <v>-0.0567007268237888</v>
      </c>
      <c r="Q461" s="80">
        <f>(J:J-N:N)</f>
        <v>0.0158</v>
      </c>
      <c r="R461" s="27"/>
    </row>
    <row r="462" customHeight="1" spans="1:18">
      <c r="A462" s="17">
        <v>754</v>
      </c>
      <c r="B462" s="18" t="s">
        <v>591</v>
      </c>
      <c r="C462" s="18" t="s">
        <v>566</v>
      </c>
      <c r="D462" s="17" t="s">
        <v>19</v>
      </c>
      <c r="E462" s="17">
        <v>9.2</v>
      </c>
      <c r="F462" s="17" t="s">
        <v>75</v>
      </c>
      <c r="G462" s="62">
        <v>54</v>
      </c>
      <c r="H462" s="62">
        <v>3504</v>
      </c>
      <c r="I462" s="76">
        <f t="shared" si="37"/>
        <v>932.4144</v>
      </c>
      <c r="J462" s="62" t="s">
        <v>632</v>
      </c>
      <c r="K462" s="77">
        <v>50.5161290322581</v>
      </c>
      <c r="L462" s="78">
        <v>4464.35419354839</v>
      </c>
      <c r="M462" s="78">
        <f t="shared" si="38"/>
        <v>1114.74924212903</v>
      </c>
      <c r="N462" s="79" t="s">
        <v>593</v>
      </c>
      <c r="O462" s="80">
        <f t="shared" si="39"/>
        <v>0.0689655172413786</v>
      </c>
      <c r="P462" s="80">
        <f t="shared" si="40"/>
        <v>-0.215116039613576</v>
      </c>
      <c r="Q462" s="80">
        <f>(J:J-N:N)</f>
        <v>0.0164</v>
      </c>
      <c r="R462" s="27"/>
    </row>
    <row r="463" customHeight="1" spans="1:19">
      <c r="A463" s="17">
        <v>367</v>
      </c>
      <c r="B463" s="18" t="s">
        <v>577</v>
      </c>
      <c r="C463" s="18" t="s">
        <v>566</v>
      </c>
      <c r="D463" s="17" t="s">
        <v>19</v>
      </c>
      <c r="E463" s="17">
        <v>9.13</v>
      </c>
      <c r="F463" s="17" t="s">
        <v>594</v>
      </c>
      <c r="G463" s="62">
        <v>58</v>
      </c>
      <c r="H463" s="62">
        <v>4010.5</v>
      </c>
      <c r="I463" s="76">
        <f t="shared" si="37"/>
        <v>1190.3164</v>
      </c>
      <c r="J463" s="62" t="s">
        <v>296</v>
      </c>
      <c r="K463" s="77">
        <v>62.1290322580645</v>
      </c>
      <c r="L463" s="78">
        <v>4429.86774193548</v>
      </c>
      <c r="M463" s="78">
        <f t="shared" si="38"/>
        <v>1270.4860683871</v>
      </c>
      <c r="N463" s="79" t="s">
        <v>580</v>
      </c>
      <c r="O463" s="80">
        <f t="shared" si="39"/>
        <v>-0.0664589823468325</v>
      </c>
      <c r="P463" s="80">
        <f t="shared" si="40"/>
        <v>-0.0946682308289979</v>
      </c>
      <c r="Q463" s="80">
        <f>(J:J-N:N)</f>
        <v>0.01</v>
      </c>
      <c r="R463" s="27"/>
      <c r="S463" s="27"/>
    </row>
    <row r="464" customHeight="1" spans="1:19">
      <c r="A464" s="17">
        <v>101453</v>
      </c>
      <c r="B464" s="18" t="s">
        <v>596</v>
      </c>
      <c r="C464" s="18" t="s">
        <v>566</v>
      </c>
      <c r="D464" s="17" t="s">
        <v>24</v>
      </c>
      <c r="E464" s="64">
        <v>9.11</v>
      </c>
      <c r="F464" s="17" t="s">
        <v>597</v>
      </c>
      <c r="G464" s="62">
        <v>92</v>
      </c>
      <c r="H464" s="62">
        <v>9310.67</v>
      </c>
      <c r="I464" s="76">
        <f t="shared" si="37"/>
        <v>3248.492763</v>
      </c>
      <c r="J464" s="62" t="s">
        <v>633</v>
      </c>
      <c r="K464" s="77">
        <v>76.9677419354839</v>
      </c>
      <c r="L464" s="78">
        <v>6776.56516129032</v>
      </c>
      <c r="M464" s="78">
        <f t="shared" si="38"/>
        <v>1053.75588258064</v>
      </c>
      <c r="N464" s="79" t="s">
        <v>599</v>
      </c>
      <c r="O464" s="81">
        <f t="shared" si="39"/>
        <v>0.195305951383067</v>
      </c>
      <c r="P464" s="81">
        <f t="shared" si="40"/>
        <v>0.373951224314231</v>
      </c>
      <c r="Q464" s="80">
        <f>(J:J-N:N)</f>
        <v>0.1934</v>
      </c>
      <c r="R464" s="32">
        <v>0</v>
      </c>
      <c r="S464" s="51" t="s">
        <v>182</v>
      </c>
    </row>
    <row r="465" customHeight="1" spans="1:18">
      <c r="A465" s="17">
        <v>104428</v>
      </c>
      <c r="B465" s="18" t="s">
        <v>600</v>
      </c>
      <c r="C465" s="18" t="s">
        <v>566</v>
      </c>
      <c r="D465" s="17" t="s">
        <v>30</v>
      </c>
      <c r="E465" s="60">
        <v>9.11</v>
      </c>
      <c r="F465" s="17" t="s">
        <v>521</v>
      </c>
      <c r="G465" s="62">
        <v>92</v>
      </c>
      <c r="H465" s="62">
        <v>5751.99</v>
      </c>
      <c r="I465" s="76">
        <f t="shared" si="37"/>
        <v>1763.560134</v>
      </c>
      <c r="J465" s="62" t="s">
        <v>634</v>
      </c>
      <c r="K465" s="77">
        <v>84.3225806451613</v>
      </c>
      <c r="L465" s="78">
        <v>4742.48419354839</v>
      </c>
      <c r="M465" s="78">
        <f t="shared" si="38"/>
        <v>1559.32880283871</v>
      </c>
      <c r="N465" s="79" t="s">
        <v>22</v>
      </c>
      <c r="O465" s="80">
        <f t="shared" si="39"/>
        <v>0.0910482019892884</v>
      </c>
      <c r="P465" s="80">
        <f t="shared" si="40"/>
        <v>0.212864348145836</v>
      </c>
      <c r="Q465" s="80">
        <f>(J:J-N:N)</f>
        <v>-0.0222000000000001</v>
      </c>
      <c r="R465" s="27"/>
    </row>
    <row r="466" customHeight="1" spans="1:19">
      <c r="A466" s="17">
        <v>52</v>
      </c>
      <c r="B466" s="18" t="s">
        <v>581</v>
      </c>
      <c r="C466" s="18" t="s">
        <v>566</v>
      </c>
      <c r="D466" s="17" t="s">
        <v>19</v>
      </c>
      <c r="E466" s="17">
        <v>9.11</v>
      </c>
      <c r="F466" s="17" t="s">
        <v>507</v>
      </c>
      <c r="G466" s="62">
        <v>44</v>
      </c>
      <c r="H466" s="62">
        <v>2513.09</v>
      </c>
      <c r="I466" s="76">
        <f t="shared" si="37"/>
        <v>818.010795</v>
      </c>
      <c r="J466" s="62" t="s">
        <v>191</v>
      </c>
      <c r="K466" s="77">
        <v>48.6129032258064</v>
      </c>
      <c r="L466" s="78">
        <v>2480.82161290323</v>
      </c>
      <c r="M466" s="78">
        <f t="shared" si="38"/>
        <v>713.484295870969</v>
      </c>
      <c r="N466" s="79" t="s">
        <v>583</v>
      </c>
      <c r="O466" s="80">
        <f t="shared" si="39"/>
        <v>-0.0948905109489041</v>
      </c>
      <c r="P466" s="80">
        <f t="shared" si="40"/>
        <v>0.013007137203633</v>
      </c>
      <c r="Q466" s="80">
        <f>(J:J-N:N)</f>
        <v>0.0378999999999999</v>
      </c>
      <c r="R466" s="27"/>
      <c r="S466" s="27"/>
    </row>
    <row r="467" customHeight="1" spans="1:19">
      <c r="A467" s="17">
        <v>107658</v>
      </c>
      <c r="B467" s="18" t="s">
        <v>565</v>
      </c>
      <c r="C467" s="18" t="s">
        <v>566</v>
      </c>
      <c r="D467" s="17" t="s">
        <v>24</v>
      </c>
      <c r="E467" s="60">
        <v>9.1</v>
      </c>
      <c r="F467" s="17" t="s">
        <v>567</v>
      </c>
      <c r="G467" s="62">
        <v>90</v>
      </c>
      <c r="H467" s="62">
        <v>6262.7</v>
      </c>
      <c r="I467" s="76">
        <f t="shared" si="37"/>
        <v>1410.36004</v>
      </c>
      <c r="J467" s="62" t="s">
        <v>635</v>
      </c>
      <c r="K467" s="77">
        <v>118.41935483871</v>
      </c>
      <c r="L467" s="78">
        <v>6748.03741935484</v>
      </c>
      <c r="M467" s="78">
        <f t="shared" si="38"/>
        <v>1901.59694477419</v>
      </c>
      <c r="N467" s="79" t="s">
        <v>569</v>
      </c>
      <c r="O467" s="80">
        <f t="shared" si="39"/>
        <v>-0.239989103786436</v>
      </c>
      <c r="P467" s="80">
        <f t="shared" si="40"/>
        <v>-0.0719227516378001</v>
      </c>
      <c r="Q467" s="80">
        <f>(J:J-N:N)</f>
        <v>-0.0566</v>
      </c>
      <c r="R467" s="27"/>
      <c r="S467" s="27"/>
    </row>
    <row r="468" customHeight="1" spans="1:19">
      <c r="A468" s="17">
        <v>709</v>
      </c>
      <c r="B468" s="18" t="s">
        <v>570</v>
      </c>
      <c r="C468" s="18" t="s">
        <v>566</v>
      </c>
      <c r="D468" s="17" t="s">
        <v>30</v>
      </c>
      <c r="E468" s="60">
        <v>9.1</v>
      </c>
      <c r="F468" s="17" t="s">
        <v>79</v>
      </c>
      <c r="G468" s="62">
        <v>78</v>
      </c>
      <c r="H468" s="62">
        <v>7330.89</v>
      </c>
      <c r="I468" s="76">
        <f t="shared" si="37"/>
        <v>1626.724491</v>
      </c>
      <c r="J468" s="62" t="s">
        <v>636</v>
      </c>
      <c r="K468" s="77">
        <v>85.8064516129032</v>
      </c>
      <c r="L468" s="78">
        <v>6233.28225806452</v>
      </c>
      <c r="M468" s="78">
        <f t="shared" si="38"/>
        <v>1729.1124983871</v>
      </c>
      <c r="N468" s="79" t="s">
        <v>572</v>
      </c>
      <c r="O468" s="80">
        <f t="shared" si="39"/>
        <v>-0.0909774436090223</v>
      </c>
      <c r="P468" s="80">
        <f t="shared" si="40"/>
        <v>0.176088246367379</v>
      </c>
      <c r="Q468" s="80">
        <f>(J:J-N:N)</f>
        <v>-0.0555</v>
      </c>
      <c r="R468" s="27"/>
      <c r="S468" s="27"/>
    </row>
    <row r="469" customHeight="1" spans="1:19">
      <c r="A469" s="17">
        <v>329</v>
      </c>
      <c r="B469" s="18" t="s">
        <v>573</v>
      </c>
      <c r="C469" s="18" t="s">
        <v>566</v>
      </c>
      <c r="D469" s="17" t="s">
        <v>30</v>
      </c>
      <c r="E469" s="60">
        <v>9.2</v>
      </c>
      <c r="F469" s="17" t="s">
        <v>574</v>
      </c>
      <c r="G469" s="62">
        <v>37</v>
      </c>
      <c r="H469" s="62">
        <v>3301.15</v>
      </c>
      <c r="I469" s="76">
        <f t="shared" si="37"/>
        <v>1070.562945</v>
      </c>
      <c r="J469" s="62" t="s">
        <v>637</v>
      </c>
      <c r="K469" s="77">
        <v>48.8709677419355</v>
      </c>
      <c r="L469" s="78">
        <v>5990.17774193548</v>
      </c>
      <c r="M469" s="78">
        <f t="shared" si="38"/>
        <v>1297.47249890323</v>
      </c>
      <c r="N469" s="79" t="s">
        <v>576</v>
      </c>
      <c r="O469" s="80">
        <f t="shared" si="39"/>
        <v>-0.242904290429043</v>
      </c>
      <c r="P469" s="80">
        <f t="shared" si="40"/>
        <v>-0.448906169029073</v>
      </c>
      <c r="Q469" s="80">
        <f>(J:J-N:N)</f>
        <v>0.1077</v>
      </c>
      <c r="R469" s="27"/>
      <c r="S469" s="27"/>
    </row>
    <row r="470" customHeight="1" spans="1:19">
      <c r="A470" s="17">
        <v>367</v>
      </c>
      <c r="B470" s="18" t="s">
        <v>577</v>
      </c>
      <c r="C470" s="18" t="s">
        <v>566</v>
      </c>
      <c r="D470" s="17" t="s">
        <v>19</v>
      </c>
      <c r="E470" s="60">
        <v>9.1</v>
      </c>
      <c r="F470" s="17" t="s">
        <v>578</v>
      </c>
      <c r="G470" s="62">
        <v>53</v>
      </c>
      <c r="H470" s="62">
        <v>3478.7</v>
      </c>
      <c r="I470" s="76">
        <f t="shared" si="37"/>
        <v>705.48036</v>
      </c>
      <c r="J470" s="62" t="s">
        <v>638</v>
      </c>
      <c r="K470" s="77">
        <v>62.1290322580645</v>
      </c>
      <c r="L470" s="78">
        <v>4429.86774193548</v>
      </c>
      <c r="M470" s="78">
        <f t="shared" si="38"/>
        <v>1270.4860683871</v>
      </c>
      <c r="N470" s="79" t="s">
        <v>580</v>
      </c>
      <c r="O470" s="80">
        <f t="shared" si="39"/>
        <v>-0.14693665628245</v>
      </c>
      <c r="P470" s="80">
        <f t="shared" si="40"/>
        <v>-0.214716961621951</v>
      </c>
      <c r="Q470" s="80">
        <f>(J:J-N:N)</f>
        <v>-0.084</v>
      </c>
      <c r="R470" s="27"/>
      <c r="S470" s="27"/>
    </row>
    <row r="471" customHeight="1" spans="1:18">
      <c r="A471" s="17">
        <v>709</v>
      </c>
      <c r="B471" s="18" t="s">
        <v>570</v>
      </c>
      <c r="C471" s="18" t="s">
        <v>566</v>
      </c>
      <c r="D471" s="17" t="s">
        <v>30</v>
      </c>
      <c r="E471" s="41">
        <v>9.1</v>
      </c>
      <c r="F471" s="17" t="s">
        <v>79</v>
      </c>
      <c r="G471" s="62">
        <v>108</v>
      </c>
      <c r="H471" s="62">
        <v>6862.28</v>
      </c>
      <c r="I471" s="76">
        <f t="shared" si="37"/>
        <v>1636.65378</v>
      </c>
      <c r="J471" s="62" t="s">
        <v>639</v>
      </c>
      <c r="K471" s="77">
        <v>85.8064516129032</v>
      </c>
      <c r="L471" s="78">
        <v>6233.28225806452</v>
      </c>
      <c r="M471" s="78">
        <f t="shared" si="38"/>
        <v>1729.1124983871</v>
      </c>
      <c r="N471" s="79" t="s">
        <v>572</v>
      </c>
      <c r="O471" s="80">
        <f t="shared" si="39"/>
        <v>0.258646616541354</v>
      </c>
      <c r="P471" s="80">
        <f t="shared" si="40"/>
        <v>0.100909555494891</v>
      </c>
      <c r="Q471" s="80">
        <f>(J:J-N:N)</f>
        <v>-0.0389</v>
      </c>
      <c r="R471" s="27"/>
    </row>
    <row r="472" customHeight="1" spans="1:19">
      <c r="A472" s="17">
        <v>104428</v>
      </c>
      <c r="B472" s="18" t="s">
        <v>600</v>
      </c>
      <c r="C472" s="18" t="s">
        <v>566</v>
      </c>
      <c r="D472" s="17" t="s">
        <v>30</v>
      </c>
      <c r="E472" s="60">
        <v>9.29</v>
      </c>
      <c r="F472" s="17" t="s">
        <v>521</v>
      </c>
      <c r="G472" s="62">
        <v>83</v>
      </c>
      <c r="H472" s="62">
        <v>9957.35</v>
      </c>
      <c r="I472" s="76">
        <f t="shared" si="37"/>
        <v>2318.07108</v>
      </c>
      <c r="J472" s="62" t="s">
        <v>640</v>
      </c>
      <c r="K472" s="77">
        <v>84.3225806451613</v>
      </c>
      <c r="L472" s="78">
        <v>4742.48419354839</v>
      </c>
      <c r="M472" s="78">
        <f t="shared" si="38"/>
        <v>1559.32880283871</v>
      </c>
      <c r="N472" s="79" t="s">
        <v>22</v>
      </c>
      <c r="O472" s="80">
        <f t="shared" si="39"/>
        <v>-0.0156847742922724</v>
      </c>
      <c r="P472" s="80">
        <f t="shared" si="40"/>
        <v>1.09960636527705</v>
      </c>
      <c r="Q472" s="80">
        <f>(J:J-N:N)</f>
        <v>-0.096</v>
      </c>
      <c r="R472" s="27"/>
      <c r="S472" s="27"/>
    </row>
  </sheetData>
  <sheetProtection formatCells="0" insertHyperlinks="0" autoFilter="0"/>
  <mergeCells count="11">
    <mergeCell ref="G1:J1"/>
    <mergeCell ref="K1:N1"/>
    <mergeCell ref="O1:Q1"/>
    <mergeCell ref="A1:A2"/>
    <mergeCell ref="B1:B2"/>
    <mergeCell ref="C1:C2"/>
    <mergeCell ref="D1:D2"/>
    <mergeCell ref="E1:E2"/>
    <mergeCell ref="F1:F2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topLeftCell="A61" workbookViewId="0">
      <selection activeCell="K81" sqref="K81"/>
    </sheetView>
  </sheetViews>
  <sheetFormatPr defaultColWidth="9" defaultRowHeight="15" customHeight="1"/>
  <cols>
    <col min="1" max="1" width="5.875" style="27" customWidth="1"/>
    <col min="2" max="2" width="6.75" style="27" customWidth="1"/>
    <col min="3" max="3" width="19" style="28" customWidth="1"/>
    <col min="4" max="4" width="5.375" style="27" customWidth="1"/>
    <col min="5" max="5" width="7.25" style="27" customWidth="1"/>
    <col min="6" max="6" width="12.5" style="29" customWidth="1"/>
    <col min="7" max="7" width="11.75" style="29" customWidth="1"/>
    <col min="8" max="8" width="7.375" style="30" customWidth="1"/>
    <col min="9" max="9" width="13.125" style="29" customWidth="1"/>
    <col min="10" max="10" width="12.875" style="29" customWidth="1"/>
    <col min="11" max="13" width="9.25" style="31" customWidth="1"/>
    <col min="14" max="14" width="8.75" style="32" customWidth="1"/>
    <col min="15" max="16384" width="9" style="33"/>
  </cols>
  <sheetData>
    <row r="1" s="25" customFormat="1" customHeight="1" spans="1:14">
      <c r="A1" s="5" t="s">
        <v>641</v>
      </c>
      <c r="B1" s="5" t="s">
        <v>0</v>
      </c>
      <c r="C1" s="5" t="s">
        <v>642</v>
      </c>
      <c r="D1" s="5" t="s">
        <v>643</v>
      </c>
      <c r="E1" s="34" t="s">
        <v>644</v>
      </c>
      <c r="F1" s="35"/>
      <c r="G1" s="36"/>
      <c r="H1" s="37" t="s">
        <v>645</v>
      </c>
      <c r="I1" s="44"/>
      <c r="J1" s="45"/>
      <c r="K1" s="6" t="s">
        <v>646</v>
      </c>
      <c r="L1" s="7"/>
      <c r="M1" s="8"/>
      <c r="N1" s="9" t="s">
        <v>9</v>
      </c>
    </row>
    <row r="2" customHeight="1" spans="1:14">
      <c r="A2" s="10"/>
      <c r="B2" s="10"/>
      <c r="C2" s="10"/>
      <c r="D2" s="10"/>
      <c r="E2" s="38" t="s">
        <v>647</v>
      </c>
      <c r="F2" s="39" t="s">
        <v>648</v>
      </c>
      <c r="G2" s="39" t="s">
        <v>649</v>
      </c>
      <c r="H2" s="40" t="s">
        <v>650</v>
      </c>
      <c r="I2" s="39" t="s">
        <v>651</v>
      </c>
      <c r="J2" s="39" t="s">
        <v>652</v>
      </c>
      <c r="K2" s="11" t="s">
        <v>15</v>
      </c>
      <c r="L2" s="11" t="s">
        <v>16</v>
      </c>
      <c r="M2" s="11" t="s">
        <v>653</v>
      </c>
      <c r="N2" s="12"/>
    </row>
    <row r="3" customHeight="1" spans="1:14">
      <c r="A3" s="17">
        <v>1</v>
      </c>
      <c r="B3" s="17">
        <v>747</v>
      </c>
      <c r="C3" s="18" t="s">
        <v>341</v>
      </c>
      <c r="D3" s="17">
        <v>12</v>
      </c>
      <c r="E3" s="17">
        <v>640</v>
      </c>
      <c r="F3" s="41">
        <v>88525.78</v>
      </c>
      <c r="G3" s="41">
        <v>14265.628108</v>
      </c>
      <c r="H3" s="42">
        <v>588.774193548388</v>
      </c>
      <c r="I3" s="41">
        <v>71008.3974193548</v>
      </c>
      <c r="J3" s="41">
        <v>12405.1670291612</v>
      </c>
      <c r="K3" s="19">
        <f t="shared" ref="K3:K66" si="0">(E3-H3)/H3</f>
        <v>0.0870041639272392</v>
      </c>
      <c r="L3" s="19">
        <f t="shared" ref="L3:L66" si="1">(F3-I3)/I3</f>
        <v>0.24669452089156</v>
      </c>
      <c r="M3" s="19">
        <f t="shared" ref="M3:M66" si="2">(G3-J3)/J3</f>
        <v>0.149974689938907</v>
      </c>
      <c r="N3" s="16">
        <v>0</v>
      </c>
    </row>
    <row r="4" s="26" customFormat="1" customHeight="1" spans="1:14">
      <c r="A4" s="13">
        <v>2</v>
      </c>
      <c r="B4" s="13">
        <v>578</v>
      </c>
      <c r="C4" s="14" t="s">
        <v>374</v>
      </c>
      <c r="D4" s="13">
        <v>11</v>
      </c>
      <c r="E4" s="13">
        <v>1355</v>
      </c>
      <c r="F4" s="16">
        <v>121853.61</v>
      </c>
      <c r="G4" s="16">
        <v>30069.035731</v>
      </c>
      <c r="H4" s="43">
        <v>1104.96774193549</v>
      </c>
      <c r="I4" s="16">
        <v>88011.77</v>
      </c>
      <c r="J4" s="16">
        <v>24898.529733</v>
      </c>
      <c r="K4" s="15">
        <f t="shared" si="0"/>
        <v>0.226280142465107</v>
      </c>
      <c r="L4" s="15">
        <f t="shared" si="1"/>
        <v>0.384514934763839</v>
      </c>
      <c r="M4" s="15">
        <f t="shared" si="2"/>
        <v>0.207663105149021</v>
      </c>
      <c r="N4" s="16">
        <v>323.5641669</v>
      </c>
    </row>
    <row r="5" s="26" customFormat="1" customHeight="1" spans="1:14">
      <c r="A5" s="13">
        <v>3</v>
      </c>
      <c r="B5" s="13">
        <v>585</v>
      </c>
      <c r="C5" s="14" t="s">
        <v>345</v>
      </c>
      <c r="D5" s="13">
        <v>11</v>
      </c>
      <c r="E5" s="13">
        <v>1634</v>
      </c>
      <c r="F5" s="16">
        <v>108677.06</v>
      </c>
      <c r="G5" s="16">
        <v>29864.250904</v>
      </c>
      <c r="H5" s="43">
        <v>1333.48387096774</v>
      </c>
      <c r="I5" s="16">
        <v>79260.9009677419</v>
      </c>
      <c r="J5" s="16">
        <v>25133.631696871</v>
      </c>
      <c r="K5" s="15">
        <f t="shared" si="0"/>
        <v>0.225361652716631</v>
      </c>
      <c r="L5" s="15">
        <f t="shared" si="1"/>
        <v>0.371130767794705</v>
      </c>
      <c r="M5" s="15">
        <f t="shared" si="2"/>
        <v>0.188218688973545</v>
      </c>
      <c r="N5" s="16">
        <v>0</v>
      </c>
    </row>
    <row r="6" s="26" customFormat="1" customHeight="1" spans="1:14">
      <c r="A6" s="13">
        <v>4</v>
      </c>
      <c r="B6" s="13">
        <v>106485</v>
      </c>
      <c r="C6" s="14" t="s">
        <v>329</v>
      </c>
      <c r="D6" s="13">
        <v>11</v>
      </c>
      <c r="E6" s="13">
        <v>1065</v>
      </c>
      <c r="F6" s="16">
        <v>50600.53</v>
      </c>
      <c r="G6" s="16">
        <v>7109.525158</v>
      </c>
      <c r="H6" s="43">
        <v>521.612903225807</v>
      </c>
      <c r="I6" s="16">
        <v>34304.5538709677</v>
      </c>
      <c r="J6" s="16">
        <v>7670.49824554838</v>
      </c>
      <c r="K6" s="15">
        <f t="shared" si="0"/>
        <v>1.0417439703154</v>
      </c>
      <c r="L6" s="15">
        <f t="shared" si="1"/>
        <v>0.475038275977224</v>
      </c>
      <c r="M6" s="15">
        <f t="shared" si="2"/>
        <v>-0.0731338525334966</v>
      </c>
      <c r="N6" s="16">
        <v>155.935062870968</v>
      </c>
    </row>
    <row r="7" customHeight="1" spans="1:14">
      <c r="A7" s="17">
        <v>5</v>
      </c>
      <c r="B7" s="17">
        <v>349</v>
      </c>
      <c r="C7" s="18" t="s">
        <v>362</v>
      </c>
      <c r="D7" s="17">
        <v>10</v>
      </c>
      <c r="E7" s="17">
        <v>786</v>
      </c>
      <c r="F7" s="41">
        <v>44147.83</v>
      </c>
      <c r="G7" s="41">
        <v>12721.340872</v>
      </c>
      <c r="H7" s="42">
        <v>547.41935483871</v>
      </c>
      <c r="I7" s="41">
        <v>41434.5258064516</v>
      </c>
      <c r="J7" s="41">
        <v>10681.8207529032</v>
      </c>
      <c r="K7" s="19">
        <f t="shared" si="0"/>
        <v>0.435827931644077</v>
      </c>
      <c r="L7" s="19">
        <f t="shared" si="1"/>
        <v>0.0654841377025225</v>
      </c>
      <c r="M7" s="19">
        <f t="shared" si="2"/>
        <v>0.190933752426288</v>
      </c>
      <c r="N7" s="16">
        <v>56.1084249709678</v>
      </c>
    </row>
    <row r="8" customHeight="1" spans="1:14">
      <c r="A8" s="17">
        <v>6</v>
      </c>
      <c r="B8" s="17">
        <v>341</v>
      </c>
      <c r="C8" s="18" t="s">
        <v>506</v>
      </c>
      <c r="D8" s="17">
        <v>9</v>
      </c>
      <c r="E8" s="17">
        <v>1531</v>
      </c>
      <c r="F8" s="41">
        <v>118347.75</v>
      </c>
      <c r="G8" s="41">
        <v>35038.438704</v>
      </c>
      <c r="H8" s="42">
        <v>1262.03225806452</v>
      </c>
      <c r="I8" s="41">
        <v>104884.525161291</v>
      </c>
      <c r="J8" s="41">
        <v>31433.8921908388</v>
      </c>
      <c r="K8" s="19">
        <f t="shared" si="0"/>
        <v>0.213122715538171</v>
      </c>
      <c r="L8" s="19">
        <f t="shared" si="1"/>
        <v>0.128362356772892</v>
      </c>
      <c r="M8" s="19">
        <f t="shared" si="2"/>
        <v>0.114670702924015</v>
      </c>
      <c r="N8" s="16">
        <v>131.661986612902</v>
      </c>
    </row>
    <row r="9" customHeight="1" spans="1:14">
      <c r="A9" s="17">
        <v>7</v>
      </c>
      <c r="B9" s="17">
        <v>367</v>
      </c>
      <c r="C9" s="18" t="s">
        <v>577</v>
      </c>
      <c r="D9" s="17">
        <v>9</v>
      </c>
      <c r="E9" s="17">
        <v>672</v>
      </c>
      <c r="F9" s="41">
        <v>46667.28</v>
      </c>
      <c r="G9" s="41">
        <v>11915.797252</v>
      </c>
      <c r="H9" s="42">
        <v>559.161290322581</v>
      </c>
      <c r="I9" s="41">
        <v>39868.8096774193</v>
      </c>
      <c r="J9" s="41">
        <v>11434.3746154839</v>
      </c>
      <c r="K9" s="19">
        <f t="shared" si="0"/>
        <v>0.201799930771893</v>
      </c>
      <c r="L9" s="19">
        <f t="shared" si="1"/>
        <v>0.170521025773969</v>
      </c>
      <c r="M9" s="19">
        <f t="shared" si="2"/>
        <v>0.0421031016304277</v>
      </c>
      <c r="N9" s="16">
        <v>0</v>
      </c>
    </row>
    <row r="10" customHeight="1" spans="1:14">
      <c r="A10" s="17">
        <v>8</v>
      </c>
      <c r="B10" s="17">
        <v>545</v>
      </c>
      <c r="C10" s="18" t="s">
        <v>220</v>
      </c>
      <c r="D10" s="17">
        <v>9</v>
      </c>
      <c r="E10" s="17">
        <v>295</v>
      </c>
      <c r="F10" s="41">
        <v>15162.63</v>
      </c>
      <c r="G10" s="41">
        <v>4683.035856</v>
      </c>
      <c r="H10" s="42">
        <v>252.580645161291</v>
      </c>
      <c r="I10" s="41">
        <v>14016.7538709677</v>
      </c>
      <c r="J10" s="41">
        <v>4085.88375338708</v>
      </c>
      <c r="K10" s="19">
        <f t="shared" si="0"/>
        <v>0.167943805874837</v>
      </c>
      <c r="L10" s="19">
        <f t="shared" si="1"/>
        <v>0.081750463736522</v>
      </c>
      <c r="M10" s="19">
        <f t="shared" si="2"/>
        <v>0.146150047004616</v>
      </c>
      <c r="N10" s="16">
        <v>104.477385658065</v>
      </c>
    </row>
    <row r="11" customHeight="1" spans="1:14">
      <c r="A11" s="17">
        <v>9</v>
      </c>
      <c r="B11" s="17">
        <v>591</v>
      </c>
      <c r="C11" s="18" t="s">
        <v>501</v>
      </c>
      <c r="D11" s="17">
        <v>9</v>
      </c>
      <c r="E11" s="17">
        <v>202</v>
      </c>
      <c r="F11" s="41">
        <v>17131.76</v>
      </c>
      <c r="G11" s="41">
        <v>4504.620989</v>
      </c>
      <c r="H11" s="42">
        <v>170.419354838709</v>
      </c>
      <c r="I11" s="41">
        <v>8331.89516129032</v>
      </c>
      <c r="J11" s="41">
        <v>2640.37757661291</v>
      </c>
      <c r="K11" s="19">
        <f t="shared" si="0"/>
        <v>0.185311376112062</v>
      </c>
      <c r="L11" s="19">
        <f t="shared" si="1"/>
        <v>1.05616605446424</v>
      </c>
      <c r="M11" s="19">
        <f t="shared" si="2"/>
        <v>0.706051827170321</v>
      </c>
      <c r="N11" s="16">
        <v>15.9595847709677</v>
      </c>
    </row>
    <row r="12" customHeight="1" spans="1:14">
      <c r="A12" s="17">
        <v>10</v>
      </c>
      <c r="B12" s="17">
        <v>709</v>
      </c>
      <c r="C12" s="18" t="s">
        <v>570</v>
      </c>
      <c r="D12" s="17">
        <v>9</v>
      </c>
      <c r="E12" s="17">
        <v>873</v>
      </c>
      <c r="F12" s="41">
        <v>64551.39</v>
      </c>
      <c r="G12" s="41">
        <v>17550.657576</v>
      </c>
      <c r="H12" s="42">
        <v>772.258064516129</v>
      </c>
      <c r="I12" s="41">
        <v>56099.5403225807</v>
      </c>
      <c r="J12" s="41">
        <v>15562.0124854839</v>
      </c>
      <c r="K12" s="19">
        <f t="shared" si="0"/>
        <v>0.130451127819549</v>
      </c>
      <c r="L12" s="19">
        <f t="shared" si="1"/>
        <v>0.150658091471337</v>
      </c>
      <c r="M12" s="19">
        <f t="shared" si="2"/>
        <v>0.127788426617129</v>
      </c>
      <c r="N12" s="16">
        <v>0</v>
      </c>
    </row>
    <row r="13" customHeight="1" spans="1:14">
      <c r="A13" s="17">
        <v>11</v>
      </c>
      <c r="B13" s="17">
        <v>105751</v>
      </c>
      <c r="C13" s="18" t="s">
        <v>212</v>
      </c>
      <c r="D13" s="17">
        <v>9</v>
      </c>
      <c r="E13" s="17">
        <v>809</v>
      </c>
      <c r="F13" s="41">
        <v>53211.33</v>
      </c>
      <c r="G13" s="41">
        <v>16982.618962</v>
      </c>
      <c r="H13" s="42">
        <v>736.83870967742</v>
      </c>
      <c r="I13" s="41">
        <v>45852.8777419355</v>
      </c>
      <c r="J13" s="41">
        <v>13989.7129990645</v>
      </c>
      <c r="K13" s="19">
        <f t="shared" si="0"/>
        <v>0.0979336310305568</v>
      </c>
      <c r="L13" s="19">
        <f t="shared" si="1"/>
        <v>0.160479616993258</v>
      </c>
      <c r="M13" s="19">
        <f t="shared" si="2"/>
        <v>0.213936194626411</v>
      </c>
      <c r="N13" s="16">
        <v>0</v>
      </c>
    </row>
    <row r="14" customHeight="1" spans="1:14">
      <c r="A14" s="17">
        <v>12</v>
      </c>
      <c r="B14" s="17">
        <v>108656</v>
      </c>
      <c r="C14" s="18" t="s">
        <v>23</v>
      </c>
      <c r="D14" s="17">
        <v>9</v>
      </c>
      <c r="E14" s="17">
        <v>608</v>
      </c>
      <c r="F14" s="41">
        <v>75291.31</v>
      </c>
      <c r="G14" s="41">
        <v>8759.245703</v>
      </c>
      <c r="H14" s="42">
        <v>453.193548387097</v>
      </c>
      <c r="I14" s="41">
        <v>60899.9080645161</v>
      </c>
      <c r="J14" s="41">
        <v>12046.0018151613</v>
      </c>
      <c r="K14" s="19">
        <f t="shared" si="0"/>
        <v>0.341590148765036</v>
      </c>
      <c r="L14" s="19">
        <f t="shared" si="1"/>
        <v>0.236312375385492</v>
      </c>
      <c r="M14" s="19">
        <f t="shared" si="2"/>
        <v>-0.272850374970435</v>
      </c>
      <c r="N14" s="16">
        <v>0</v>
      </c>
    </row>
    <row r="15" customHeight="1" spans="1:14">
      <c r="A15" s="17">
        <v>13</v>
      </c>
      <c r="B15" s="17">
        <v>114069</v>
      </c>
      <c r="C15" s="18" t="s">
        <v>188</v>
      </c>
      <c r="D15" s="17">
        <v>9</v>
      </c>
      <c r="E15" s="17">
        <v>547</v>
      </c>
      <c r="F15" s="41">
        <v>25084.23</v>
      </c>
      <c r="G15" s="41">
        <v>7839.466341</v>
      </c>
      <c r="H15" s="42">
        <v>481.064516129032</v>
      </c>
      <c r="I15" s="41">
        <v>19140.8893548387</v>
      </c>
      <c r="J15" s="41">
        <v>6230.35948500001</v>
      </c>
      <c r="K15" s="19">
        <f t="shared" si="0"/>
        <v>0.137061624086368</v>
      </c>
      <c r="L15" s="19">
        <f t="shared" si="1"/>
        <v>0.31050493709995</v>
      </c>
      <c r="M15" s="19">
        <f t="shared" si="2"/>
        <v>0.258268701809907</v>
      </c>
      <c r="N15" s="16">
        <v>228.4795899</v>
      </c>
    </row>
    <row r="16" customHeight="1" spans="1:14">
      <c r="A16" s="17">
        <v>14</v>
      </c>
      <c r="B16" s="17">
        <v>116919</v>
      </c>
      <c r="C16" s="18" t="s">
        <v>317</v>
      </c>
      <c r="D16" s="17">
        <v>9</v>
      </c>
      <c r="E16" s="17">
        <v>841</v>
      </c>
      <c r="F16" s="41">
        <v>39047.91</v>
      </c>
      <c r="G16" s="41">
        <v>11036.717521</v>
      </c>
      <c r="H16" s="42">
        <v>608.032258064516</v>
      </c>
      <c r="I16" s="41">
        <v>47763.0567741935</v>
      </c>
      <c r="J16" s="41">
        <v>13893.4746309678</v>
      </c>
      <c r="K16" s="19">
        <f t="shared" si="0"/>
        <v>0.38315029975065</v>
      </c>
      <c r="L16" s="19">
        <f t="shared" si="1"/>
        <v>-0.182466269179453</v>
      </c>
      <c r="M16" s="19">
        <f t="shared" si="2"/>
        <v>-0.205618622112012</v>
      </c>
      <c r="N16" s="16"/>
    </row>
    <row r="17" customHeight="1" spans="1:14">
      <c r="A17" s="17">
        <v>15</v>
      </c>
      <c r="B17" s="17">
        <v>118758</v>
      </c>
      <c r="C17" s="18" t="s">
        <v>183</v>
      </c>
      <c r="D17" s="17">
        <v>9</v>
      </c>
      <c r="E17" s="17">
        <v>310</v>
      </c>
      <c r="F17" s="41">
        <v>19013.12</v>
      </c>
      <c r="G17" s="41">
        <v>4607.453726</v>
      </c>
      <c r="H17" s="42">
        <v>304.258064516129</v>
      </c>
      <c r="I17" s="41">
        <v>18684.9406451613</v>
      </c>
      <c r="J17" s="41">
        <v>4159.2677876129</v>
      </c>
      <c r="K17" s="19">
        <f t="shared" si="0"/>
        <v>0.018871925360475</v>
      </c>
      <c r="L17" s="19">
        <f t="shared" si="1"/>
        <v>0.0175638425120545</v>
      </c>
      <c r="M17" s="19">
        <f t="shared" si="2"/>
        <v>0.107755970827818</v>
      </c>
      <c r="N17" s="16">
        <v>0</v>
      </c>
    </row>
    <row r="18" customHeight="1" spans="1:14">
      <c r="A18" s="17">
        <v>16</v>
      </c>
      <c r="B18" s="17">
        <v>119262</v>
      </c>
      <c r="C18" s="18" t="s">
        <v>326</v>
      </c>
      <c r="D18" s="17">
        <v>9</v>
      </c>
      <c r="E18" s="17">
        <v>344</v>
      </c>
      <c r="F18" s="41">
        <v>14819.78</v>
      </c>
      <c r="G18" s="41">
        <v>4551.392425</v>
      </c>
      <c r="H18" s="42">
        <v>291.193548387097</v>
      </c>
      <c r="I18" s="41">
        <v>11470.9296774193</v>
      </c>
      <c r="J18" s="41">
        <v>3741.81726077419</v>
      </c>
      <c r="K18" s="19">
        <f t="shared" si="0"/>
        <v>0.18134485432591</v>
      </c>
      <c r="L18" s="19">
        <f t="shared" si="1"/>
        <v>0.291942363588277</v>
      </c>
      <c r="M18" s="19">
        <f t="shared" si="2"/>
        <v>0.216358819206021</v>
      </c>
      <c r="N18" s="16">
        <v>2.89835305806464</v>
      </c>
    </row>
    <row r="19" customHeight="1" spans="1:14">
      <c r="A19" s="17">
        <v>17</v>
      </c>
      <c r="B19" s="17">
        <v>119263</v>
      </c>
      <c r="C19" s="18" t="s">
        <v>72</v>
      </c>
      <c r="D19" s="17">
        <v>9</v>
      </c>
      <c r="E19" s="17">
        <v>482</v>
      </c>
      <c r="F19" s="41">
        <v>23221.5</v>
      </c>
      <c r="G19" s="41">
        <v>5836.981315</v>
      </c>
      <c r="H19" s="42">
        <v>402.967741935484</v>
      </c>
      <c r="I19" s="41">
        <v>15594.779032258</v>
      </c>
      <c r="J19" s="41">
        <v>4084.27262854838</v>
      </c>
      <c r="K19" s="19">
        <f t="shared" si="0"/>
        <v>0.196125520333013</v>
      </c>
      <c r="L19" s="19">
        <f t="shared" si="1"/>
        <v>0.489056045742362</v>
      </c>
      <c r="M19" s="19">
        <f t="shared" si="2"/>
        <v>0.429136065550688</v>
      </c>
      <c r="N19" s="16">
        <v>73.0579200483872</v>
      </c>
    </row>
    <row r="20" customHeight="1" spans="1:14">
      <c r="A20" s="17">
        <v>18</v>
      </c>
      <c r="B20" s="17">
        <v>52</v>
      </c>
      <c r="C20" s="18" t="s">
        <v>581</v>
      </c>
      <c r="D20" s="17">
        <v>8</v>
      </c>
      <c r="E20" s="17">
        <v>345</v>
      </c>
      <c r="F20" s="41">
        <v>20203.74</v>
      </c>
      <c r="G20" s="41">
        <v>5630.323257</v>
      </c>
      <c r="H20" s="42">
        <v>388.903225806451</v>
      </c>
      <c r="I20" s="41">
        <v>19846.5729032258</v>
      </c>
      <c r="J20" s="41">
        <v>5707.87436696775</v>
      </c>
      <c r="K20" s="19">
        <f t="shared" si="0"/>
        <v>-0.112889847378897</v>
      </c>
      <c r="L20" s="19">
        <f t="shared" si="1"/>
        <v>0.0179964116986742</v>
      </c>
      <c r="M20" s="19">
        <f t="shared" si="2"/>
        <v>-0.0135866883154522</v>
      </c>
      <c r="N20" s="16"/>
    </row>
    <row r="21" customHeight="1" spans="1:14">
      <c r="A21" s="17">
        <v>19</v>
      </c>
      <c r="B21" s="17">
        <v>357</v>
      </c>
      <c r="C21" s="18" t="s">
        <v>90</v>
      </c>
      <c r="D21" s="17">
        <v>8</v>
      </c>
      <c r="E21" s="17">
        <v>729</v>
      </c>
      <c r="F21" s="41">
        <v>55143.54</v>
      </c>
      <c r="G21" s="41">
        <v>13243.963304</v>
      </c>
      <c r="H21" s="42">
        <v>577.806451612903</v>
      </c>
      <c r="I21" s="41">
        <v>44997.3006451613</v>
      </c>
      <c r="J21" s="41">
        <v>12315.7611865806</v>
      </c>
      <c r="K21" s="19">
        <f t="shared" si="0"/>
        <v>0.26166815542653</v>
      </c>
      <c r="L21" s="19">
        <f t="shared" si="1"/>
        <v>0.225485511561009</v>
      </c>
      <c r="M21" s="19">
        <f t="shared" si="2"/>
        <v>0.0753670116980493</v>
      </c>
      <c r="N21" s="16">
        <v>0</v>
      </c>
    </row>
    <row r="22" customHeight="1" spans="1:14">
      <c r="A22" s="17">
        <v>20</v>
      </c>
      <c r="B22" s="17">
        <v>371</v>
      </c>
      <c r="C22" s="18" t="s">
        <v>17</v>
      </c>
      <c r="D22" s="17">
        <v>8</v>
      </c>
      <c r="E22" s="17">
        <v>385</v>
      </c>
      <c r="F22" s="41">
        <v>24620.78</v>
      </c>
      <c r="G22" s="41">
        <v>6835.288534</v>
      </c>
      <c r="H22" s="42">
        <v>329.290322580645</v>
      </c>
      <c r="I22" s="41">
        <v>18759.5019354838</v>
      </c>
      <c r="J22" s="41">
        <v>6168.12423638709</v>
      </c>
      <c r="K22" s="19">
        <f t="shared" si="0"/>
        <v>0.169181034482759</v>
      </c>
      <c r="L22" s="19">
        <f t="shared" si="1"/>
        <v>0.312443159987608</v>
      </c>
      <c r="M22" s="19">
        <f t="shared" si="2"/>
        <v>0.108163239267647</v>
      </c>
      <c r="N22" s="16">
        <v>35.6051250451614</v>
      </c>
    </row>
    <row r="23" customHeight="1" spans="1:14">
      <c r="A23" s="17">
        <v>21</v>
      </c>
      <c r="B23" s="17">
        <v>377</v>
      </c>
      <c r="C23" s="18" t="s">
        <v>200</v>
      </c>
      <c r="D23" s="17">
        <v>8</v>
      </c>
      <c r="E23" s="17">
        <v>1001</v>
      </c>
      <c r="F23" s="41">
        <v>63396.24</v>
      </c>
      <c r="G23" s="41">
        <v>18395.121227</v>
      </c>
      <c r="H23" s="42">
        <v>857.806451612904</v>
      </c>
      <c r="I23" s="41">
        <v>48773.8812903226</v>
      </c>
      <c r="J23" s="41">
        <v>15914.9174650322</v>
      </c>
      <c r="K23" s="19">
        <f t="shared" si="0"/>
        <v>0.166929903730444</v>
      </c>
      <c r="L23" s="19">
        <f t="shared" si="1"/>
        <v>0.299798956384853</v>
      </c>
      <c r="M23" s="19">
        <f t="shared" si="2"/>
        <v>0.155841446706666</v>
      </c>
      <c r="N23" s="16">
        <v>0</v>
      </c>
    </row>
    <row r="24" customHeight="1" spans="1:14">
      <c r="A24" s="17">
        <v>22</v>
      </c>
      <c r="B24" s="17">
        <v>391</v>
      </c>
      <c r="C24" s="18" t="s">
        <v>337</v>
      </c>
      <c r="D24" s="17">
        <v>8</v>
      </c>
      <c r="E24" s="17">
        <v>538</v>
      </c>
      <c r="F24" s="41">
        <v>34404.34</v>
      </c>
      <c r="G24" s="41">
        <v>9004.103412</v>
      </c>
      <c r="H24" s="42">
        <v>434.322580645162</v>
      </c>
      <c r="I24" s="41">
        <v>25839.3909677419</v>
      </c>
      <c r="J24" s="41">
        <v>9085.12986425808</v>
      </c>
      <c r="K24" s="19">
        <f t="shared" si="0"/>
        <v>0.238710635769457</v>
      </c>
      <c r="L24" s="19">
        <f t="shared" si="1"/>
        <v>0.331468688366171</v>
      </c>
      <c r="M24" s="19">
        <f t="shared" si="2"/>
        <v>-0.00891857942249645</v>
      </c>
      <c r="N24" s="16">
        <v>77.6235788903228</v>
      </c>
    </row>
    <row r="25" customHeight="1" spans="1:14">
      <c r="A25" s="17">
        <v>23</v>
      </c>
      <c r="B25" s="17">
        <v>716</v>
      </c>
      <c r="C25" s="18" t="s">
        <v>516</v>
      </c>
      <c r="D25" s="17">
        <v>8</v>
      </c>
      <c r="E25" s="17">
        <v>618</v>
      </c>
      <c r="F25" s="41">
        <v>57145.11</v>
      </c>
      <c r="G25" s="41">
        <v>15474.052925</v>
      </c>
      <c r="H25" s="42">
        <v>433.290322580645</v>
      </c>
      <c r="I25" s="41">
        <v>33229.9122580645</v>
      </c>
      <c r="J25" s="41">
        <v>10254.7509228387</v>
      </c>
      <c r="K25" s="19">
        <f t="shared" si="0"/>
        <v>0.426295413936868</v>
      </c>
      <c r="L25" s="19">
        <f t="shared" si="1"/>
        <v>0.719688862137503</v>
      </c>
      <c r="M25" s="19">
        <f t="shared" si="2"/>
        <v>0.508964288009884</v>
      </c>
      <c r="N25" s="16">
        <v>147.435788793549</v>
      </c>
    </row>
    <row r="26" customHeight="1" spans="1:14">
      <c r="A26" s="17">
        <v>24</v>
      </c>
      <c r="B26" s="17">
        <v>102479</v>
      </c>
      <c r="C26" s="18" t="s">
        <v>383</v>
      </c>
      <c r="D26" s="17">
        <v>8</v>
      </c>
      <c r="E26" s="17">
        <v>886</v>
      </c>
      <c r="F26" s="41">
        <v>41286.82</v>
      </c>
      <c r="G26" s="41">
        <v>12875.388569</v>
      </c>
      <c r="H26" s="42">
        <v>576</v>
      </c>
      <c r="I26" s="41">
        <v>28628.0825806452</v>
      </c>
      <c r="J26" s="41">
        <v>10205.91144</v>
      </c>
      <c r="K26" s="19">
        <f t="shared" si="0"/>
        <v>0.538194444444444</v>
      </c>
      <c r="L26" s="19">
        <f t="shared" si="1"/>
        <v>0.442179017183396</v>
      </c>
      <c r="M26" s="19">
        <f t="shared" si="2"/>
        <v>0.261561855077198</v>
      </c>
      <c r="N26" s="16">
        <v>50.0425719999996</v>
      </c>
    </row>
    <row r="27" customHeight="1" spans="1:14">
      <c r="A27" s="17">
        <v>25</v>
      </c>
      <c r="B27" s="17">
        <v>102565</v>
      </c>
      <c r="C27" s="18" t="s">
        <v>81</v>
      </c>
      <c r="D27" s="17">
        <v>8</v>
      </c>
      <c r="E27" s="17">
        <v>947</v>
      </c>
      <c r="F27" s="41">
        <v>53689.47</v>
      </c>
      <c r="G27" s="41">
        <v>15477.33887</v>
      </c>
      <c r="H27" s="42">
        <v>663.741935483871</v>
      </c>
      <c r="I27" s="41">
        <v>35005.0864516129</v>
      </c>
      <c r="J27" s="41">
        <v>11597.1851414194</v>
      </c>
      <c r="K27" s="19">
        <f t="shared" si="0"/>
        <v>0.42675933125972</v>
      </c>
      <c r="L27" s="19">
        <f t="shared" si="1"/>
        <v>0.533761959828732</v>
      </c>
      <c r="M27" s="19">
        <f t="shared" si="2"/>
        <v>0.334577199662236</v>
      </c>
      <c r="N27" s="16">
        <v>0</v>
      </c>
    </row>
    <row r="28" customHeight="1" spans="1:14">
      <c r="A28" s="17">
        <v>26</v>
      </c>
      <c r="B28" s="17">
        <v>103199</v>
      </c>
      <c r="C28" s="18" t="s">
        <v>333</v>
      </c>
      <c r="D28" s="17">
        <v>8</v>
      </c>
      <c r="E28" s="17">
        <v>921</v>
      </c>
      <c r="F28" s="41">
        <v>37000.48</v>
      </c>
      <c r="G28" s="41">
        <v>11060.383958</v>
      </c>
      <c r="H28" s="42">
        <v>644.129032258065</v>
      </c>
      <c r="I28" s="41">
        <v>31992.9780645162</v>
      </c>
      <c r="J28" s="41">
        <v>10221.7564916129</v>
      </c>
      <c r="K28" s="19">
        <f t="shared" si="0"/>
        <v>0.429837740384614</v>
      </c>
      <c r="L28" s="19">
        <f t="shared" si="1"/>
        <v>0.156518781258369</v>
      </c>
      <c r="M28" s="19">
        <f t="shared" si="2"/>
        <v>0.0820433813968477</v>
      </c>
      <c r="N28" s="16">
        <v>0</v>
      </c>
    </row>
    <row r="29" customHeight="1" spans="1:14">
      <c r="A29" s="17">
        <v>27</v>
      </c>
      <c r="B29" s="17">
        <v>103639</v>
      </c>
      <c r="C29" s="18" t="s">
        <v>207</v>
      </c>
      <c r="D29" s="17">
        <v>8</v>
      </c>
      <c r="E29" s="17">
        <v>726</v>
      </c>
      <c r="F29" s="41">
        <v>47638.28</v>
      </c>
      <c r="G29" s="41">
        <v>12603.96675</v>
      </c>
      <c r="H29" s="42">
        <v>602.064516129032</v>
      </c>
      <c r="I29" s="41">
        <v>37540.0464516129</v>
      </c>
      <c r="J29" s="41">
        <v>12185.4990781935</v>
      </c>
      <c r="K29" s="19">
        <f t="shared" si="0"/>
        <v>0.205850835833691</v>
      </c>
      <c r="L29" s="19">
        <f t="shared" si="1"/>
        <v>0.268998962518685</v>
      </c>
      <c r="M29" s="19">
        <f t="shared" si="2"/>
        <v>0.0343414470856895</v>
      </c>
      <c r="N29" s="16">
        <v>0</v>
      </c>
    </row>
    <row r="30" customHeight="1" spans="1:14">
      <c r="A30" s="17">
        <v>28</v>
      </c>
      <c r="B30" s="17">
        <v>106568</v>
      </c>
      <c r="C30" s="18" t="s">
        <v>216</v>
      </c>
      <c r="D30" s="17">
        <v>8</v>
      </c>
      <c r="E30" s="17">
        <v>343</v>
      </c>
      <c r="F30" s="41">
        <v>19192.38</v>
      </c>
      <c r="G30" s="41">
        <v>6122.94865</v>
      </c>
      <c r="H30" s="42">
        <v>270.193548387097</v>
      </c>
      <c r="I30" s="41">
        <v>15764.335483871</v>
      </c>
      <c r="J30" s="41">
        <v>5331.49826064516</v>
      </c>
      <c r="K30" s="19">
        <f t="shared" si="0"/>
        <v>0.269460362941737</v>
      </c>
      <c r="L30" s="19">
        <f t="shared" si="1"/>
        <v>0.217455694192524</v>
      </c>
      <c r="M30" s="19">
        <f t="shared" si="2"/>
        <v>0.148448025425984</v>
      </c>
      <c r="N30" s="16"/>
    </row>
    <row r="31" customHeight="1" spans="1:14">
      <c r="A31" s="17">
        <v>29</v>
      </c>
      <c r="B31" s="17">
        <v>113008</v>
      </c>
      <c r="C31" s="18" t="s">
        <v>239</v>
      </c>
      <c r="D31" s="17">
        <v>8</v>
      </c>
      <c r="E31" s="17">
        <v>225</v>
      </c>
      <c r="F31" s="41">
        <v>9343.07</v>
      </c>
      <c r="G31" s="41">
        <v>2323.928087</v>
      </c>
      <c r="H31" s="42">
        <v>80</v>
      </c>
      <c r="I31" s="41">
        <v>4357.52</v>
      </c>
      <c r="J31" s="41">
        <v>1174.35164</v>
      </c>
      <c r="K31" s="19">
        <f t="shared" si="0"/>
        <v>1.8125</v>
      </c>
      <c r="L31" s="19">
        <f t="shared" si="1"/>
        <v>1.14412555765665</v>
      </c>
      <c r="M31" s="19">
        <f t="shared" si="2"/>
        <v>0.978903088175531</v>
      </c>
      <c r="N31" s="16">
        <v>137.0144805</v>
      </c>
    </row>
    <row r="32" customHeight="1" spans="1:14">
      <c r="A32" s="17">
        <v>30</v>
      </c>
      <c r="B32" s="17">
        <v>113023</v>
      </c>
      <c r="C32" s="18" t="s">
        <v>366</v>
      </c>
      <c r="D32" s="17">
        <v>8</v>
      </c>
      <c r="E32" s="17">
        <v>231</v>
      </c>
      <c r="F32" s="41">
        <v>7480.44</v>
      </c>
      <c r="G32" s="41">
        <v>1448.502941</v>
      </c>
      <c r="H32" s="42">
        <v>211.612903225806</v>
      </c>
      <c r="I32" s="41">
        <v>9753.4941935484</v>
      </c>
      <c r="J32" s="41">
        <v>2221.84597729033</v>
      </c>
      <c r="K32" s="19">
        <f t="shared" si="0"/>
        <v>0.0916158536585389</v>
      </c>
      <c r="L32" s="19">
        <f t="shared" si="1"/>
        <v>-0.233050243168438</v>
      </c>
      <c r="M32" s="19">
        <f t="shared" si="2"/>
        <v>-0.348063297003812</v>
      </c>
      <c r="N32" s="16"/>
    </row>
    <row r="33" customHeight="1" spans="1:14">
      <c r="A33" s="17">
        <v>31</v>
      </c>
      <c r="B33" s="17">
        <v>118951</v>
      </c>
      <c r="C33" s="18" t="s">
        <v>74</v>
      </c>
      <c r="D33" s="17">
        <v>8</v>
      </c>
      <c r="E33" s="17">
        <v>508</v>
      </c>
      <c r="F33" s="41">
        <v>20533.09</v>
      </c>
      <c r="G33" s="41">
        <v>5860.394232</v>
      </c>
      <c r="H33" s="42">
        <v>345.032258064516</v>
      </c>
      <c r="I33" s="41">
        <v>14881.0219354838</v>
      </c>
      <c r="J33" s="41">
        <v>4089.30482787096</v>
      </c>
      <c r="K33" s="19">
        <f t="shared" si="0"/>
        <v>0.472326103216156</v>
      </c>
      <c r="L33" s="19">
        <f t="shared" si="1"/>
        <v>0.3798171986454</v>
      </c>
      <c r="M33" s="19">
        <f t="shared" si="2"/>
        <v>0.433102808100303</v>
      </c>
      <c r="N33" s="16">
        <v>188.466081006452</v>
      </c>
    </row>
    <row r="34" customHeight="1" spans="1:14">
      <c r="A34" s="17">
        <v>32</v>
      </c>
      <c r="B34" s="17">
        <v>119622</v>
      </c>
      <c r="C34" s="18" t="s">
        <v>78</v>
      </c>
      <c r="D34" s="17">
        <v>8</v>
      </c>
      <c r="E34" s="17">
        <v>187</v>
      </c>
      <c r="F34" s="41">
        <v>5072.74</v>
      </c>
      <c r="G34" s="41">
        <v>1236.161878</v>
      </c>
      <c r="H34" s="42">
        <v>152</v>
      </c>
      <c r="I34" s="41">
        <v>6133.92</v>
      </c>
      <c r="J34" s="41">
        <v>1969.601712</v>
      </c>
      <c r="K34" s="19">
        <f t="shared" si="0"/>
        <v>0.230263157894737</v>
      </c>
      <c r="L34" s="19">
        <f t="shared" si="1"/>
        <v>-0.17300193025015</v>
      </c>
      <c r="M34" s="19">
        <f t="shared" si="2"/>
        <v>-0.372379770758445</v>
      </c>
      <c r="N34" s="16"/>
    </row>
    <row r="35" customHeight="1" spans="1:14">
      <c r="A35" s="17">
        <v>33</v>
      </c>
      <c r="B35" s="17">
        <v>743</v>
      </c>
      <c r="C35" s="18" t="s">
        <v>236</v>
      </c>
      <c r="D35" s="17">
        <v>6</v>
      </c>
      <c r="E35" s="17">
        <v>486</v>
      </c>
      <c r="F35" s="41">
        <v>32202.59</v>
      </c>
      <c r="G35" s="41">
        <v>8063.484207</v>
      </c>
      <c r="H35" s="42">
        <v>109.354838709677</v>
      </c>
      <c r="I35" s="41">
        <v>9182.1793548387</v>
      </c>
      <c r="J35" s="41">
        <v>3068.6843403871</v>
      </c>
      <c r="K35" s="19">
        <f t="shared" si="0"/>
        <v>3.44424778761064</v>
      </c>
      <c r="L35" s="19">
        <f t="shared" si="1"/>
        <v>2.50707481912018</v>
      </c>
      <c r="M35" s="19">
        <f t="shared" si="2"/>
        <v>1.62766818368253</v>
      </c>
      <c r="N35" s="16">
        <v>124.819426780645</v>
      </c>
    </row>
    <row r="36" customHeight="1" spans="1:14">
      <c r="A36" s="17">
        <v>34</v>
      </c>
      <c r="B36" s="17">
        <v>308</v>
      </c>
      <c r="C36" s="18" t="s">
        <v>322</v>
      </c>
      <c r="D36" s="17">
        <v>5</v>
      </c>
      <c r="E36" s="17">
        <v>400</v>
      </c>
      <c r="F36" s="41">
        <v>23126.16</v>
      </c>
      <c r="G36" s="41">
        <v>6848.021364</v>
      </c>
      <c r="H36" s="42">
        <v>317.903225806452</v>
      </c>
      <c r="I36" s="41">
        <v>21737.1274193549</v>
      </c>
      <c r="J36" s="41">
        <v>6512.4433748387</v>
      </c>
      <c r="K36" s="19">
        <f t="shared" si="0"/>
        <v>0.258244545915777</v>
      </c>
      <c r="L36" s="19">
        <f t="shared" si="1"/>
        <v>0.0639013865009732</v>
      </c>
      <c r="M36" s="19">
        <f t="shared" si="2"/>
        <v>0.0515287381166077</v>
      </c>
      <c r="N36" s="16"/>
    </row>
    <row r="37" customHeight="1" spans="1:14">
      <c r="A37" s="17">
        <v>35</v>
      </c>
      <c r="B37" s="17">
        <v>399</v>
      </c>
      <c r="C37" s="18" t="s">
        <v>355</v>
      </c>
      <c r="D37" s="17">
        <v>5</v>
      </c>
      <c r="E37" s="17">
        <v>469</v>
      </c>
      <c r="F37" s="41">
        <v>35588.25</v>
      </c>
      <c r="G37" s="41">
        <v>10102.123442</v>
      </c>
      <c r="H37" s="42">
        <v>339.354838709678</v>
      </c>
      <c r="I37" s="41">
        <v>26500.2612903226</v>
      </c>
      <c r="J37" s="41">
        <v>7854.6774464516</v>
      </c>
      <c r="K37" s="19">
        <f t="shared" si="0"/>
        <v>0.382034220532317</v>
      </c>
      <c r="L37" s="19">
        <f t="shared" si="1"/>
        <v>0.342939588787985</v>
      </c>
      <c r="M37" s="19">
        <f t="shared" si="2"/>
        <v>0.286128362478296</v>
      </c>
      <c r="N37" s="16">
        <v>71.0322456709676</v>
      </c>
    </row>
    <row r="38" customHeight="1" spans="1:14">
      <c r="A38" s="17">
        <v>36</v>
      </c>
      <c r="B38" s="17">
        <v>546</v>
      </c>
      <c r="C38" s="18" t="s">
        <v>204</v>
      </c>
      <c r="D38" s="17">
        <v>5</v>
      </c>
      <c r="E38" s="17">
        <v>730</v>
      </c>
      <c r="F38" s="41">
        <v>40510.69</v>
      </c>
      <c r="G38" s="41">
        <v>14186.969074</v>
      </c>
      <c r="H38" s="42">
        <v>710</v>
      </c>
      <c r="I38" s="41">
        <v>44279.25</v>
      </c>
      <c r="J38" s="41">
        <v>15263.057475</v>
      </c>
      <c r="K38" s="19">
        <f t="shared" si="0"/>
        <v>0.028169014084507</v>
      </c>
      <c r="L38" s="19">
        <f t="shared" si="1"/>
        <v>-0.0851089392887187</v>
      </c>
      <c r="M38" s="19">
        <f t="shared" si="2"/>
        <v>-0.0705028073675651</v>
      </c>
      <c r="N38" s="16"/>
    </row>
    <row r="39" customHeight="1" spans="1:14">
      <c r="A39" s="17">
        <v>37</v>
      </c>
      <c r="B39" s="17">
        <v>598</v>
      </c>
      <c r="C39" s="18" t="s">
        <v>352</v>
      </c>
      <c r="D39" s="17">
        <v>5</v>
      </c>
      <c r="E39" s="17">
        <v>680</v>
      </c>
      <c r="F39" s="41">
        <v>33483.89</v>
      </c>
      <c r="G39" s="41">
        <v>10196.2706</v>
      </c>
      <c r="H39" s="42">
        <v>537.41935483871</v>
      </c>
      <c r="I39" s="41">
        <v>30803.1</v>
      </c>
      <c r="J39" s="41">
        <v>10174.26393</v>
      </c>
      <c r="K39" s="19">
        <f t="shared" si="0"/>
        <v>0.265306122448979</v>
      </c>
      <c r="L39" s="19">
        <f t="shared" si="1"/>
        <v>0.087029876863043</v>
      </c>
      <c r="M39" s="19">
        <f t="shared" si="2"/>
        <v>0.00216297416220071</v>
      </c>
      <c r="N39" s="16"/>
    </row>
    <row r="40" customHeight="1" spans="1:14">
      <c r="A40" s="17">
        <v>38</v>
      </c>
      <c r="B40" s="17">
        <v>717</v>
      </c>
      <c r="C40" s="18" t="s">
        <v>508</v>
      </c>
      <c r="D40" s="17">
        <v>5</v>
      </c>
      <c r="E40" s="17">
        <v>391</v>
      </c>
      <c r="F40" s="41">
        <v>31335.1</v>
      </c>
      <c r="G40" s="41">
        <v>9972.476046</v>
      </c>
      <c r="H40" s="42">
        <v>295.161290322581</v>
      </c>
      <c r="I40" s="41">
        <v>24390.1129032258</v>
      </c>
      <c r="J40" s="41">
        <v>7329.22892741935</v>
      </c>
      <c r="K40" s="19">
        <f t="shared" si="0"/>
        <v>0.324699453551911</v>
      </c>
      <c r="L40" s="19">
        <f t="shared" si="1"/>
        <v>0.284746000329325</v>
      </c>
      <c r="M40" s="19">
        <f t="shared" si="2"/>
        <v>0.360644638713905</v>
      </c>
      <c r="N40" s="16">
        <v>0</v>
      </c>
    </row>
    <row r="41" customHeight="1" spans="1:14">
      <c r="A41" s="17">
        <v>39</v>
      </c>
      <c r="B41" s="17">
        <v>726</v>
      </c>
      <c r="C41" s="18" t="s">
        <v>55</v>
      </c>
      <c r="D41" s="17">
        <v>5</v>
      </c>
      <c r="E41" s="17">
        <v>482</v>
      </c>
      <c r="F41" s="41">
        <v>29576.41</v>
      </c>
      <c r="G41" s="41">
        <v>7591.792275</v>
      </c>
      <c r="H41" s="42">
        <v>455.806451612903</v>
      </c>
      <c r="I41" s="41">
        <v>30851.9322580645</v>
      </c>
      <c r="J41" s="41">
        <v>8080.1210583871</v>
      </c>
      <c r="K41" s="19">
        <f t="shared" si="0"/>
        <v>0.0574663835810338</v>
      </c>
      <c r="L41" s="19">
        <f t="shared" si="1"/>
        <v>-0.0413433507955109</v>
      </c>
      <c r="M41" s="19">
        <f t="shared" si="2"/>
        <v>-0.0604358251390576</v>
      </c>
      <c r="N41" s="16"/>
    </row>
    <row r="42" customHeight="1" spans="1:14">
      <c r="A42" s="17">
        <v>40</v>
      </c>
      <c r="B42" s="17">
        <v>745</v>
      </c>
      <c r="C42" s="18" t="s">
        <v>97</v>
      </c>
      <c r="D42" s="17">
        <v>5</v>
      </c>
      <c r="E42" s="17">
        <v>466</v>
      </c>
      <c r="F42" s="41">
        <v>28249.35</v>
      </c>
      <c r="G42" s="41">
        <v>7049.587293</v>
      </c>
      <c r="H42" s="42">
        <v>401.935483870968</v>
      </c>
      <c r="I42" s="41">
        <v>23656.5145161291</v>
      </c>
      <c r="J42" s="41">
        <v>5784.01779919355</v>
      </c>
      <c r="K42" s="19">
        <f t="shared" si="0"/>
        <v>0.159390048154092</v>
      </c>
      <c r="L42" s="19">
        <f t="shared" si="1"/>
        <v>0.194146753138104</v>
      </c>
      <c r="M42" s="19">
        <f t="shared" si="2"/>
        <v>0.218804564187701</v>
      </c>
      <c r="N42" s="16">
        <v>0</v>
      </c>
    </row>
    <row r="43" customHeight="1" spans="1:14">
      <c r="A43" s="17">
        <v>41</v>
      </c>
      <c r="B43" s="17">
        <v>754</v>
      </c>
      <c r="C43" s="18" t="s">
        <v>591</v>
      </c>
      <c r="D43" s="17">
        <v>5</v>
      </c>
      <c r="E43" s="17">
        <v>322</v>
      </c>
      <c r="F43" s="41">
        <v>18196.3</v>
      </c>
      <c r="G43" s="41">
        <v>5902.369496</v>
      </c>
      <c r="H43" s="42">
        <v>252.580645161291</v>
      </c>
      <c r="I43" s="41">
        <v>22321.7709677419</v>
      </c>
      <c r="J43" s="41">
        <v>5573.74621064515</v>
      </c>
      <c r="K43" s="19">
        <f t="shared" si="0"/>
        <v>0.274840357598975</v>
      </c>
      <c r="L43" s="19">
        <f t="shared" si="1"/>
        <v>-0.1848182643619</v>
      </c>
      <c r="M43" s="19">
        <f t="shared" si="2"/>
        <v>0.0589591403941609</v>
      </c>
      <c r="N43" s="16"/>
    </row>
    <row r="44" customHeight="1" spans="1:14">
      <c r="A44" s="17">
        <v>42</v>
      </c>
      <c r="B44" s="17">
        <v>104428</v>
      </c>
      <c r="C44" s="18" t="s">
        <v>600</v>
      </c>
      <c r="D44" s="17">
        <v>5</v>
      </c>
      <c r="E44" s="17">
        <v>475</v>
      </c>
      <c r="F44" s="41">
        <v>35815.97</v>
      </c>
      <c r="G44" s="41">
        <v>9673.249805</v>
      </c>
      <c r="H44" s="42">
        <v>421.612903225806</v>
      </c>
      <c r="I44" s="41">
        <v>23712.420967742</v>
      </c>
      <c r="J44" s="41">
        <v>7796.64401419355</v>
      </c>
      <c r="K44" s="19">
        <f t="shared" si="0"/>
        <v>0.12662586074981</v>
      </c>
      <c r="L44" s="19">
        <f t="shared" si="1"/>
        <v>0.510430758998563</v>
      </c>
      <c r="M44" s="19">
        <f t="shared" si="2"/>
        <v>0.24069404571892</v>
      </c>
      <c r="N44" s="16">
        <v>0</v>
      </c>
    </row>
    <row r="45" customHeight="1" spans="1:14">
      <c r="A45" s="17">
        <v>43</v>
      </c>
      <c r="B45" s="17">
        <v>106399</v>
      </c>
      <c r="C45" s="18" t="s">
        <v>64</v>
      </c>
      <c r="D45" s="17">
        <v>5</v>
      </c>
      <c r="E45" s="17">
        <v>517</v>
      </c>
      <c r="F45" s="41">
        <v>28889.45</v>
      </c>
      <c r="G45" s="41">
        <v>8784.373413</v>
      </c>
      <c r="H45" s="42">
        <v>429.354838709678</v>
      </c>
      <c r="I45" s="41">
        <v>26838.0951612903</v>
      </c>
      <c r="J45" s="41">
        <v>8346.6475951613</v>
      </c>
      <c r="K45" s="19">
        <f t="shared" si="0"/>
        <v>0.204132231404957</v>
      </c>
      <c r="L45" s="19">
        <f t="shared" si="1"/>
        <v>0.0764344423991929</v>
      </c>
      <c r="M45" s="19">
        <f t="shared" si="2"/>
        <v>0.0524433088671981</v>
      </c>
      <c r="N45" s="16"/>
    </row>
    <row r="46" customHeight="1" spans="1:14">
      <c r="A46" s="17">
        <v>44</v>
      </c>
      <c r="B46" s="17">
        <v>106569</v>
      </c>
      <c r="C46" s="18" t="s">
        <v>68</v>
      </c>
      <c r="D46" s="17">
        <v>5</v>
      </c>
      <c r="E46" s="17">
        <v>362</v>
      </c>
      <c r="F46" s="41">
        <v>27595.05</v>
      </c>
      <c r="G46" s="41">
        <v>9249.958842</v>
      </c>
      <c r="H46" s="42">
        <v>345.967741935484</v>
      </c>
      <c r="I46" s="41">
        <v>22804.7822580645</v>
      </c>
      <c r="J46" s="41">
        <v>7495.9319282258</v>
      </c>
      <c r="K46" s="19">
        <f t="shared" si="0"/>
        <v>0.0463403263403259</v>
      </c>
      <c r="L46" s="19">
        <f t="shared" si="1"/>
        <v>0.21005540363103</v>
      </c>
      <c r="M46" s="19">
        <f t="shared" si="2"/>
        <v>0.233997177478286</v>
      </c>
      <c r="N46" s="16">
        <v>0</v>
      </c>
    </row>
    <row r="47" customHeight="1" spans="1:14">
      <c r="A47" s="17">
        <v>45</v>
      </c>
      <c r="B47" s="17">
        <v>107658</v>
      </c>
      <c r="C47" s="18" t="s">
        <v>565</v>
      </c>
      <c r="D47" s="17">
        <v>5</v>
      </c>
      <c r="E47" s="17">
        <v>648</v>
      </c>
      <c r="F47" s="41">
        <v>36081.77</v>
      </c>
      <c r="G47" s="41">
        <v>9395.446911</v>
      </c>
      <c r="H47" s="42">
        <v>592.09677419355</v>
      </c>
      <c r="I47" s="41">
        <v>33740.1870967742</v>
      </c>
      <c r="J47" s="41">
        <v>9507.98472387095</v>
      </c>
      <c r="K47" s="19">
        <f t="shared" si="0"/>
        <v>0.0944156905475317</v>
      </c>
      <c r="L47" s="19">
        <f t="shared" si="1"/>
        <v>0.0694004125261555</v>
      </c>
      <c r="M47" s="19">
        <f t="shared" si="2"/>
        <v>-0.0118361373244964</v>
      </c>
      <c r="N47" s="16"/>
    </row>
    <row r="48" customHeight="1" spans="1:14">
      <c r="A48" s="17">
        <v>46</v>
      </c>
      <c r="B48" s="17">
        <v>111219</v>
      </c>
      <c r="C48" s="18" t="s">
        <v>60</v>
      </c>
      <c r="D48" s="17">
        <v>5</v>
      </c>
      <c r="E48" s="17">
        <v>456</v>
      </c>
      <c r="F48" s="41">
        <v>27531.07</v>
      </c>
      <c r="G48" s="41">
        <v>9101.688089</v>
      </c>
      <c r="H48" s="42">
        <v>459.032258064516</v>
      </c>
      <c r="I48" s="41">
        <v>31310.9790322581</v>
      </c>
      <c r="J48" s="41">
        <v>9772.15655596775</v>
      </c>
      <c r="K48" s="19">
        <f t="shared" si="0"/>
        <v>-0.00660576247364691</v>
      </c>
      <c r="L48" s="19">
        <f t="shared" si="1"/>
        <v>-0.120721521622299</v>
      </c>
      <c r="M48" s="19">
        <f t="shared" si="2"/>
        <v>-0.0686100824447294</v>
      </c>
      <c r="N48" s="16"/>
    </row>
    <row r="49" customHeight="1" spans="1:14">
      <c r="A49" s="17">
        <v>47</v>
      </c>
      <c r="B49" s="17">
        <v>114844</v>
      </c>
      <c r="C49" s="18" t="s">
        <v>349</v>
      </c>
      <c r="D49" s="17">
        <v>5</v>
      </c>
      <c r="E49" s="17">
        <v>394</v>
      </c>
      <c r="F49" s="41">
        <v>39283.86</v>
      </c>
      <c r="G49" s="41">
        <v>7379.404041</v>
      </c>
      <c r="H49" s="42">
        <v>330.645161290323</v>
      </c>
      <c r="I49" s="41">
        <v>35541.5758064516</v>
      </c>
      <c r="J49" s="41">
        <v>6706.6953546774</v>
      </c>
      <c r="K49" s="19">
        <f t="shared" si="0"/>
        <v>0.191609756097559</v>
      </c>
      <c r="L49" s="19">
        <f t="shared" si="1"/>
        <v>0.105293142147881</v>
      </c>
      <c r="M49" s="19">
        <f t="shared" si="2"/>
        <v>0.100304047037627</v>
      </c>
      <c r="N49" s="16">
        <v>0</v>
      </c>
    </row>
    <row r="50" customHeight="1" spans="1:14">
      <c r="A50" s="17">
        <v>48</v>
      </c>
      <c r="B50" s="17">
        <v>329</v>
      </c>
      <c r="C50" s="18" t="s">
        <v>573</v>
      </c>
      <c r="D50" s="17">
        <v>4</v>
      </c>
      <c r="E50" s="17">
        <v>187</v>
      </c>
      <c r="F50" s="41">
        <v>15826.78</v>
      </c>
      <c r="G50" s="41">
        <v>5172.271999</v>
      </c>
      <c r="H50" s="42">
        <v>195.483870967742</v>
      </c>
      <c r="I50" s="41">
        <v>23960.7109677419</v>
      </c>
      <c r="J50" s="41">
        <v>5189.88999561292</v>
      </c>
      <c r="K50" s="19">
        <f t="shared" si="0"/>
        <v>-0.0433993399339938</v>
      </c>
      <c r="L50" s="19">
        <f t="shared" si="1"/>
        <v>-0.339469516521965</v>
      </c>
      <c r="M50" s="19">
        <f t="shared" si="2"/>
        <v>-0.00339467630871039</v>
      </c>
      <c r="N50" s="16"/>
    </row>
    <row r="51" customHeight="1" spans="1:14">
      <c r="A51" s="17">
        <v>49</v>
      </c>
      <c r="B51" s="17">
        <v>355</v>
      </c>
      <c r="C51" s="18" t="s">
        <v>243</v>
      </c>
      <c r="D51" s="17">
        <v>4</v>
      </c>
      <c r="E51" s="17">
        <v>270</v>
      </c>
      <c r="F51" s="41">
        <v>17046.1</v>
      </c>
      <c r="G51" s="41">
        <v>5597.713902</v>
      </c>
      <c r="H51" s="42">
        <v>224.387096774194</v>
      </c>
      <c r="I51" s="41">
        <v>20093.1419354839</v>
      </c>
      <c r="J51" s="41">
        <v>5461.31597806452</v>
      </c>
      <c r="K51" s="19">
        <f t="shared" si="0"/>
        <v>0.203277745830935</v>
      </c>
      <c r="L51" s="19">
        <f t="shared" si="1"/>
        <v>-0.151645867294797</v>
      </c>
      <c r="M51" s="19">
        <f t="shared" si="2"/>
        <v>0.0249752851663089</v>
      </c>
      <c r="N51" s="16"/>
    </row>
    <row r="52" customHeight="1" spans="1:14">
      <c r="A52" s="17">
        <v>50</v>
      </c>
      <c r="B52" s="17">
        <v>359</v>
      </c>
      <c r="C52" s="18" t="s">
        <v>109</v>
      </c>
      <c r="D52" s="17">
        <v>4</v>
      </c>
      <c r="E52" s="17">
        <v>420</v>
      </c>
      <c r="F52" s="41">
        <v>24721.77</v>
      </c>
      <c r="G52" s="41">
        <v>6886.375742</v>
      </c>
      <c r="H52" s="42">
        <v>335.096774193548</v>
      </c>
      <c r="I52" s="41">
        <v>24497.2309677419</v>
      </c>
      <c r="J52" s="41">
        <v>6856.77494787096</v>
      </c>
      <c r="K52" s="19">
        <f t="shared" si="0"/>
        <v>0.253369272237198</v>
      </c>
      <c r="L52" s="19">
        <f t="shared" si="1"/>
        <v>0.00916589440470945</v>
      </c>
      <c r="M52" s="19">
        <f t="shared" si="2"/>
        <v>0.00431701409978915</v>
      </c>
      <c r="N52" s="16"/>
    </row>
    <row r="53" customHeight="1" spans="1:14">
      <c r="A53" s="17">
        <v>51</v>
      </c>
      <c r="B53" s="17">
        <v>373</v>
      </c>
      <c r="C53" s="18" t="s">
        <v>388</v>
      </c>
      <c r="D53" s="17">
        <v>4</v>
      </c>
      <c r="E53" s="17">
        <v>502</v>
      </c>
      <c r="F53" s="41">
        <v>39781.38</v>
      </c>
      <c r="G53" s="41">
        <v>9908.509003</v>
      </c>
      <c r="H53" s="42">
        <v>385.548387096774</v>
      </c>
      <c r="I53" s="41">
        <v>30750.5987096774</v>
      </c>
      <c r="J53" s="41">
        <v>9551.1359592258</v>
      </c>
      <c r="K53" s="19">
        <f t="shared" si="0"/>
        <v>0.302041499330657</v>
      </c>
      <c r="L53" s="19">
        <f t="shared" si="1"/>
        <v>0.293678226417119</v>
      </c>
      <c r="M53" s="19">
        <f t="shared" si="2"/>
        <v>0.0374168104505935</v>
      </c>
      <c r="N53" s="16">
        <v>0</v>
      </c>
    </row>
    <row r="54" customHeight="1" spans="1:14">
      <c r="A54" s="17">
        <v>52</v>
      </c>
      <c r="B54" s="17">
        <v>387</v>
      </c>
      <c r="C54" s="18" t="s">
        <v>231</v>
      </c>
      <c r="D54" s="17">
        <v>4</v>
      </c>
      <c r="E54" s="17">
        <v>521</v>
      </c>
      <c r="F54" s="41">
        <v>37584.81</v>
      </c>
      <c r="G54" s="41">
        <v>9795.114729</v>
      </c>
      <c r="H54" s="42">
        <v>442.064516129032</v>
      </c>
      <c r="I54" s="41">
        <v>29860.7496774194</v>
      </c>
      <c r="J54" s="41">
        <v>8134.06821212904</v>
      </c>
      <c r="K54" s="19">
        <f t="shared" si="0"/>
        <v>0.178561004086399</v>
      </c>
      <c r="L54" s="19">
        <f t="shared" si="1"/>
        <v>0.258669337040172</v>
      </c>
      <c r="M54" s="19">
        <f t="shared" si="2"/>
        <v>0.204208579710963</v>
      </c>
      <c r="N54" s="16">
        <v>0</v>
      </c>
    </row>
    <row r="55" customHeight="1" spans="1:14">
      <c r="A55" s="17">
        <v>53</v>
      </c>
      <c r="B55" s="17">
        <v>513</v>
      </c>
      <c r="C55" s="18" t="s">
        <v>85</v>
      </c>
      <c r="D55" s="17">
        <v>4</v>
      </c>
      <c r="E55" s="17">
        <v>452</v>
      </c>
      <c r="F55" s="41">
        <v>33964.12</v>
      </c>
      <c r="G55" s="41">
        <v>9691.640605</v>
      </c>
      <c r="H55" s="42">
        <v>394.709677419355</v>
      </c>
      <c r="I55" s="41">
        <v>28134.8490322581</v>
      </c>
      <c r="J55" s="41">
        <v>8986.27078090324</v>
      </c>
      <c r="K55" s="19">
        <f t="shared" si="0"/>
        <v>0.145145472376593</v>
      </c>
      <c r="L55" s="19">
        <f t="shared" si="1"/>
        <v>0.207190412184488</v>
      </c>
      <c r="M55" s="19">
        <f t="shared" si="2"/>
        <v>0.0784941652988851</v>
      </c>
      <c r="N55" s="16">
        <v>0</v>
      </c>
    </row>
    <row r="56" customHeight="1" spans="1:14">
      <c r="A56" s="17">
        <v>54</v>
      </c>
      <c r="B56" s="17">
        <v>514</v>
      </c>
      <c r="C56" s="18" t="s">
        <v>29</v>
      </c>
      <c r="D56" s="17">
        <v>4</v>
      </c>
      <c r="E56" s="17">
        <v>498</v>
      </c>
      <c r="F56" s="41">
        <v>28234.96</v>
      </c>
      <c r="G56" s="41">
        <v>9085.782705</v>
      </c>
      <c r="H56" s="42">
        <v>422.451612903224</v>
      </c>
      <c r="I56" s="41">
        <v>25539.1019354839</v>
      </c>
      <c r="J56" s="41">
        <v>8601.56953187096</v>
      </c>
      <c r="K56" s="19">
        <f t="shared" si="0"/>
        <v>0.17883323152108</v>
      </c>
      <c r="L56" s="19">
        <f t="shared" si="1"/>
        <v>0.105558060394069</v>
      </c>
      <c r="M56" s="19">
        <f t="shared" si="2"/>
        <v>0.0562935835529677</v>
      </c>
      <c r="N56" s="16">
        <v>0</v>
      </c>
    </row>
    <row r="57" customHeight="1" spans="1:14">
      <c r="A57" s="17">
        <v>55</v>
      </c>
      <c r="B57" s="17">
        <v>515</v>
      </c>
      <c r="C57" s="18" t="s">
        <v>192</v>
      </c>
      <c r="D57" s="17">
        <v>4</v>
      </c>
      <c r="E57" s="17">
        <v>366</v>
      </c>
      <c r="F57" s="41">
        <v>24327.58</v>
      </c>
      <c r="G57" s="41">
        <v>6375.267989</v>
      </c>
      <c r="H57" s="42">
        <v>319.741935483871</v>
      </c>
      <c r="I57" s="41">
        <v>15836.0219354839</v>
      </c>
      <c r="J57" s="41">
        <v>4833.15389470968</v>
      </c>
      <c r="K57" s="19">
        <f t="shared" si="0"/>
        <v>0.144673123486683</v>
      </c>
      <c r="L57" s="19">
        <f t="shared" si="1"/>
        <v>0.536217877135482</v>
      </c>
      <c r="M57" s="19">
        <f t="shared" si="2"/>
        <v>0.319069934019337</v>
      </c>
      <c r="N57" s="16">
        <v>161.812027896774</v>
      </c>
    </row>
    <row r="58" customHeight="1" spans="1:14">
      <c r="A58" s="17">
        <v>56</v>
      </c>
      <c r="B58" s="17">
        <v>571</v>
      </c>
      <c r="C58" s="18" t="s">
        <v>225</v>
      </c>
      <c r="D58" s="17">
        <v>4</v>
      </c>
      <c r="E58" s="17">
        <v>548</v>
      </c>
      <c r="F58" s="41">
        <v>57941.42</v>
      </c>
      <c r="G58" s="41">
        <v>14118.146853</v>
      </c>
      <c r="H58" s="42">
        <v>417.67741935484</v>
      </c>
      <c r="I58" s="41">
        <v>42529.7251612904</v>
      </c>
      <c r="J58" s="41">
        <v>11546.8203812904</v>
      </c>
      <c r="K58" s="19">
        <f t="shared" si="0"/>
        <v>0.312017299969103</v>
      </c>
      <c r="L58" s="19">
        <f t="shared" si="1"/>
        <v>0.362374663373959</v>
      </c>
      <c r="M58" s="19">
        <f t="shared" si="2"/>
        <v>0.222686972413287</v>
      </c>
      <c r="N58" s="16">
        <v>0</v>
      </c>
    </row>
    <row r="59" customHeight="1" spans="1:14">
      <c r="A59" s="17">
        <v>57</v>
      </c>
      <c r="B59" s="17">
        <v>572</v>
      </c>
      <c r="C59" s="18" t="s">
        <v>398</v>
      </c>
      <c r="D59" s="17">
        <v>4</v>
      </c>
      <c r="E59" s="17">
        <v>304</v>
      </c>
      <c r="F59" s="41">
        <v>29991.68</v>
      </c>
      <c r="G59" s="41">
        <v>6815.791224</v>
      </c>
      <c r="H59" s="42">
        <v>245.935483870968</v>
      </c>
      <c r="I59" s="41">
        <v>19427.6490322581</v>
      </c>
      <c r="J59" s="41">
        <v>4804.45760567744</v>
      </c>
      <c r="K59" s="19">
        <f t="shared" si="0"/>
        <v>0.236096537250786</v>
      </c>
      <c r="L59" s="19">
        <f t="shared" si="1"/>
        <v>0.543762703876375</v>
      </c>
      <c r="M59" s="19">
        <f t="shared" si="2"/>
        <v>0.418639060514502</v>
      </c>
      <c r="N59" s="16">
        <v>0</v>
      </c>
    </row>
    <row r="60" customHeight="1" spans="1:14">
      <c r="A60" s="17">
        <v>58</v>
      </c>
      <c r="B60" s="17">
        <v>587</v>
      </c>
      <c r="C60" s="18" t="s">
        <v>588</v>
      </c>
      <c r="D60" s="17">
        <v>4</v>
      </c>
      <c r="E60" s="17">
        <v>303</v>
      </c>
      <c r="F60" s="41">
        <v>20871.82</v>
      </c>
      <c r="G60" s="41">
        <v>4961.483183</v>
      </c>
      <c r="H60" s="42">
        <v>262.451612903226</v>
      </c>
      <c r="I60" s="41">
        <v>19618.5458064516</v>
      </c>
      <c r="J60" s="41">
        <v>5055.69925432256</v>
      </c>
      <c r="K60" s="19">
        <f t="shared" si="0"/>
        <v>0.154498525073745</v>
      </c>
      <c r="L60" s="19">
        <f t="shared" si="1"/>
        <v>0.0638821147047637</v>
      </c>
      <c r="M60" s="19">
        <f t="shared" si="2"/>
        <v>-0.0186356162784022</v>
      </c>
      <c r="N60" s="16"/>
    </row>
    <row r="61" customHeight="1" spans="1:14">
      <c r="A61" s="17">
        <v>59</v>
      </c>
      <c r="B61" s="17">
        <v>712</v>
      </c>
      <c r="C61" s="18" t="s">
        <v>251</v>
      </c>
      <c r="D61" s="17">
        <v>4</v>
      </c>
      <c r="E61" s="17">
        <v>594</v>
      </c>
      <c r="F61" s="41">
        <v>34600.84</v>
      </c>
      <c r="G61" s="41">
        <v>9946.933082</v>
      </c>
      <c r="H61" s="42">
        <v>569.16129032258</v>
      </c>
      <c r="I61" s="41">
        <v>38608.64</v>
      </c>
      <c r="J61" s="41">
        <v>13621.128192</v>
      </c>
      <c r="K61" s="19">
        <f t="shared" si="0"/>
        <v>0.0436408977556121</v>
      </c>
      <c r="L61" s="19">
        <f t="shared" si="1"/>
        <v>-0.103805780260584</v>
      </c>
      <c r="M61" s="19">
        <f t="shared" si="2"/>
        <v>-0.269742348666679</v>
      </c>
      <c r="N61" s="16"/>
    </row>
    <row r="62" customHeight="1" spans="1:14">
      <c r="A62" s="17">
        <v>60</v>
      </c>
      <c r="B62" s="17">
        <v>724</v>
      </c>
      <c r="C62" s="18" t="s">
        <v>393</v>
      </c>
      <c r="D62" s="17">
        <v>4</v>
      </c>
      <c r="E62" s="17">
        <v>448</v>
      </c>
      <c r="F62" s="41">
        <v>36426.4</v>
      </c>
      <c r="G62" s="41">
        <v>9695.397013</v>
      </c>
      <c r="H62" s="42">
        <v>367.225806451613</v>
      </c>
      <c r="I62" s="41">
        <v>27588.8232258064</v>
      </c>
      <c r="J62" s="41">
        <v>8651.85496361288</v>
      </c>
      <c r="K62" s="19">
        <f t="shared" si="0"/>
        <v>0.219957835558679</v>
      </c>
      <c r="L62" s="19">
        <f t="shared" si="1"/>
        <v>0.320331777178774</v>
      </c>
      <c r="M62" s="19">
        <f t="shared" si="2"/>
        <v>0.120614833902781</v>
      </c>
      <c r="N62" s="16">
        <v>0</v>
      </c>
    </row>
    <row r="63" customHeight="1" spans="1:14">
      <c r="A63" s="17">
        <v>61</v>
      </c>
      <c r="B63" s="17">
        <v>727</v>
      </c>
      <c r="C63" s="18" t="s">
        <v>102</v>
      </c>
      <c r="D63" s="17">
        <v>4</v>
      </c>
      <c r="E63" s="17">
        <v>260</v>
      </c>
      <c r="F63" s="41">
        <v>15687.49</v>
      </c>
      <c r="G63" s="41">
        <v>3950.27564</v>
      </c>
      <c r="H63" s="42">
        <v>235.225806451613</v>
      </c>
      <c r="I63" s="41">
        <v>13767.5096774194</v>
      </c>
      <c r="J63" s="41">
        <v>4309.23052903228</v>
      </c>
      <c r="K63" s="19">
        <f t="shared" si="0"/>
        <v>0.105320899616017</v>
      </c>
      <c r="L63" s="19">
        <f t="shared" si="1"/>
        <v>0.139457343235402</v>
      </c>
      <c r="M63" s="19">
        <f t="shared" si="2"/>
        <v>-0.0832990685028147</v>
      </c>
      <c r="N63" s="16"/>
    </row>
    <row r="64" customHeight="1" spans="1:14">
      <c r="A64" s="17">
        <v>62</v>
      </c>
      <c r="B64" s="17">
        <v>733</v>
      </c>
      <c r="C64" s="18" t="s">
        <v>196</v>
      </c>
      <c r="D64" s="17">
        <v>4</v>
      </c>
      <c r="E64" s="17">
        <v>347</v>
      </c>
      <c r="F64" s="41">
        <v>19689.79</v>
      </c>
      <c r="G64" s="41">
        <v>7239.254025</v>
      </c>
      <c r="H64" s="42">
        <v>268.129032258064</v>
      </c>
      <c r="I64" s="41">
        <v>13752.215483871</v>
      </c>
      <c r="J64" s="41">
        <v>4996.17988529032</v>
      </c>
      <c r="K64" s="19">
        <f t="shared" si="0"/>
        <v>0.294153031761311</v>
      </c>
      <c r="L64" s="19">
        <f t="shared" si="1"/>
        <v>0.431754034329433</v>
      </c>
      <c r="M64" s="19">
        <f t="shared" si="2"/>
        <v>0.448957842033211</v>
      </c>
      <c r="N64" s="16">
        <v>152.122175535484</v>
      </c>
    </row>
    <row r="65" customHeight="1" spans="1:14">
      <c r="A65" s="17">
        <v>63</v>
      </c>
      <c r="B65" s="17">
        <v>101453</v>
      </c>
      <c r="C65" s="18" t="s">
        <v>596</v>
      </c>
      <c r="D65" s="17">
        <v>4</v>
      </c>
      <c r="E65" s="17">
        <v>383</v>
      </c>
      <c r="F65" s="41">
        <v>31209.5</v>
      </c>
      <c r="G65" s="41">
        <v>10090.840866</v>
      </c>
      <c r="H65" s="42">
        <v>307.870967741936</v>
      </c>
      <c r="I65" s="41">
        <v>27106.2606451613</v>
      </c>
      <c r="J65" s="41">
        <v>4215.02353032256</v>
      </c>
      <c r="K65" s="19">
        <f t="shared" si="0"/>
        <v>0.244027661357919</v>
      </c>
      <c r="L65" s="19">
        <f t="shared" si="1"/>
        <v>0.151376075385417</v>
      </c>
      <c r="M65" s="19">
        <f t="shared" si="2"/>
        <v>1.39401768303481</v>
      </c>
      <c r="N65" s="16">
        <v>0</v>
      </c>
    </row>
    <row r="66" customHeight="1" spans="1:14">
      <c r="A66" s="17">
        <v>64</v>
      </c>
      <c r="B66" s="17">
        <v>102564</v>
      </c>
      <c r="C66" s="18" t="s">
        <v>512</v>
      </c>
      <c r="D66" s="17">
        <v>4</v>
      </c>
      <c r="E66" s="17">
        <v>219</v>
      </c>
      <c r="F66" s="41">
        <v>15714.86</v>
      </c>
      <c r="G66" s="41">
        <v>3823.298085</v>
      </c>
      <c r="H66" s="42">
        <v>182.322580645161</v>
      </c>
      <c r="I66" s="41">
        <v>14297.8903225806</v>
      </c>
      <c r="J66" s="41">
        <v>4435.20557806452</v>
      </c>
      <c r="K66" s="19">
        <f t="shared" si="0"/>
        <v>0.201167728237794</v>
      </c>
      <c r="L66" s="19">
        <f t="shared" si="1"/>
        <v>0.099103409345754</v>
      </c>
      <c r="M66" s="19">
        <f t="shared" si="2"/>
        <v>-0.137965982025922</v>
      </c>
      <c r="N66" s="16"/>
    </row>
    <row r="67" customHeight="1" spans="1:14">
      <c r="A67" s="17">
        <v>65</v>
      </c>
      <c r="B67" s="17">
        <v>102934</v>
      </c>
      <c r="C67" s="18" t="s">
        <v>106</v>
      </c>
      <c r="D67" s="17">
        <v>4</v>
      </c>
      <c r="E67" s="17">
        <v>459</v>
      </c>
      <c r="F67" s="41">
        <v>29309</v>
      </c>
      <c r="G67" s="41">
        <v>8145.318942</v>
      </c>
      <c r="H67" s="42">
        <v>419.612903225808</v>
      </c>
      <c r="I67" s="41">
        <v>26214.7625806452</v>
      </c>
      <c r="J67" s="41">
        <v>7054.3926104516</v>
      </c>
      <c r="K67" s="19">
        <f t="shared" ref="K67:K78" si="3">(E67-H67)/H67</f>
        <v>0.0938653136531325</v>
      </c>
      <c r="L67" s="19">
        <f t="shared" ref="L67:L78" si="4">(F67-I67)/I67</f>
        <v>0.118034157655859</v>
      </c>
      <c r="M67" s="19">
        <f t="shared" ref="M67:M78" si="5">(G67-J67)/J67</f>
        <v>0.154644969707543</v>
      </c>
      <c r="N67" s="16">
        <v>0</v>
      </c>
    </row>
    <row r="68" customHeight="1" spans="1:14">
      <c r="A68" s="17">
        <v>66</v>
      </c>
      <c r="B68" s="17">
        <v>103198</v>
      </c>
      <c r="C68" s="18" t="s">
        <v>87</v>
      </c>
      <c r="D68" s="17">
        <v>4</v>
      </c>
      <c r="E68" s="17">
        <v>476</v>
      </c>
      <c r="F68" s="41">
        <v>26639.85</v>
      </c>
      <c r="G68" s="41">
        <v>7586.412749</v>
      </c>
      <c r="H68" s="42">
        <v>402.709677419356</v>
      </c>
      <c r="I68" s="41">
        <v>22328.0619354839</v>
      </c>
      <c r="J68" s="41">
        <v>6191.57157470968</v>
      </c>
      <c r="K68" s="19">
        <f t="shared" si="3"/>
        <v>0.181992950977247</v>
      </c>
      <c r="L68" s="19">
        <f t="shared" si="4"/>
        <v>0.193110717668862</v>
      </c>
      <c r="M68" s="19">
        <f t="shared" si="5"/>
        <v>0.225280634724105</v>
      </c>
      <c r="N68" s="16">
        <v>0</v>
      </c>
    </row>
    <row r="69" customHeight="1" spans="1:14">
      <c r="A69" s="17">
        <v>67</v>
      </c>
      <c r="B69" s="17">
        <v>104533</v>
      </c>
      <c r="C69" s="18" t="s">
        <v>524</v>
      </c>
      <c r="D69" s="17">
        <v>4</v>
      </c>
      <c r="E69" s="17">
        <v>234</v>
      </c>
      <c r="F69" s="41">
        <v>13227.89</v>
      </c>
      <c r="G69" s="41">
        <v>4135.203614</v>
      </c>
      <c r="H69" s="42">
        <v>203.741935483871</v>
      </c>
      <c r="I69" s="41">
        <v>12620.6025806452</v>
      </c>
      <c r="J69" s="41">
        <v>4019.66192193548</v>
      </c>
      <c r="K69" s="19">
        <f t="shared" si="3"/>
        <v>0.148511716276124</v>
      </c>
      <c r="L69" s="19">
        <f t="shared" si="4"/>
        <v>0.0481187340679064</v>
      </c>
      <c r="M69" s="19">
        <f t="shared" si="5"/>
        <v>0.0287441317972548</v>
      </c>
      <c r="N69" s="16">
        <v>48.4048145516129</v>
      </c>
    </row>
    <row r="70" customHeight="1" spans="1:14">
      <c r="A70" s="17">
        <v>68</v>
      </c>
      <c r="B70" s="17">
        <v>105267</v>
      </c>
      <c r="C70" s="18" t="s">
        <v>94</v>
      </c>
      <c r="D70" s="17">
        <v>4</v>
      </c>
      <c r="E70" s="17">
        <v>442</v>
      </c>
      <c r="F70" s="41">
        <v>24129.84</v>
      </c>
      <c r="G70" s="41">
        <v>7773.85947</v>
      </c>
      <c r="H70" s="42">
        <v>329.548387096774</v>
      </c>
      <c r="I70" s="41">
        <v>23177.4516129032</v>
      </c>
      <c r="J70" s="41">
        <v>7599.88638387096</v>
      </c>
      <c r="K70" s="19">
        <f t="shared" si="3"/>
        <v>0.341229444009398</v>
      </c>
      <c r="L70" s="19">
        <f t="shared" si="4"/>
        <v>0.0410911606246905</v>
      </c>
      <c r="M70" s="19">
        <f t="shared" si="5"/>
        <v>0.0228915377601247</v>
      </c>
      <c r="N70" s="16"/>
    </row>
    <row r="71" customHeight="1" spans="1:14">
      <c r="A71" s="17">
        <v>69</v>
      </c>
      <c r="B71" s="17">
        <v>110378</v>
      </c>
      <c r="C71" s="18" t="s">
        <v>584</v>
      </c>
      <c r="D71" s="17">
        <v>4</v>
      </c>
      <c r="E71" s="17">
        <v>133</v>
      </c>
      <c r="F71" s="41">
        <v>9421.33</v>
      </c>
      <c r="G71" s="41">
        <v>2636.417968</v>
      </c>
      <c r="H71" s="42">
        <v>120.774193548387</v>
      </c>
      <c r="I71" s="41">
        <v>11751.6374193548</v>
      </c>
      <c r="J71" s="41">
        <v>3016.64532554839</v>
      </c>
      <c r="K71" s="19">
        <f t="shared" si="3"/>
        <v>0.101228632478633</v>
      </c>
      <c r="L71" s="19">
        <f t="shared" si="4"/>
        <v>-0.198296402126636</v>
      </c>
      <c r="M71" s="19">
        <f t="shared" si="5"/>
        <v>-0.126043109651702</v>
      </c>
      <c r="N71" s="16"/>
    </row>
    <row r="72" customHeight="1" spans="1:14">
      <c r="A72" s="17">
        <v>70</v>
      </c>
      <c r="B72" s="17">
        <v>114286</v>
      </c>
      <c r="C72" s="18" t="s">
        <v>118</v>
      </c>
      <c r="D72" s="17">
        <v>4</v>
      </c>
      <c r="E72" s="17">
        <v>380</v>
      </c>
      <c r="F72" s="41">
        <v>17926.76</v>
      </c>
      <c r="G72" s="41">
        <v>4511.664735</v>
      </c>
      <c r="H72" s="42">
        <v>289.290322580645</v>
      </c>
      <c r="I72" s="41">
        <v>17034.6180645161</v>
      </c>
      <c r="J72" s="41">
        <v>4195.62642929032</v>
      </c>
      <c r="K72" s="19">
        <f t="shared" si="3"/>
        <v>0.313559322033899</v>
      </c>
      <c r="L72" s="19">
        <f t="shared" si="4"/>
        <v>0.0523722887184815</v>
      </c>
      <c r="M72" s="19">
        <f t="shared" si="5"/>
        <v>0.075325654234459</v>
      </c>
      <c r="N72" s="16"/>
    </row>
    <row r="73" customHeight="1" spans="1:14">
      <c r="A73" s="17">
        <v>71</v>
      </c>
      <c r="B73" s="17">
        <v>114622</v>
      </c>
      <c r="C73" s="18" t="s">
        <v>378</v>
      </c>
      <c r="D73" s="17">
        <v>4</v>
      </c>
      <c r="E73" s="17">
        <v>489</v>
      </c>
      <c r="F73" s="41">
        <v>25244.69</v>
      </c>
      <c r="G73" s="41">
        <v>7458.518199</v>
      </c>
      <c r="H73" s="42">
        <v>436.387096774192</v>
      </c>
      <c r="I73" s="41">
        <v>23363.1819354839</v>
      </c>
      <c r="J73" s="41">
        <v>7901.42813058064</v>
      </c>
      <c r="K73" s="19">
        <f t="shared" si="3"/>
        <v>0.120564754583091</v>
      </c>
      <c r="L73" s="19">
        <f t="shared" si="4"/>
        <v>0.0805330399648377</v>
      </c>
      <c r="M73" s="19">
        <f t="shared" si="5"/>
        <v>-0.0560544150071377</v>
      </c>
      <c r="N73" s="16"/>
    </row>
    <row r="74" customHeight="1" spans="1:14">
      <c r="A74" s="17">
        <v>72</v>
      </c>
      <c r="B74" s="17">
        <v>117184</v>
      </c>
      <c r="C74" s="18" t="s">
        <v>358</v>
      </c>
      <c r="D74" s="17">
        <v>4</v>
      </c>
      <c r="E74" s="17">
        <v>419</v>
      </c>
      <c r="F74" s="41">
        <v>24702.9</v>
      </c>
      <c r="G74" s="41">
        <v>8254.793367</v>
      </c>
      <c r="H74" s="42">
        <v>392.774193548387</v>
      </c>
      <c r="I74" s="41">
        <v>20441.2851612903</v>
      </c>
      <c r="J74" s="41">
        <v>7638.9082647742</v>
      </c>
      <c r="K74" s="19">
        <f t="shared" si="3"/>
        <v>0.066770696452037</v>
      </c>
      <c r="L74" s="19">
        <f t="shared" si="4"/>
        <v>0.208480768458723</v>
      </c>
      <c r="M74" s="19">
        <f t="shared" si="5"/>
        <v>0.0806247543337929</v>
      </c>
      <c r="N74" s="16"/>
    </row>
    <row r="75" customHeight="1" spans="1:14">
      <c r="A75" s="17">
        <v>73</v>
      </c>
      <c r="B75" s="17">
        <v>117637</v>
      </c>
      <c r="C75" s="18" t="s">
        <v>533</v>
      </c>
      <c r="D75" s="17">
        <v>4</v>
      </c>
      <c r="E75" s="17">
        <v>198</v>
      </c>
      <c r="F75" s="41">
        <v>16691.11</v>
      </c>
      <c r="G75" s="41">
        <v>4536.289298</v>
      </c>
      <c r="H75" s="42">
        <v>152.645161290322</v>
      </c>
      <c r="I75" s="41">
        <v>10068.8993548387</v>
      </c>
      <c r="J75" s="41">
        <v>2726.65794529032</v>
      </c>
      <c r="K75" s="19">
        <f t="shared" si="3"/>
        <v>0.29712595097211</v>
      </c>
      <c r="L75" s="19">
        <f t="shared" si="4"/>
        <v>0.657689625428517</v>
      </c>
      <c r="M75" s="19">
        <f t="shared" si="5"/>
        <v>0.663681103027758</v>
      </c>
      <c r="N75" s="16">
        <v>0</v>
      </c>
    </row>
    <row r="76" customHeight="1" spans="1:14">
      <c r="A76" s="17">
        <v>74</v>
      </c>
      <c r="B76" s="17">
        <v>117923</v>
      </c>
      <c r="C76" s="18" t="s">
        <v>528</v>
      </c>
      <c r="D76" s="17">
        <v>4</v>
      </c>
      <c r="E76" s="17">
        <v>224</v>
      </c>
      <c r="F76" s="41">
        <v>13865.44</v>
      </c>
      <c r="G76" s="41">
        <v>4004.813027</v>
      </c>
      <c r="H76" s="42">
        <v>153.935483870968</v>
      </c>
      <c r="I76" s="41">
        <v>7703.11225806452</v>
      </c>
      <c r="J76" s="41">
        <v>2224.65882012903</v>
      </c>
      <c r="K76" s="19">
        <f t="shared" si="3"/>
        <v>0.45515507124895</v>
      </c>
      <c r="L76" s="19">
        <f t="shared" si="4"/>
        <v>0.799978961163916</v>
      </c>
      <c r="M76" s="19">
        <f t="shared" si="5"/>
        <v>0.800192007315405</v>
      </c>
      <c r="N76" s="16">
        <v>0</v>
      </c>
    </row>
    <row r="77" customHeight="1" spans="1:14">
      <c r="A77" s="17">
        <v>75</v>
      </c>
      <c r="B77" s="17">
        <v>54</v>
      </c>
      <c r="C77" s="18" t="s">
        <v>586</v>
      </c>
      <c r="D77" s="17">
        <v>3</v>
      </c>
      <c r="E77" s="17">
        <v>324</v>
      </c>
      <c r="F77" s="41">
        <v>25371.58</v>
      </c>
      <c r="G77" s="41">
        <v>7237.56067</v>
      </c>
      <c r="H77" s="42">
        <v>273.290322580645</v>
      </c>
      <c r="I77" s="41">
        <v>17962.2948387097</v>
      </c>
      <c r="J77" s="41">
        <v>6049.70090167743</v>
      </c>
      <c r="K77" s="19">
        <f t="shared" si="3"/>
        <v>0.185552407932012</v>
      </c>
      <c r="L77" s="19">
        <f t="shared" si="4"/>
        <v>0.412491011188776</v>
      </c>
      <c r="M77" s="19">
        <f t="shared" si="5"/>
        <v>0.196350164682225</v>
      </c>
      <c r="N77" s="16">
        <v>0</v>
      </c>
    </row>
    <row r="78" s="25" customFormat="1" customHeight="1" spans="1:14">
      <c r="A78" s="17"/>
      <c r="B78" s="46"/>
      <c r="C78" s="47"/>
      <c r="D78" s="46">
        <f t="shared" ref="D78:J78" si="6">SUM(D3:D77)</f>
        <v>470</v>
      </c>
      <c r="E78" s="46">
        <f t="shared" si="6"/>
        <v>39262</v>
      </c>
      <c r="F78" s="48">
        <f t="shared" si="6"/>
        <v>2599122.92</v>
      </c>
      <c r="G78" s="48">
        <f t="shared" si="6"/>
        <v>697860.237319</v>
      </c>
      <c r="H78" s="49">
        <f t="shared" si="6"/>
        <v>31704.870967742</v>
      </c>
      <c r="I78" s="48">
        <f t="shared" si="6"/>
        <v>2147837.96</v>
      </c>
      <c r="J78" s="48">
        <f t="shared" si="6"/>
        <v>619669.825560194</v>
      </c>
      <c r="K78" s="50">
        <f t="shared" si="3"/>
        <v>0.238358611834347</v>
      </c>
      <c r="L78" s="50">
        <f t="shared" si="4"/>
        <v>0.210111269287744</v>
      </c>
      <c r="M78" s="50">
        <f t="shared" si="5"/>
        <v>0.126180763583447</v>
      </c>
      <c r="N78" s="48"/>
    </row>
  </sheetData>
  <sortState ref="A2:N78">
    <sortCondition ref="D67" descending="1"/>
  </sortState>
  <mergeCells count="8">
    <mergeCell ref="E1:G1"/>
    <mergeCell ref="H1:J1"/>
    <mergeCell ref="K1:M1"/>
    <mergeCell ref="A1:A2"/>
    <mergeCell ref="B1:B2"/>
    <mergeCell ref="C1:C2"/>
    <mergeCell ref="D1:D2"/>
    <mergeCell ref="N1:N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M9" sqref="M9"/>
    </sheetView>
  </sheetViews>
  <sheetFormatPr defaultColWidth="9" defaultRowHeight="21" customHeight="1"/>
  <cols>
    <col min="1" max="1" width="6.95833333333333" customWidth="1"/>
    <col min="3" max="3" width="19.375" customWidth="1"/>
    <col min="4" max="4" width="7.25" customWidth="1"/>
    <col min="8" max="8" width="10.5" style="1" customWidth="1"/>
    <col min="9" max="9" width="12.125" style="2" customWidth="1"/>
  </cols>
  <sheetData>
    <row r="1" customHeight="1" spans="1:9">
      <c r="A1" s="3" t="s">
        <v>654</v>
      </c>
      <c r="B1" s="4"/>
      <c r="C1" s="4"/>
      <c r="D1" s="4"/>
      <c r="E1" s="4"/>
      <c r="F1" s="4"/>
      <c r="G1" s="4"/>
      <c r="H1" s="4"/>
      <c r="I1" s="4"/>
    </row>
    <row r="2" ht="16" customHeight="1" spans="1:9">
      <c r="A2" s="5" t="s">
        <v>641</v>
      </c>
      <c r="B2" s="5" t="s">
        <v>0</v>
      </c>
      <c r="C2" s="5" t="s">
        <v>642</v>
      </c>
      <c r="D2" s="5" t="s">
        <v>643</v>
      </c>
      <c r="E2" s="6" t="s">
        <v>646</v>
      </c>
      <c r="F2" s="7"/>
      <c r="G2" s="8"/>
      <c r="H2" s="9" t="s">
        <v>9</v>
      </c>
      <c r="I2" s="4" t="s">
        <v>655</v>
      </c>
    </row>
    <row r="3" customHeight="1" spans="1:9">
      <c r="A3" s="10"/>
      <c r="B3" s="10"/>
      <c r="C3" s="10"/>
      <c r="D3" s="10"/>
      <c r="E3" s="11" t="s">
        <v>15</v>
      </c>
      <c r="F3" s="11" t="s">
        <v>16</v>
      </c>
      <c r="G3" s="11" t="s">
        <v>653</v>
      </c>
      <c r="H3" s="12"/>
      <c r="I3" s="4"/>
    </row>
    <row r="4" customHeight="1" spans="1:9">
      <c r="A4" s="13">
        <v>1</v>
      </c>
      <c r="B4" s="13">
        <v>578</v>
      </c>
      <c r="C4" s="14" t="s">
        <v>374</v>
      </c>
      <c r="D4" s="13">
        <v>11</v>
      </c>
      <c r="E4" s="15">
        <v>0.226280142465107</v>
      </c>
      <c r="F4" s="15">
        <v>0.384514934763839</v>
      </c>
      <c r="G4" s="15">
        <v>0.207663105149021</v>
      </c>
      <c r="H4" s="16">
        <v>323.5641669</v>
      </c>
      <c r="I4" s="24"/>
    </row>
    <row r="5" customHeight="1" spans="1:9">
      <c r="A5" s="13">
        <v>2</v>
      </c>
      <c r="B5" s="13">
        <v>106485</v>
      </c>
      <c r="C5" s="14" t="s">
        <v>329</v>
      </c>
      <c r="D5" s="13">
        <v>11</v>
      </c>
      <c r="E5" s="15">
        <v>1.0417439703154</v>
      </c>
      <c r="F5" s="15">
        <v>0.475038275977224</v>
      </c>
      <c r="G5" s="15">
        <v>-0.0731338525334966</v>
      </c>
      <c r="H5" s="16">
        <v>155.935062870968</v>
      </c>
      <c r="I5" s="24"/>
    </row>
    <row r="6" customHeight="1" spans="1:9">
      <c r="A6" s="13">
        <v>3</v>
      </c>
      <c r="B6" s="17">
        <v>349</v>
      </c>
      <c r="C6" s="18" t="s">
        <v>362</v>
      </c>
      <c r="D6" s="17">
        <v>10</v>
      </c>
      <c r="E6" s="19">
        <v>0.435827931644077</v>
      </c>
      <c r="F6" s="19">
        <v>0.0654841377025225</v>
      </c>
      <c r="G6" s="19">
        <v>0.190933752426288</v>
      </c>
      <c r="H6" s="16">
        <v>56.1084249709678</v>
      </c>
      <c r="I6" s="24"/>
    </row>
    <row r="7" customHeight="1" spans="1:9">
      <c r="A7" s="13">
        <v>4</v>
      </c>
      <c r="B7" s="17">
        <v>341</v>
      </c>
      <c r="C7" s="18" t="s">
        <v>506</v>
      </c>
      <c r="D7" s="17">
        <v>9</v>
      </c>
      <c r="E7" s="19">
        <v>0.213122715538171</v>
      </c>
      <c r="F7" s="19">
        <v>0.128362356772892</v>
      </c>
      <c r="G7" s="19">
        <v>0.114670702924015</v>
      </c>
      <c r="H7" s="16">
        <v>131.661986612902</v>
      </c>
      <c r="I7" s="24"/>
    </row>
    <row r="8" customHeight="1" spans="1:9">
      <c r="A8" s="13">
        <v>5</v>
      </c>
      <c r="B8" s="17">
        <v>545</v>
      </c>
      <c r="C8" s="18" t="s">
        <v>220</v>
      </c>
      <c r="D8" s="17">
        <v>9</v>
      </c>
      <c r="E8" s="19">
        <v>0.167943805874837</v>
      </c>
      <c r="F8" s="19">
        <v>0.081750463736522</v>
      </c>
      <c r="G8" s="19">
        <v>0.146150047004616</v>
      </c>
      <c r="H8" s="16">
        <v>104.477385658065</v>
      </c>
      <c r="I8" s="24"/>
    </row>
    <row r="9" customHeight="1" spans="1:9">
      <c r="A9" s="13">
        <v>6</v>
      </c>
      <c r="B9" s="17">
        <v>591</v>
      </c>
      <c r="C9" s="18" t="s">
        <v>501</v>
      </c>
      <c r="D9" s="17">
        <v>9</v>
      </c>
      <c r="E9" s="19">
        <v>0.185311376112062</v>
      </c>
      <c r="F9" s="19">
        <v>1.05616605446424</v>
      </c>
      <c r="G9" s="19">
        <v>0.706051827170321</v>
      </c>
      <c r="H9" s="16">
        <v>15.9595847709677</v>
      </c>
      <c r="I9" s="24"/>
    </row>
    <row r="10" customHeight="1" spans="1:9">
      <c r="A10" s="13">
        <v>7</v>
      </c>
      <c r="B10" s="17">
        <v>114069</v>
      </c>
      <c r="C10" s="18" t="s">
        <v>188</v>
      </c>
      <c r="D10" s="17">
        <v>9</v>
      </c>
      <c r="E10" s="19">
        <v>0.137061624086368</v>
      </c>
      <c r="F10" s="19">
        <v>0.31050493709995</v>
      </c>
      <c r="G10" s="19">
        <v>0.258268701809907</v>
      </c>
      <c r="H10" s="16">
        <v>228.4795899</v>
      </c>
      <c r="I10" s="24"/>
    </row>
    <row r="11" customHeight="1" spans="1:9">
      <c r="A11" s="13">
        <v>8</v>
      </c>
      <c r="B11" s="17">
        <v>119262</v>
      </c>
      <c r="C11" s="18" t="s">
        <v>326</v>
      </c>
      <c r="D11" s="17">
        <v>9</v>
      </c>
      <c r="E11" s="19">
        <v>0.18134485432591</v>
      </c>
      <c r="F11" s="19">
        <v>0.291942363588277</v>
      </c>
      <c r="G11" s="19">
        <v>0.216358819206021</v>
      </c>
      <c r="H11" s="16">
        <v>2.89835305806464</v>
      </c>
      <c r="I11" s="24"/>
    </row>
    <row r="12" customHeight="1" spans="1:9">
      <c r="A12" s="13">
        <v>9</v>
      </c>
      <c r="B12" s="17">
        <v>119263</v>
      </c>
      <c r="C12" s="18" t="s">
        <v>72</v>
      </c>
      <c r="D12" s="17">
        <v>9</v>
      </c>
      <c r="E12" s="19">
        <v>0.196125520333013</v>
      </c>
      <c r="F12" s="19">
        <v>0.489056045742362</v>
      </c>
      <c r="G12" s="19">
        <v>0.429136065550688</v>
      </c>
      <c r="H12" s="16">
        <v>73.0579200483872</v>
      </c>
      <c r="I12" s="24"/>
    </row>
    <row r="13" customHeight="1" spans="1:9">
      <c r="A13" s="13">
        <v>10</v>
      </c>
      <c r="B13" s="17">
        <v>371</v>
      </c>
      <c r="C13" s="18" t="s">
        <v>17</v>
      </c>
      <c r="D13" s="17">
        <v>8</v>
      </c>
      <c r="E13" s="19">
        <v>0.169181034482759</v>
      </c>
      <c r="F13" s="19">
        <v>0.312443159987608</v>
      </c>
      <c r="G13" s="19">
        <v>0.108163239267647</v>
      </c>
      <c r="H13" s="16">
        <v>35.6051250451614</v>
      </c>
      <c r="I13" s="24"/>
    </row>
    <row r="14" customHeight="1" spans="1:9">
      <c r="A14" s="13">
        <v>11</v>
      </c>
      <c r="B14" s="17">
        <v>391</v>
      </c>
      <c r="C14" s="18" t="s">
        <v>337</v>
      </c>
      <c r="D14" s="17">
        <v>8</v>
      </c>
      <c r="E14" s="19">
        <v>0.238710635769457</v>
      </c>
      <c r="F14" s="19">
        <v>0.331468688366171</v>
      </c>
      <c r="G14" s="19">
        <v>-0.00891857942249645</v>
      </c>
      <c r="H14" s="16">
        <v>77.6235788903228</v>
      </c>
      <c r="I14" s="24"/>
    </row>
    <row r="15" customHeight="1" spans="1:9">
      <c r="A15" s="13">
        <v>12</v>
      </c>
      <c r="B15" s="17">
        <v>716</v>
      </c>
      <c r="C15" s="18" t="s">
        <v>516</v>
      </c>
      <c r="D15" s="17">
        <v>8</v>
      </c>
      <c r="E15" s="19">
        <v>0.426295413936868</v>
      </c>
      <c r="F15" s="19">
        <v>0.719688862137503</v>
      </c>
      <c r="G15" s="19">
        <v>0.508964288009884</v>
      </c>
      <c r="H15" s="16">
        <v>147.435788793549</v>
      </c>
      <c r="I15" s="24"/>
    </row>
    <row r="16" customHeight="1" spans="1:9">
      <c r="A16" s="13">
        <v>13</v>
      </c>
      <c r="B16" s="17">
        <v>102479</v>
      </c>
      <c r="C16" s="18" t="s">
        <v>383</v>
      </c>
      <c r="D16" s="17">
        <v>8</v>
      </c>
      <c r="E16" s="19">
        <v>0.538194444444444</v>
      </c>
      <c r="F16" s="19">
        <v>0.442179017183396</v>
      </c>
      <c r="G16" s="19">
        <v>0.261561855077198</v>
      </c>
      <c r="H16" s="16">
        <v>50.0425719999996</v>
      </c>
      <c r="I16" s="24"/>
    </row>
    <row r="17" customHeight="1" spans="1:9">
      <c r="A17" s="13">
        <v>14</v>
      </c>
      <c r="B17" s="17">
        <v>113008</v>
      </c>
      <c r="C17" s="18" t="s">
        <v>239</v>
      </c>
      <c r="D17" s="17">
        <v>8</v>
      </c>
      <c r="E17" s="19">
        <v>1.8125</v>
      </c>
      <c r="F17" s="19">
        <v>1.14412555765665</v>
      </c>
      <c r="G17" s="19">
        <v>0.978903088175531</v>
      </c>
      <c r="H17" s="16">
        <v>137.0144805</v>
      </c>
      <c r="I17" s="24"/>
    </row>
    <row r="18" customHeight="1" spans="1:9">
      <c r="A18" s="13">
        <v>15</v>
      </c>
      <c r="B18" s="17">
        <v>118951</v>
      </c>
      <c r="C18" s="18" t="s">
        <v>74</v>
      </c>
      <c r="D18" s="17">
        <v>8</v>
      </c>
      <c r="E18" s="19">
        <v>0.472326103216156</v>
      </c>
      <c r="F18" s="19">
        <v>0.3798171986454</v>
      </c>
      <c r="G18" s="19">
        <v>0.433102808100303</v>
      </c>
      <c r="H18" s="16">
        <v>188.466081006452</v>
      </c>
      <c r="I18" s="24"/>
    </row>
    <row r="19" customHeight="1" spans="1:9">
      <c r="A19" s="13">
        <v>16</v>
      </c>
      <c r="B19" s="17">
        <v>743</v>
      </c>
      <c r="C19" s="18" t="s">
        <v>236</v>
      </c>
      <c r="D19" s="17">
        <v>6</v>
      </c>
      <c r="E19" s="19">
        <v>3.44424778761064</v>
      </c>
      <c r="F19" s="19">
        <v>2.50707481912018</v>
      </c>
      <c r="G19" s="19">
        <v>1.62766818368253</v>
      </c>
      <c r="H19" s="16">
        <v>124.819426780645</v>
      </c>
      <c r="I19" s="24"/>
    </row>
    <row r="20" customHeight="1" spans="1:9">
      <c r="A20" s="13">
        <v>17</v>
      </c>
      <c r="B20" s="17">
        <v>399</v>
      </c>
      <c r="C20" s="18" t="s">
        <v>355</v>
      </c>
      <c r="D20" s="17">
        <v>5</v>
      </c>
      <c r="E20" s="19">
        <v>0.382034220532317</v>
      </c>
      <c r="F20" s="19">
        <v>0.342939588787985</v>
      </c>
      <c r="G20" s="19">
        <v>0.286128362478296</v>
      </c>
      <c r="H20" s="16">
        <v>71.0322456709676</v>
      </c>
      <c r="I20" s="24"/>
    </row>
    <row r="21" customHeight="1" spans="1:9">
      <c r="A21" s="13">
        <v>18</v>
      </c>
      <c r="B21" s="17">
        <v>515</v>
      </c>
      <c r="C21" s="18" t="s">
        <v>192</v>
      </c>
      <c r="D21" s="17">
        <v>4</v>
      </c>
      <c r="E21" s="19">
        <v>0.144673123486683</v>
      </c>
      <c r="F21" s="19">
        <v>0.536217877135482</v>
      </c>
      <c r="G21" s="19">
        <v>0.319069934019337</v>
      </c>
      <c r="H21" s="16">
        <v>161.812027896774</v>
      </c>
      <c r="I21" s="24"/>
    </row>
    <row r="22" customHeight="1" spans="1:9">
      <c r="A22" s="13">
        <v>19</v>
      </c>
      <c r="B22" s="17">
        <v>733</v>
      </c>
      <c r="C22" s="18" t="s">
        <v>196</v>
      </c>
      <c r="D22" s="17">
        <v>4</v>
      </c>
      <c r="E22" s="19">
        <v>0.294153031761311</v>
      </c>
      <c r="F22" s="19">
        <v>0.431754034329433</v>
      </c>
      <c r="G22" s="19">
        <v>0.448957842033211</v>
      </c>
      <c r="H22" s="16">
        <v>152.122175535484</v>
      </c>
      <c r="I22" s="24"/>
    </row>
    <row r="23" customHeight="1" spans="1:9">
      <c r="A23" s="13">
        <v>20</v>
      </c>
      <c r="B23" s="17">
        <v>104533</v>
      </c>
      <c r="C23" s="18" t="s">
        <v>524</v>
      </c>
      <c r="D23" s="17">
        <v>4</v>
      </c>
      <c r="E23" s="19">
        <v>0.148511716276124</v>
      </c>
      <c r="F23" s="19">
        <v>0.0481187340679064</v>
      </c>
      <c r="G23" s="19">
        <v>0.0287441317972548</v>
      </c>
      <c r="H23" s="16">
        <v>48.4048145516129</v>
      </c>
      <c r="I23" s="24"/>
    </row>
    <row r="24" customHeight="1" spans="1:9">
      <c r="A24" s="20" t="s">
        <v>656</v>
      </c>
      <c r="B24" s="21"/>
      <c r="C24" s="21"/>
      <c r="D24" s="21"/>
      <c r="E24" s="21"/>
      <c r="F24" s="21"/>
      <c r="G24" s="22"/>
      <c r="H24" s="23">
        <f>SUM(H4:H23)</f>
        <v>2286.52079146129</v>
      </c>
      <c r="I24" s="24"/>
    </row>
  </sheetData>
  <mergeCells count="9">
    <mergeCell ref="A1:I1"/>
    <mergeCell ref="E2:G2"/>
    <mergeCell ref="A24:G24"/>
    <mergeCell ref="A2:A3"/>
    <mergeCell ref="B2:B3"/>
    <mergeCell ref="C2:C3"/>
    <mergeCell ref="D2:D3"/>
    <mergeCell ref="H2:H3"/>
    <mergeCell ref="I2:I3"/>
  </mergeCells>
  <pageMargins left="0.314583333333333" right="0.196527777777778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9月闪电战数据情况</vt:lpstr>
      <vt:lpstr>9月汇总数据</vt:lpstr>
      <vt:lpstr>奖励汇总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2021-09-03T03:52:00Z</dcterms:created>
  <dcterms:modified xsi:type="dcterms:W3CDTF">2021-11-03T10:32:12Z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83EA132C8C7D42E09DC2B059D8A11669</vt:lpwstr>
  </property>
  <property fmtid="{D5CDD505-2E9C-101B-9397-08002B2CF9AE}" pid="3" name="KSOProductBuildVer">
    <vt:lpwstr>2052-11.1.0.11045</vt:lpwstr>
  </property>
</Properties>
</file>