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<sst xmlns="http://schemas.openxmlformats.org/spreadsheetml/2006/main" count="4936" uniqueCount="1578">
  <si>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</si>
  <si>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</si>
  <si>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</si>
  <si>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</si>
  <si>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</si>
  <si>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</si>
  <si>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</si>
  <si>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</si>
  <si>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</si>
  <si>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</si>
  <si>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</si>
  <si>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</si>
  <si>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</si>
  <si>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</si>
  <si>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</si>
  <si>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</si>
  <si>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</si>
  <si>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</si>
  <si>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</si>
  <si>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</si>
  <si>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</si>
  <si>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</si>
  <si>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</si>
  <si>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</si>
  <si>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</si>
  <si>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</si>
  <si>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</si>
  <si>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</si>
  <si>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</si>
  <si>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</si>
  <si>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</si>
  <si>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</si>
  <si>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</si>
  <si>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</si>
  <si>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</si>
  <si>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</si>
  <si>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</si>
  <si>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</si>
  <si>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</si>
  <si>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</si>
  <si>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</si>
  <si>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</si>
  <si>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</si>
  <si>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</si>
  <si>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</si>
  <si>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</si>
  <si>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</si>
  <si>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</si>
  <si>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</si>
  <si>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</si>
  <si>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</si>
  <si>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</si>
  <si>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</si>
  <si>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</si>
  <si>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</si>
  <si>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</si>
  <si>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</si>
  <si>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</si>
  <si>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</si>
  <si>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</si>
  <si>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</si>
  <si>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</si>
  <si>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</si>
  <si>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</si>
  <si>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</si>
  <si>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</si>
  <si>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</si>
  <si>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</si>
  <si>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</si>
  <si>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</si>
  <si>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</si>
  <si>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</si>
  <si>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</si>
  <si>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</si>
  <si>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</si>
  <si>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</si>
  <si>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</si>
  <si>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</si>
  <si>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</si>
  <si>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</si>
  <si>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</si>
  <si>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</si>
  <si>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</si>
  <si>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</si>
  <si>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</si>
  <si>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</si>
  <si>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</si>
  <si>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</si>
  <si>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</si>
  <si>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</si>
  <si>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</si>
  <si>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</si>
  <si>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</si>
  <si>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</si>
  <si>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</si>
  <si>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</si>
  <si>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</si>
  <si>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</si>
  <si>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</si>
  <si>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</si>
  <si>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</si>
  <si>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</si>
  <si>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</si>
  <si>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</si>
  <si>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</si>
  <si>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</si>
  <si>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</si>
  <si>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</si>
  <si>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</si>
  <si>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</si>
  <si>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</si>
  <si>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</si>
  <si>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</si>
  <si>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</si>
  <si>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</si>
  <si>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</si>
  <si>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</si>
  <si>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</si>
  <si>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</si>
  <si>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</si>
  <si>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</si>
  <si>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</si>
  <si>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</si>
  <si>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</si>
  <si>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</si>
  <si>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</si>
  <si>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</si>
  <si>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</si>
  <si>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</si>
  <si>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</si>
  <si>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</si>
  <si>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</si>
  <si>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</si>
  <si>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</si>
  <si>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</si>
  <si>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</si>
  <si>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</si>
  <si>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</si>
  <si>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</si>
  <si>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</si>
  <si>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</si>
  <si>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</si>
  <si>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</si>
  <si>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</si>
  <si>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</si>
  <si>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</si>
  <si>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</si>
  <si>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</si>
  <si>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</si>
  <si>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</si>
  <si>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</si>
  <si>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</si>
  <si>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</si>
  <si>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</si>
  <si>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</si>
  <si>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</si>
  <si>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</si>
  <si>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</si>
  <si>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</si>
  <si>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</si>
  <si>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</si>
  <si>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</si>
  <si>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</si>
  <si>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</si>
  <si>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</si>
  <si>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</si>
  <si>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</si>
  <si>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</si>
  <si>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</si>
  <si>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</si>
  <si>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</si>
  <si>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</si>
  <si>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</si>
  <si>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</si>
  <si>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</si>
  <si>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</si>
  <si>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</si>
  <si>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</si>
  <si>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</si>
  <si>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</si>
  <si>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</si>
  <si>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</si>
  <si>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</si>
  <si>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</si>
  <si>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</si>
  <si>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</si>
  <si>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</si>
  <si>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</si>
  <si>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</si>
  <si>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</si>
  <si>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</si>
  <si>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</si>
  <si>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</si>
  <si>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</si>
  <si>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</si>
  <si>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</si>
  <si>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</si>
  <si>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</si>
  <si>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</si>
  <si>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</si>
  <si>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</si>
  <si>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</si>
  <si>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</si>
  <si>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</si>
  <si>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</si>
  <si>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</si>
  <si>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</si>
  <si>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</si>
  <si>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</si>
  <si>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</si>
  <si>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</si>
  <si>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</si>
  <si>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</si>
  <si>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</si>
  <si>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</si>
  <si>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</si>
  <si>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</si>
  <si>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</si>
  <si>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</si>
  <si>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</si>
  <si>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</si>
  <si>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</si>
  <si>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</si>
  <si>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</si>
  <si>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</si>
  <si>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</si>
  <si>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</si>
  <si>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</si>
  <si>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</si>
  <si>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</si>
  <si>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</si>
  <si>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</si>
  <si>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</si>
  <si>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</si>
  <si>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</si>
  <si>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</si>
  <si>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</si>
  <si>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</si>
  <si>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</si>
  <si>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</si>
  <si>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</si>
  <si>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</si>
  <si>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</si>
  <si>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</si>
  <si>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</si>
  <si>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</si>
  <si>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</si>
  <si>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</si>
  <si>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</si>
  <si>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</si>
  <si>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</si>
  <si>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</si>
  <si>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</si>
  <si>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</si>
  <si>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</si>
  <si>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</si>
  <si>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</si>
  <si>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</si>
  <si>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</si>
  <si>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</si>
  <si>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</si>
  <si>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</si>
  <si>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</si>
  <si>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</si>
  <si>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</si>
  <si>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</si>
  <si>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</si>
  <si>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</si>
  <si>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</si>
  <si>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</si>
  <si>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</si>
  <si>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</si>
  <si>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</si>
  <si>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</si>
  <si>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</si>
  <si>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</si>
  <si>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</si>
  <si>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</si>
  <si>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</si>
  <si>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</si>
  <si>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</si>
  <si>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</si>
  <si>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</si>
  <si>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</si>
  <si>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</si>
  <si>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</si>
  <si>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</si>
  <si>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</si>
  <si>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</si>
  <si>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</si>
  <si>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</si>
  <si>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</si>
  <si>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</si>
  <si>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</si>
  <si>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</si>
  <si>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</si>
  <si>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</si>
  <si>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</si>
  <si>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</si>
  <si>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</si>
  <si>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</si>
  <si>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</si>
  <si>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</si>
  <si>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</si>
  <si>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</si>
  <si>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</si>
  <si>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</si>
  <si>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</si>
  <si>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</si>
  <si>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</si>
  <si>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</si>
  <si>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</si>
  <si>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</si>
  <si>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</si>
  <si>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</si>
  <si>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</si>
  <si>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</si>
  <si>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</si>
  <si>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</si>
  <si>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</si>
  <si>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</si>
  <si>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</si>
  <si>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</si>
  <si>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</si>
  <si>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</si>
  <si>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</si>
  <si>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</si>
  <si>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</si>
  <si>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</si>
  <si>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</si>
  <si>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</si>
  <si>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</si>
  <si>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</si>
  <si>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</si>
  <si>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</si>
  <si>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</si>
  <si>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</si>
  <si>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</si>
  <si>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</si>
  <si>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</si>
  <si>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</si>
  <si>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</si>
  <si>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</si>
  <si>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</si>
  <si>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</si>
  <si>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</si>
  <si>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</si>
  <si>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</si>
  <si>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</si>
  <si>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</si>
  <si>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</si>
  <si>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</si>
  <si>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</si>
  <si>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</si>
  <si>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</si>
  <si>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</si>
  <si>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</si>
  <si>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</si>
  <si>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</si>
  <si>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</si>
  <si>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</si>
  <si>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</si>
  <si>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</si>
  <si>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</si>
  <si>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</si>
  <si>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</si>
  <si>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</si>
  <si>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</si>
  <si>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</si>
  <si>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</si>
  <si>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</si>
  <si>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</si>
  <si>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</si>
  <si>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</si>
  <si>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</si>
  <si>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</si>
  <si>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</si>
  <si>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</si>
  <si>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</si>
  <si>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</si>
  <si>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</si>
  <si>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</si>
  <si>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</si>
  <si>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</si>
  <si>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</si>
  <si>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</si>
  <si>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</si>
  <si>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</si>
  <si>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</si>
  <si>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</si>
  <si>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</si>
  <si>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</si>
  <si>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</si>
  <si>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</si>
  <si>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</si>
  <si>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</si>
  <si>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</si>
  <si>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</si>
  <si>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</si>
  <si>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</si>
  <si>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</si>
  <si>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</si>
  <si>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</si>
  <si>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</si>
  <si>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</si>
  <si>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</si>
  <si>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</si>
  <si>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</si>
  <si>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</si>
  <si>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</si>
  <si>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</si>
  <si>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</si>
  <si>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</si>
  <si>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</si>
  <si>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</si>
  <si>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</si>
  <si>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</si>
  <si>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</si>
  <si>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</si>
  <si>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</si>
  <si>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</si>
  <si>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</si>
  <si>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</si>
  <si>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</si>
  <si>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</si>
  <si>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</si>
  <si>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</si>
  <si>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</si>
  <si>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</si>
  <si>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</si>
  <si>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</si>
  <si>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</si>
  <si>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</si>
  <si>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</si>
  <si>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</si>
  <si>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</si>
  <si>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</si>
  <si>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</si>
  <si>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</si>
  <si>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</si>
  <si>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</si>
  <si>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</si>
  <si>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</si>
  <si>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</si>
  <si>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</si>
  <si>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</si>
  <si>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</si>
  <si>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</si>
  <si>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</si>
  <si>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</si>
  <si>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</si>
  <si>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</si>
  <si>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</si>
  <si>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</si>
  <si>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</si>
  <si>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</si>
  <si>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</si>
  <si>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</si>
  <si>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</si>
  <si>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</si>
  <si>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</si>
  <si>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</si>
  <si>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</si>
  <si>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</si>
  <si>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</si>
  <si>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</si>
  <si>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</si>
  <si>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</si>
  <si>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</si>
  <si>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</si>
  <si>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</si>
  <si>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</si>
  <si>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</si>
  <si>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</si>
  <si>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</si>
  <si>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</si>
  <si>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</si>
  <si>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</si>
  <si>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</si>
  <si>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</si>
  <si>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</si>
  <si>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</si>
  <si>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</si>
  <si>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</si>
  <si>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</si>
  <si>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</si>
  <si>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</si>
  <si>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</si>
  <si>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</si>
  <si>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</si>
  <si>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</si>
  <si>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</si>
  <si>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</si>
  <si>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</si>
  <si>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</si>
  <si>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</si>
  <si>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</si>
  <si>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</si>
  <si>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</si>
  <si>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</si>
  <si>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</si>
  <si>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</si>
  <si>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</si>
  <si>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</si>
  <si>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</si>
  <si>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</si>
  <si>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</si>
  <si>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</si>
  <si>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</si>
  <si>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</si>
  <si>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</si>
  <si>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</si>
  <si>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</si>
  <si>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</si>
  <si>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</si>
  <si>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</si>
  <si>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</si>
  <si>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</si>
  <si>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</si>
  <si>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</si>
  <si>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</si>
  <si>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</si>
  <si>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</si>
  <si>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</si>
  <si>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</si>
  <si>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</si>
  <si>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</si>
  <si>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</si>
  <si>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</si>
  <si>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</si>
  <si>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</si>
  <si>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</si>
  <si>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</si>
  <si>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</si>
  <si>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</si>
  <si>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</si>
  <si>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</si>
  <si>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</si>
  <si>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</si>
  <si>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</si>
  <si>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</si>
  <si>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</si>
  <si>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</si>
  <si>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</si>
  <si>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</si>
  <si>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</si>
  <si>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</si>
  <si>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</si>
  <si>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</si>
  <si>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</si>
  <si>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</si>
  <si>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</si>
  <si>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</si>
  <si>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</si>
  <si>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</si>
  <si>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</si>
  <si>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</si>
  <si>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</si>
  <si>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</si>
  <si>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</si>
  <si>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</si>
  <si>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</si>
  <si>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</si>
  <si>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</si>
  <si>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</si>
  <si>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</si>
  <si>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</si>
  <si>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</si>
  <si>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</si>
  <si>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</si>
  <si>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</si>
  <si>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</si>
  <si>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</si>
  <si>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</si>
  <si>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</si>
  <si>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</si>
  <si>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</si>
  <si>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</si>
  <si>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</si>
  <si>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</si>
  <si>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</si>
  <si>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</si>
  <si>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</si>
  <si>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</si>
  <si>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</si>
  <si>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</si>
  <si>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</si>
  <si>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</si>
  <si>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</si>
  <si>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</si>
  <si>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</si>
  <si>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</si>
  <si>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</si>
  <si>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</si>
  <si>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</si>
  <si>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</si>
  <si>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</si>
  <si>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</si>
  <si>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</si>
  <si>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</si>
  <si>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</si>
  <si>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</si>
  <si>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</si>
  <si>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</si>
  <si>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</si>
  <si>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</si>
  <si>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</si>
  <si>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</si>
  <si>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</si>
  <si>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</si>
  <si>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</si>
  <si>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</si>
  <si>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</si>
  <si>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</si>
  <si>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</si>
  <si>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</si>
  <si>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</si>
  <si>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</si>
  <si>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</si>
  <si>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</si>
  <si>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</si>
  <si>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</si>
  <si>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</si>
  <si>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</si>
  <si>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</si>
  <si>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</si>
  <si>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</si>
  <si>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</si>
  <si>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</si>
  <si>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</si>
  <si>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</si>
  <si>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</si>
  <si>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</si>
  <si>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</si>
  <si>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</si>
  <si>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</si>
  <si>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</si>
  <si>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</si>
  <si>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</si>
  <si>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</si>
  <si>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</si>
  <si>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</si>
  <si>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</si>
  <si>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</si>
  <si>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</si>
  <si>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</si>
  <si>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</si>
  <si>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</si>
  <si>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</si>
  <si>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</si>
  <si>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</si>
  <si>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</si>
  <si>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</si>
  <si>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</si>
  <si>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</si>
  <si>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</si>
  <si>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</si>
  <si>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</si>
  <si>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</si>
  <si>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</si>
  <si>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</si>
  <si>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</si>
  <si>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</si>
  <si>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</si>
  <si>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</si>
  <si>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</si>
  <si>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</si>
  <si>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</si>
  <si>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</si>
  <si>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</si>
  <si>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</si>
  <si>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</si>
  <si>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</si>
  <si>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</si>
  <si>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</si>
  <si>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</si>
  <si>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</si>
  <si>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</si>
  <si>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</si>
  <si>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</si>
  <si>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</si>
  <si>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</si>
  <si>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</si>
  <si>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</si>
  <si>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</si>
  <si>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</si>
  <si>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</si>
  <si>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</si>
  <si>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</si>
  <si>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</si>
  <si>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</si>
  <si>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</si>
  <si>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</si>
  <si>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</si>
  <si>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</si>
  <si>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</si>
  <si>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</si>
  <si>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</si>
  <si>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</si>
  <si>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</si>
  <si>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</si>
  <si>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</si>
  <si>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</si>
  <si>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</si>
  <si>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</si>
  <si>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</si>
  <si>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</si>
  <si>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</si>
  <si>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</si>
  <si>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</si>
  <si>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</si>
  <si>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</si>
  <si>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</si>
  <si>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</si>
  <si>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</si>
  <si>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</si>
  <si>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</si>
  <si>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</si>
  <si>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</si>
  <si>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</si>
  <si>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</si>
  <si>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</si>
  <si>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</si>
  <si>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</si>
  <si>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</si>
  <si>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</si>
  <si>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</si>
  <si>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</si>
  <si>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</si>
  <si>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</si>
  <si>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</si>
  <si>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</si>
  <si>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</si>
  <si>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</si>
  <si>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</si>
  <si>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</si>
  <si>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</si>
  <si>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</si>
  <si>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</si>
  <si>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</si>
  <si>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</si>
  <si>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</si>
  <si>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</si>
  <si>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</si>
  <si>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</si>
  <si>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</si>
  <si>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</si>
  <si>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</si>
  <si>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</si>
  <si>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</si>
  <si>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</si>
  <si>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</si>
  <si>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</si>
  <si>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</si>
  <si>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</si>
  <si>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</si>
  <si>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</si>
  <si>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</si>
  <si>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</si>
  <si>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</si>
  <si>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</si>
  <si>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</si>
  <si>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</si>
  <si>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</si>
  <si>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</si>
  <si>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</si>
  <si>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</si>
  <si>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</si>
  <si>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</si>
  <si>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</si>
  <si>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</si>
  <si>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</si>
  <si>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</si>
  <si>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</si>
  <si>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</si>
  <si>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</si>
  <si>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</si>
  <si>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</si>
  <si>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</si>
  <si>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</si>
  <si>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</si>
  <si>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</si>
  <si>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</si>
  <si>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</si>
  <si>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</si>
  <si>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</si>
  <si>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</si>
  <si>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</si>
  <si>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</si>
  <si>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</si>
  <si>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</si>
  <si>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</si>
  <si>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</si>
  <si>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</si>
  <si>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</si>
  <si>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</si>
  <si>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</si>
  <si>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</si>
  <si>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</si>
  <si>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</si>
  <si>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</si>
  <si>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</si>
  <si>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</si>
  <si>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</si>
  <si>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</si>
  <si>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</si>
  <si>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</si>
  <si>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</si>
  <si>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</si>
  <si>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</si>
  <si>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</si>
  <si>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</si>
  <si>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</si>
  <si>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</si>
  <si>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</si>
  <si>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</si>
  <si>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</si>
  <si>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</si>
  <si>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</si>
  <si>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</si>
  <si>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</si>
  <si>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</si>
  <si>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</si>
  <si>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</si>
  <si>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</si>
  <si>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</si>
  <si>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</si>
  <si>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</si>
  <si>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</si>
  <si>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</si>
  <si>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</si>
  <si>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</si>
  <si>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</si>
  <si>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</si>
  <si>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</si>
  <si>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</si>
  <si>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</si>
  <si>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</si>
  <si>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</si>
  <si>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</si>
  <si>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</si>
  <si>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</si>
  <si>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</si>
  <si>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</si>
  <si>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</si>
  <si>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</si>
  <si>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</si>
  <si>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</si>
  <si>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</si>
  <si>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</si>
  <si>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</si>
  <si>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</si>
  <si>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</si>
  <si>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</si>
  <si>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</si>
  <si>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</si>
  <si>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</si>
  <si>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</si>
  <si>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</si>
  <si>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</si>
  <si>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</si>
  <si>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</si>
  <si>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</si>
  <si>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</si>
  <si>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</si>
  <si>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</si>
  <si>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</si>
  <si>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</si>
  <si>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</si>
  <si>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</si>
  <si>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</si>
  <si>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</si>
  <si>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</si>
  <si>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</si>
  <si>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</si>
  <si>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</si>
  <si>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</si>
  <si>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</si>
  <si>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</si>
  <si>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</si>
  <si>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</si>
  <si>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</si>
  <si>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</si>
  <si>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</si>
  <si>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</si>
  <si>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</si>
  <si>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</si>
  <si>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</si>
  <si>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</si>
  <si>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</si>
  <si>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</si>
  <si>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</si>
  <si>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</si>
  <si>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</si>
  <si>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</si>
  <si>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</si>
  <si>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</si>
  <si>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</si>
  <si>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</si>
  <si>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</si>
  <si>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</si>
  <si>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</si>
  <si>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</si>
  <si>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</si>
  <si>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</si>
  <si>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</si>
  <si>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</si>
  <si>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</si>
  <si>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</si>
  <si>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</si>
  <si>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</si>
  <si>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</si>
  <si>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</si>
  <si>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</si>
  <si>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</si>
  <si>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</si>
  <si>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</si>
  <si>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</si>
  <si>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</si>
  <si>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</si>
  <si>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</si>
  <si>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</si>
  <si>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</si>
  <si>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</si>
  <si>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</si>
  <si>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</si>
  <si>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</si>
  <si>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</si>
  <si>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</si>
  <si>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</si>
  <si>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</si>
  <si>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</si>
  <si>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</si>
  <si>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</si>
  <si>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</si>
  <si>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</si>
  <si>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</si>
  <si>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</si>
  <si>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</si>
  <si>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</si>
  <si>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</si>
  <si>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</si>
  <si>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</si>
  <si>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</si>
  <si>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</si>
  <si>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</si>
  <si>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</si>
  <si>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</si>
  <si>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</si>
  <si>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</si>
  <si>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</si>
  <si>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</si>
  <si>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</si>
  <si>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</si>
  <si>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</si>
  <si>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</si>
  <si>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</si>
  <si>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</si>
  <si>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</si>
  <si>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</si>
  <si>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</si>
  <si>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</si>
  <si>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</si>
  <si>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</si>
  <si>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</si>
  <si>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</si>
  <si>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</si>
  <si>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</si>
  <si>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</si>
  <si>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</si>
  <si>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</si>
  <si>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</si>
  <si>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</si>
  <si>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</si>
  <si>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</si>
  <si>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</si>
  <si>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</si>
  <si>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</si>
  <si>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</si>
  <si>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</si>
  <si>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</si>
  <si>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</si>
  <si>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</si>
  <si>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</si>
  <si>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</si>
  <si>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</si>
  <si>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</si>
  <si>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</si>
  <si>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</si>
  <si>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</si>
  <si>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</si>
  <si>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</si>
  <si>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</si>
  <si>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</si>
  <si>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</si>
  <si>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</si>
  <si>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</si>
  <si>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</si>
  <si>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</si>
  <si>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</si>
  <si>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</si>
  <si>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</si>
  <si>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</si>
  <si>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</si>
  <si>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</si>
  <si>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</si>
  <si>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</si>
  <si>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</si>
  <si>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</si>
  <si>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</si>
  <si>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</si>
  <si>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</si>
  <si>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</si>
  <si>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</si>
  <si>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</si>
  <si>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</si>
  <si>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</si>
  <si>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</si>
  <si>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</si>
  <si>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</si>
  <si>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</si>
  <si>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</si>
  <si>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</si>
  <si>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</si>
  <si>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</si>
  <si>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</si>
  <si>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</si>
  <si>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</si>
  <si>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</si>
  <si>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</si>
  <si>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</si>
  <si>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</si>
  <si>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</si>
  <si>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</si>
  <si>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</si>
  <si>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</si>
  <si>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</si>
  <si>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</si>
  <si>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</si>
  <si>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</si>
  <si>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</si>
  <si>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</si>
  <si>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</si>
  <si>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</si>
  <si>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</si>
  <si>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</si>
  <si>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</si>
  <si>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</si>
  <si>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</si>
  <si>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</si>
  <si>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</si>
  <si>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</si>
  <si>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</si>
  <si>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</si>
  <si>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</si>
  <si>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</si>
  <si>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</si>
  <si>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</si>
  <si>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</si>
  <si>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</si>
  <si>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</si>
  <si>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</si>
  <si>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</si>
  <si>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</si>
  <si>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</si>
  <si>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</si>
  <si>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</si>
  <si>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</si>
  <si>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</si>
  <si>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</si>
  <si>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</si>
  <si>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</si>
  <si>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</si>
  <si>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</si>
  <si>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</si>
  <si>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</si>
  <si>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</si>
  <si>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</si>
  <si>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</si>
  <si>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</si>
  <si>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</si>
  <si>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</si>
  <si>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</si>
  <si>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</si>
  <si>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</si>
  <si>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</si>
  <si>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</si>
  <si>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</si>
  <si>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</si>
  <si>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</si>
  <si>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</si>
  <si>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</si>
  <si>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</si>
  <si>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</si>
  <si>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</si>
  <si>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</si>
  <si>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</si>
  <si>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</si>
  <si>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</si>
  <si>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</si>
  <si>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</si>
  <si>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</si>
  <si>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</si>
  <si>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</si>
  <si>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</si>
  <si>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</si>
  <si>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</si>
  <si>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</si>
  <si>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</si>
  <si>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</si>
  <si>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</si>
  <si>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</si>
  <si>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</si>
  <si>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</si>
  <si>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</si>
  <si>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</si>
  <si>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</si>
  <si>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</si>
  <si>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</si>
  <si>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</si>
  <si>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</si>
  <si>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</si>
  <si>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</si>
  <si>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</si>
  <si>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</si>
  <si>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</si>
  <si>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</si>
  <si>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</si>
  <si>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</si>
  <si>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</si>
  <si>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</si>
  <si>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</si>
  <si>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</si>
  <si>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</si>
  <si>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</si>
  <si>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</si>
  <si>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</si>
  <si>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</si>
  <si>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</si>
  <si>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</si>
  <si>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</si>
  <si>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</si>
  <si>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</si>
  <si>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</si>
  <si>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</si>
  <si>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</si>
  <si>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</si>
  <si>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</si>
  <si>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</si>
  <si>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</si>
  <si>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</si>
  <si>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</si>
  <si>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</si>
  <si>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</si>
  <si>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</si>
  <si>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</si>
  <si>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</si>
  <si>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</si>
  <si>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</si>
  <si>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</si>
  <si>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</si>
  <si>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</si>
  <si>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</si>
  <si>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</si>
  <si>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</si>
  <si>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</si>
  <si>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</si>
  <si>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</si>
  <si>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</si>
  <si>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</si>
  <si>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</si>
  <si>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</si>
  <si>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</si>
  <si>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</si>
  <si>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</si>
  <si>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</si>
  <si>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</si>
  <si>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</si>
  <si>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</si>
  <si>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</si>
  <si>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</si>
  <si>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</si>
  <si>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</si>
  <si>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</si>
  <si>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</si>
  <si>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</si>
  <si>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</si>
  <si>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</si>
  <si>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</si>
  <si>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</si>
  <si>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</si>
  <si>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</si>
  <si>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</si>
  <si>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</si>
  <si>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</si>
  <si>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</si>
  <si>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</si>
  <si>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</si>
  <si>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</si>
  <si>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</si>
  <si>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</si>
  <si>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</si>
  <si>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</si>
  <si>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</si>
  <si>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</si>
  <si>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</si>
  <si>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</si>
  <si>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</si>
  <si>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</si>
  <si>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</si>
  <si>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</si>
  <si>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</si>
  <si>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</si>
  <si>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</si>
  <si>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</si>
  <si>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</si>
  <si>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</si>
  <si>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</si>
  <si>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</si>
  <si>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</si>
  <si>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</si>
  <si>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</si>
  <si>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</si>
  <si>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</si>
  <si>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</si>
  <si>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</si>
  <si>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</si>
  <si>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</si>
  <si>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</si>
  <si>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</si>
  <si>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</si>
  <si>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</si>
  <si>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</si>
  <si>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</si>
  <si>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</si>
  <si>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</si>
  <si>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</si>
  <si>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</si>
  <si>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</si>
  <si>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</si>
  <si>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</si>
  <si>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</si>
  <si>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</si>
  <si>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</si>
  <si>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</si>
  <si>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</si>
  <si>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</si>
  <si>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</si>
  <si>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</si>
  <si>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</si>
  <si>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</si>
  <si>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</si>
  <si>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</si>
  <si>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</si>
  <si>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</si>
  <si>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</si>
  <si>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</si>
  <si>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</si>
  <si>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</si>
  <si>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</si>
  <si>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</si>
  <si>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</si>
  <si>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</si>
  <si>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</si>
  <si>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</si>
  <si>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</si>
  <si>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</si>
  <si>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</si>
  <si>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</si>
  <si>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</si>
  <si>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</si>
  <si>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</si>
  <si>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</si>
  <si>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</si>
  <si>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</si>
  <si>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</si>
  <si>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</si>
  <si>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</si>
  <si>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</si>
  <si>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</si>
  <si>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</si>
  <si>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</si>
  <si>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</si>
  <si>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</si>
  <si>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</si>
  <si>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</si>
  <si>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</si>
  <si>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</si>
  <si>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</si>
  <si>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</si>
  <si>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</si>
  <si>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</si>
  <si>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</si>
  <si>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</si>
  <si>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</si>
  <si>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</si>
  <si>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</si>
  <si>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</si>
  <si>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</si>
  <si>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</si>
  <si>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</si>
  <si>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</si>
  <si>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</si>
  <si>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</si>
  <si>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</si>
  <si>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</si>
  <si>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</si>
  <si>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</si>
  <si>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</si>
  <si>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</si>
  <si>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</si>
  <si>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</si>
  <si>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</si>
  <si>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</si>
  <si>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</si>
  <si>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</si>
  <si>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</si>
  <si>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</si>
  <si>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</si>
  <si>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</si>
  <si>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</si>
  <si>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</si>
  <si>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</si>
  <si>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</si>
  <si>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</si>
  <si>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</si>
  <si>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</si>
  <si>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</si>
  <si>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</si>
  <si>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</si>
  <si>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</si>
  <si>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</si>
  <si>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</si>
  <si>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</si>
  <si>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</si>
  <si>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</si>
  <si>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</si>
  <si>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</si>
  <si>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</si>
  <si>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</si>
  <si>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</si>
  <si>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</si>
  <si>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</si>
  <si>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</si>
  <si>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</si>
  <si>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</si>
  <si>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</si>
  <si>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</si>
  <si>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</si>
  <si>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</si>
  <si>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</si>
  <si>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</si>
  <si>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</si>
  <si>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</si>
  <si>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</si>
  <si>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</si>
  <si>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</si>
  <si>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</si>
  <si>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</si>
  <si>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</si>
  <si>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</si>
  <si>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</si>
  <si>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</si>
  <si>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</si>
  <si>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</si>
  <si>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</si>
  <si>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</si>
  <si>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</si>
  <si>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</si>
  <si>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</si>
  <si>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</si>
  <si>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</si>
  <si>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</si>
  <si>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</si>
  <si>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</si>
  <si>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</si>
  <si>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</si>
  <si>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</si>
  <si>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</si>
  <si>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</si>
  <si>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</si>
  <si>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</si>
  <si>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</si>
  <si>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</si>
  <si>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</si>
  <si>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</si>
  <si>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</si>
  <si>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</si>
  <si>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</si>
  <si>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</si>
  <si>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</si>
  <si>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</si>
  <si>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</si>
  <si>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</si>
  <si>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</si>
  <si>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</si>
  <si>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</si>
  <si>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</si>
  <si>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</si>
  <si>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</si>
  <si>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</si>
  <si>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</si>
  <si>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</si>
  <si>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</si>
  <si>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</si>
  <si>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</si>
  <si>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</si>
  <si>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</si>
  <si>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</si>
  <si>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</si>
  <si>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</si>
  <si>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</si>
  <si>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</si>
  <si>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</si>
  <si>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</si>
  <si>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</si>
  <si>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</si>
  <si>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</si>
  <si>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</si>
  <si>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</si>
  <si>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</si>
  <si>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</si>
  <si>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</si>
  <si>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</si>
  <si>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</si>
  <si>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</si>
  <si>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</si>
  <si>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</si>
  <si>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</si>
  <si>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</si>
  <si>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</si>
  <si>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</si>
  <si>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</si>
  <si>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</si>
  <si>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</si>
  <si>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</si>
  <si>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</si>
  <si>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</si>
  <si>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</si>
  <si>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</si>
  <si>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</si>
  <si>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</si>
  <si>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</si>
  <si>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</si>
  <si>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</si>
  <si>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</si>
  <si>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</si>
  <si>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</si>
  <si>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</si>
  <si>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</si>
  <si>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</si>
  <si>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</si>
  <si>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</si>
  <si>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</si>
  <si>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</si>
  <si>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</si>
  <si>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</si>
  <si>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</si>
  <si>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</si>
  <si>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</si>
  <si>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</si>
  <si>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</si>
  <si>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</si>
  <si>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</si>
  <si>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</si>
  <si>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</si>
  <si>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</si>
  <si>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</si>
  <si>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</si>
  <si>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</si>
  <si>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</si>
  <si>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</si>
  <si>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</si>
  <si>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</si>
  <si>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</si>
  <si>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</si>
  <si>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</si>
  <si>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</si>
  <si>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</si>
  <si>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</si>
  <si>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</si>
  <si>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</si>
  <si>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</si>
  <si>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</si>
  <si>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</si>
  <si>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</si>
  <si>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</si>
  <si>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</si>
  <si>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</si>
  <si>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</si>
  <si>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</si>
  <si>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</si>
  <si>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</si>
  <si>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</si>
  <si>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</si>
  <si>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</si>
  <si>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</si>
  <si>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</si>
  <si>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</si>
  <si>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</si>
  <si>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</si>
  <si>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</si>
  <si>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</si>
  <si>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</si>
  <si>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</si>
  <si>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</si>
  <si>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</si>
  <si>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</si>
  <si>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</si>
  <si>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</si>
  <si>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</si>
  <si>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</si>
  <si>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</si>
  <si>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</si>
  <si>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</si>
  <si>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</si>
  <si>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</si>
  <si>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</si>
  <si>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</si>
  <si>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</si>
  <si>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</si>
  <si>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</si>
  <si>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</si>
  <si>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</si>
  <si>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</si>
  <si>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</si>
  <si>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</si>
  <si>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</si>
  <si>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</si>
  <si>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</si>
  <si>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</si>
  <si>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</si>
  <si>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黄苑东街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</si>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</sst>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0" fillId="33" borderId="20" applyNumberFormat="0" applyAlignment="0" applyProtection="0">
      <alignment vertical="center"/>
    </xf>
    <xf numFmtId="0" fontId="52" fillId="33" borderId="14" applyNumberFormat="0" applyAlignment="0" applyProtection="0">
      <alignment vertical="center"/>
    </xf>
    <xf numFmtId="0" fontId="45" fillId="26" borderId="16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37" workbookViewId="0">
      <pane xSplit="9" topLeftCell="AM1" activePane="topRight" state="frozen"/>
      <selection/>
      <selection pane="topRight" activeCell="A50" sqref="$A50:$XFD50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1" hidden="1" customWidth="1"/>
    <col min="7" max="7" width="6.375" style="191" hidden="1" customWidth="1"/>
    <col min="8" max="9" width="5.125" style="192" customWidth="1"/>
    <col min="10" max="10" width="7.625" style="193" hidden="1" customWidth="1"/>
    <col min="11" max="11" width="7.875" style="193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4" hidden="1" customWidth="1"/>
    <col min="18" max="18" width="10.125" style="194" customWidth="1"/>
    <col min="19" max="19" width="7.875" style="195" hidden="1" customWidth="1"/>
    <col min="20" max="20" width="10.375" style="196"/>
    <col min="21" max="21" width="10.125" style="191"/>
    <col min="22" max="22" width="8.75" style="159" customWidth="1"/>
    <col min="23" max="24" width="8.25" style="4" customWidth="1"/>
    <col min="25" max="25" width="7.5" style="197" customWidth="1"/>
    <col min="26" max="26" width="7.25" style="198" customWidth="1"/>
    <col min="27" max="27" width="8.75" style="199" customWidth="1"/>
    <col min="28" max="28" width="6.25" style="200" hidden="1" customWidth="1"/>
    <col min="29" max="29" width="7.875" style="200" customWidth="1"/>
    <col min="30" max="30" width="9.25" style="194" hidden="1" customWidth="1"/>
    <col min="31" max="31" width="9.25" style="194" customWidth="1"/>
    <col min="32" max="32" width="7.875" style="195" hidden="1" customWidth="1"/>
    <col min="33" max="33" width="7.875" style="1" hidden="1" customWidth="1"/>
    <col min="34" max="34" width="7.875" style="1" customWidth="1"/>
    <col min="35" max="35" width="9.5" style="201" hidden="1" customWidth="1"/>
    <col min="36" max="36" width="10" style="201" customWidth="1"/>
    <col min="37" max="37" width="7.875" style="195" hidden="1" customWidth="1"/>
    <col min="38" max="38" width="10.375" style="55"/>
    <col min="39" max="39" width="9.375" style="55"/>
    <col min="40" max="40" width="8.5" style="195" customWidth="1"/>
    <col min="41" max="41" width="7.625" style="195" customWidth="1"/>
    <col min="42" max="42" width="9.625" style="195" customWidth="1"/>
    <col min="43" max="43" width="7.875" style="195" customWidth="1"/>
    <col min="44" max="44" width="9" style="16"/>
    <col min="45" max="45" width="11.125" style="202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3" t="s">
        <v>0</v>
      </c>
      <c r="B1" s="204"/>
      <c r="C1" s="204"/>
      <c r="D1" s="204"/>
      <c r="E1" s="204"/>
      <c r="F1" s="204"/>
      <c r="G1" s="205"/>
      <c r="H1" s="206"/>
      <c r="I1" s="206"/>
      <c r="J1" s="79" t="s">
        <v>1</v>
      </c>
      <c r="K1" s="209" t="s">
        <v>1</v>
      </c>
      <c r="L1" s="210"/>
      <c r="M1" s="210"/>
      <c r="N1" s="210"/>
      <c r="O1" s="210"/>
      <c r="P1" s="210"/>
      <c r="Q1" s="210"/>
      <c r="R1" s="212"/>
      <c r="S1" s="79"/>
      <c r="T1" s="221" t="s">
        <v>2</v>
      </c>
      <c r="U1" s="221"/>
      <c r="V1" s="221"/>
      <c r="W1" s="221"/>
      <c r="X1" s="221"/>
      <c r="Y1" s="233"/>
      <c r="Z1" s="234" t="s">
        <v>3</v>
      </c>
      <c r="AA1" s="235"/>
      <c r="AC1" s="236" t="s">
        <v>4</v>
      </c>
      <c r="AD1" s="237"/>
      <c r="AE1" s="237"/>
      <c r="AF1" s="237"/>
      <c r="AG1" s="237"/>
      <c r="AH1" s="237"/>
      <c r="AI1" s="237"/>
      <c r="AJ1" s="239"/>
      <c r="AK1" s="240"/>
      <c r="AL1" s="221" t="s">
        <v>5</v>
      </c>
      <c r="AM1" s="221"/>
      <c r="AN1" s="122"/>
      <c r="AO1" s="122"/>
      <c r="AP1" s="122"/>
      <c r="AQ1" s="122"/>
      <c r="AR1" s="241" t="s">
        <v>6</v>
      </c>
      <c r="AS1" s="251" t="s">
        <v>7</v>
      </c>
      <c r="AT1" s="252" t="s">
        <v>8</v>
      </c>
      <c r="AU1" s="252"/>
      <c r="AV1" s="252"/>
      <c r="AW1" s="252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7" t="s">
        <v>16</v>
      </c>
      <c r="I2" s="207" t="s">
        <v>17</v>
      </c>
      <c r="J2" s="211"/>
      <c r="K2" s="209" t="s">
        <v>18</v>
      </c>
      <c r="L2" s="210"/>
      <c r="M2" s="212"/>
      <c r="N2" s="79"/>
      <c r="P2" s="213" t="s">
        <v>19</v>
      </c>
      <c r="Q2" s="222"/>
      <c r="R2" s="223"/>
      <c r="S2" s="80"/>
      <c r="T2" s="221" t="s">
        <v>20</v>
      </c>
      <c r="U2" s="224" t="s">
        <v>21</v>
      </c>
      <c r="V2" s="225" t="s">
        <v>22</v>
      </c>
      <c r="W2" s="226"/>
      <c r="X2" s="227" t="s">
        <v>23</v>
      </c>
      <c r="Y2" s="238"/>
      <c r="Z2" s="234"/>
      <c r="AA2" s="235"/>
      <c r="AC2" s="236" t="s">
        <v>18</v>
      </c>
      <c r="AD2" s="237"/>
      <c r="AE2" s="239"/>
      <c r="AF2" s="240"/>
      <c r="AH2" s="236" t="s">
        <v>19</v>
      </c>
      <c r="AI2" s="237"/>
      <c r="AJ2" s="239"/>
      <c r="AK2" s="240"/>
      <c r="AL2" s="221" t="s">
        <v>20</v>
      </c>
      <c r="AM2" s="121" t="s">
        <v>21</v>
      </c>
      <c r="AN2" s="249" t="s">
        <v>22</v>
      </c>
      <c r="AO2" s="249"/>
      <c r="AP2" s="249" t="s">
        <v>23</v>
      </c>
      <c r="AQ2" s="249"/>
      <c r="AR2" s="241"/>
      <c r="AS2" s="253"/>
      <c r="AT2" s="252"/>
      <c r="AU2" s="252"/>
      <c r="AV2" s="252"/>
      <c r="AW2" s="252"/>
    </row>
    <row r="3" ht="30" customHeight="1" spans="1:49">
      <c r="A3" s="38"/>
      <c r="B3" s="38"/>
      <c r="C3" s="39"/>
      <c r="D3" s="39"/>
      <c r="E3" s="38"/>
      <c r="F3" s="66"/>
      <c r="G3" s="67"/>
      <c r="H3" s="207"/>
      <c r="I3" s="207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4" t="s">
        <v>20</v>
      </c>
      <c r="P3" s="214" t="s">
        <v>24</v>
      </c>
      <c r="Q3" s="214" t="s">
        <v>21</v>
      </c>
      <c r="R3" s="214" t="s">
        <v>25</v>
      </c>
      <c r="S3" s="80" t="s">
        <v>26</v>
      </c>
      <c r="T3" s="221"/>
      <c r="U3" s="228"/>
      <c r="V3" s="169" t="s">
        <v>27</v>
      </c>
      <c r="W3" s="169" t="s">
        <v>28</v>
      </c>
      <c r="X3" s="169" t="s">
        <v>29</v>
      </c>
      <c r="Y3" s="169" t="s">
        <v>30</v>
      </c>
      <c r="Z3" s="241" t="s">
        <v>31</v>
      </c>
      <c r="AA3" s="242" t="s">
        <v>32</v>
      </c>
      <c r="AB3" s="240" t="s">
        <v>20</v>
      </c>
      <c r="AC3" s="240" t="s">
        <v>33</v>
      </c>
      <c r="AD3" s="240" t="s">
        <v>21</v>
      </c>
      <c r="AE3" s="240" t="s">
        <v>34</v>
      </c>
      <c r="AF3" s="243" t="s">
        <v>26</v>
      </c>
      <c r="AG3" s="240" t="s">
        <v>20</v>
      </c>
      <c r="AH3" s="240" t="s">
        <v>33</v>
      </c>
      <c r="AI3" s="240" t="s">
        <v>21</v>
      </c>
      <c r="AJ3" s="240" t="s">
        <v>34</v>
      </c>
      <c r="AK3" s="243" t="s">
        <v>26</v>
      </c>
      <c r="AL3" s="221"/>
      <c r="AM3" s="121"/>
      <c r="AN3" s="249" t="s">
        <v>35</v>
      </c>
      <c r="AO3" s="249" t="s">
        <v>28</v>
      </c>
      <c r="AP3" s="249" t="s">
        <v>29</v>
      </c>
      <c r="AQ3" s="249" t="s">
        <v>30</v>
      </c>
      <c r="AR3" s="244" t="s">
        <v>36</v>
      </c>
      <c r="AS3" s="254"/>
      <c r="AT3" s="252" t="s">
        <v>37</v>
      </c>
      <c r="AU3" s="172" t="s">
        <v>38</v>
      </c>
      <c r="AV3" s="172" t="s">
        <v>39</v>
      </c>
      <c r="AW3" s="258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5">
        <v>16000</v>
      </c>
      <c r="K4" s="215">
        <f t="shared" ref="K4:K67" si="0">J4*3</f>
        <v>48000</v>
      </c>
      <c r="L4" s="216">
        <f t="shared" ref="L4:L67" si="1">J4*N4</f>
        <v>3402.30608359085</v>
      </c>
      <c r="M4" s="216">
        <f t="shared" ref="M4:M67" si="2">L4*3</f>
        <v>10206.9182507725</v>
      </c>
      <c r="N4" s="217">
        <v>0.212644130224428</v>
      </c>
      <c r="O4" s="215">
        <v>20000</v>
      </c>
      <c r="P4" s="215">
        <f t="shared" ref="P4:P67" si="3">O4*3</f>
        <v>60000</v>
      </c>
      <c r="Q4" s="216">
        <f t="shared" ref="Q4:Q67" si="4">O4*S4</f>
        <v>3933.91640915192</v>
      </c>
      <c r="R4" s="216">
        <f t="shared" ref="R4:R67" si="5">Q4*3</f>
        <v>11801.7492274558</v>
      </c>
      <c r="S4" s="217">
        <v>0.196695820457596</v>
      </c>
      <c r="T4" s="229">
        <v>61443.61</v>
      </c>
      <c r="U4" s="230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4">
        <f>H4*500+I4*260</f>
        <v>1780</v>
      </c>
      <c r="AA4" s="245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50">
        <v>22834.64</v>
      </c>
      <c r="AM4" s="250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5">
        <f>Z4+AA4+AR4</f>
        <v>3682.82752476825</v>
      </c>
      <c r="AT4" s="250">
        <v>10</v>
      </c>
      <c r="AU4" s="256">
        <v>16</v>
      </c>
      <c r="AV4" s="256">
        <f>AU4-AT4</f>
        <v>6</v>
      </c>
      <c r="AW4" s="259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5">
        <v>16000</v>
      </c>
      <c r="K5" s="215">
        <f t="shared" si="0"/>
        <v>48000</v>
      </c>
      <c r="L5" s="216">
        <f t="shared" si="1"/>
        <v>3914.25054076997</v>
      </c>
      <c r="M5" s="216">
        <f t="shared" si="2"/>
        <v>11742.7516223099</v>
      </c>
      <c r="N5" s="217">
        <v>0.244640658798123</v>
      </c>
      <c r="O5" s="215">
        <v>20000</v>
      </c>
      <c r="P5" s="215">
        <f t="shared" si="3"/>
        <v>60000</v>
      </c>
      <c r="Q5" s="216">
        <f t="shared" si="4"/>
        <v>4525.85218776528</v>
      </c>
      <c r="R5" s="216">
        <f t="shared" si="5"/>
        <v>13577.5565632958</v>
      </c>
      <c r="S5" s="217">
        <v>0.226292609388264</v>
      </c>
      <c r="T5" s="229">
        <v>61098.82</v>
      </c>
      <c r="U5" s="230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4">
        <f>H5*500+I5*260</f>
        <v>2000</v>
      </c>
      <c r="AA5" s="245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50">
        <v>20679.27</v>
      </c>
      <c r="AM5" s="250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5">
        <f t="shared" ref="AS5:AS36" si="21">Z5+AA5+AR5</f>
        <v>2658.60151330703</v>
      </c>
      <c r="AT5" s="250">
        <v>12</v>
      </c>
      <c r="AU5" s="256">
        <v>8</v>
      </c>
      <c r="AV5" s="256">
        <f t="shared" ref="AV5:AV36" si="22">AU5-AT5</f>
        <v>-4</v>
      </c>
      <c r="AW5" s="256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5">
        <v>13500</v>
      </c>
      <c r="K6" s="215">
        <f t="shared" si="0"/>
        <v>40500</v>
      </c>
      <c r="L6" s="216">
        <f t="shared" si="1"/>
        <v>2160</v>
      </c>
      <c r="M6" s="216">
        <f t="shared" si="2"/>
        <v>6480</v>
      </c>
      <c r="N6" s="217">
        <v>0.16</v>
      </c>
      <c r="O6" s="215">
        <v>16875</v>
      </c>
      <c r="P6" s="215">
        <f t="shared" si="3"/>
        <v>50625</v>
      </c>
      <c r="Q6" s="216">
        <f t="shared" si="4"/>
        <v>2531.25</v>
      </c>
      <c r="R6" s="216">
        <f t="shared" si="5"/>
        <v>7593.75</v>
      </c>
      <c r="S6" s="217">
        <v>0.15</v>
      </c>
      <c r="T6" s="229">
        <v>51231.26</v>
      </c>
      <c r="U6" s="230">
        <v>5602.61</v>
      </c>
      <c r="V6" s="169">
        <f t="shared" si="6"/>
        <v>1.26496938271605</v>
      </c>
      <c r="W6" s="231">
        <f t="shared" si="7"/>
        <v>0.864600308641975</v>
      </c>
      <c r="X6" s="169">
        <f t="shared" si="8"/>
        <v>1.01197550617284</v>
      </c>
      <c r="Y6" s="231">
        <f t="shared" si="9"/>
        <v>0.737792263374486</v>
      </c>
      <c r="Z6" s="244">
        <f>H6*500+I6*260</f>
        <v>1520</v>
      </c>
      <c r="AA6" s="246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50">
        <v>25173.01</v>
      </c>
      <c r="AM6" s="250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5">
        <f t="shared" si="21"/>
        <v>2720</v>
      </c>
      <c r="AT6" s="250">
        <v>10</v>
      </c>
      <c r="AU6" s="256">
        <v>7</v>
      </c>
      <c r="AV6" s="256">
        <f t="shared" si="22"/>
        <v>-3</v>
      </c>
      <c r="AW6" s="256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5">
        <v>16000</v>
      </c>
      <c r="K7" s="215">
        <f t="shared" si="0"/>
        <v>48000</v>
      </c>
      <c r="L7" s="216">
        <f t="shared" si="1"/>
        <v>3243.04983114806</v>
      </c>
      <c r="M7" s="216">
        <f t="shared" si="2"/>
        <v>9729.14949344419</v>
      </c>
      <c r="N7" s="217">
        <v>0.202690614446754</v>
      </c>
      <c r="O7" s="215">
        <v>20000</v>
      </c>
      <c r="P7" s="215">
        <f t="shared" si="3"/>
        <v>60000</v>
      </c>
      <c r="Q7" s="216">
        <f t="shared" si="4"/>
        <v>3749.77636726494</v>
      </c>
      <c r="R7" s="216">
        <f t="shared" si="5"/>
        <v>11249.3291017948</v>
      </c>
      <c r="S7" s="217">
        <v>0.187488818363247</v>
      </c>
      <c r="T7" s="229">
        <v>60282.64</v>
      </c>
      <c r="U7" s="230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31">
        <f t="shared" si="9"/>
        <v>0.913895389402355</v>
      </c>
      <c r="Z7" s="244">
        <f>H7*500+I7*260</f>
        <v>1520</v>
      </c>
      <c r="AA7" s="245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50">
        <v>22793.64</v>
      </c>
      <c r="AM7" s="250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5">
        <f t="shared" si="21"/>
        <v>1630.31210131116</v>
      </c>
      <c r="AT7" s="250">
        <v>15</v>
      </c>
      <c r="AU7" s="256">
        <v>27</v>
      </c>
      <c r="AV7" s="256">
        <f t="shared" si="22"/>
        <v>12</v>
      </c>
      <c r="AW7" s="259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5">
        <v>12000</v>
      </c>
      <c r="K8" s="215">
        <f t="shared" si="0"/>
        <v>36000</v>
      </c>
      <c r="L8" s="216">
        <f t="shared" si="1"/>
        <v>2603.03260543782</v>
      </c>
      <c r="M8" s="216">
        <f t="shared" si="2"/>
        <v>7809.09781631346</v>
      </c>
      <c r="N8" s="217">
        <v>0.216919383786485</v>
      </c>
      <c r="O8" s="215">
        <v>15500</v>
      </c>
      <c r="P8" s="215">
        <f t="shared" si="3"/>
        <v>46500</v>
      </c>
      <c r="Q8" s="216">
        <f t="shared" si="4"/>
        <v>3110.08166503873</v>
      </c>
      <c r="R8" s="216">
        <f t="shared" si="5"/>
        <v>9330.2449951162</v>
      </c>
      <c r="S8" s="217">
        <v>0.200650430002499</v>
      </c>
      <c r="T8" s="229">
        <v>45720.18</v>
      </c>
      <c r="U8" s="230">
        <v>7312.73</v>
      </c>
      <c r="V8" s="169">
        <f t="shared" si="6"/>
        <v>1.270005</v>
      </c>
      <c r="W8" s="231">
        <f t="shared" si="7"/>
        <v>0.936437239231844</v>
      </c>
      <c r="X8" s="231">
        <f t="shared" si="8"/>
        <v>0.983229677419355</v>
      </c>
      <c r="Y8" s="231">
        <f t="shared" si="9"/>
        <v>0.783766128738072</v>
      </c>
      <c r="Z8" s="244">
        <f t="shared" ref="Z5:Z36" si="24">H8*200+I8*100</f>
        <v>600</v>
      </c>
      <c r="AA8" s="246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50">
        <v>15018.67</v>
      </c>
      <c r="AM8" s="250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5">
        <f t="shared" si="21"/>
        <v>600</v>
      </c>
      <c r="AT8" s="250">
        <v>8</v>
      </c>
      <c r="AU8" s="256">
        <v>6</v>
      </c>
      <c r="AV8" s="256">
        <f t="shared" si="22"/>
        <v>-2</v>
      </c>
      <c r="AW8" s="256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5">
        <v>9500</v>
      </c>
      <c r="K9" s="215">
        <f t="shared" si="0"/>
        <v>28500</v>
      </c>
      <c r="L9" s="216">
        <f t="shared" si="1"/>
        <v>2311.82854096569</v>
      </c>
      <c r="M9" s="216">
        <f t="shared" si="2"/>
        <v>6935.48562289708</v>
      </c>
      <c r="N9" s="217">
        <v>0.243350372733231</v>
      </c>
      <c r="O9" s="215">
        <v>12000</v>
      </c>
      <c r="P9" s="215">
        <f t="shared" si="3"/>
        <v>36000</v>
      </c>
      <c r="Q9" s="216">
        <f t="shared" si="4"/>
        <v>2701.18913733887</v>
      </c>
      <c r="R9" s="216">
        <f t="shared" si="5"/>
        <v>8103.5674120166</v>
      </c>
      <c r="S9" s="217">
        <v>0.225099094778239</v>
      </c>
      <c r="T9" s="229">
        <v>34794.9</v>
      </c>
      <c r="U9" s="230">
        <v>7470.93</v>
      </c>
      <c r="V9" s="169">
        <f t="shared" si="6"/>
        <v>1.22087368421053</v>
      </c>
      <c r="W9" s="169">
        <f t="shared" si="7"/>
        <v>1.07720358835943</v>
      </c>
      <c r="X9" s="231">
        <f t="shared" si="8"/>
        <v>0.966525</v>
      </c>
      <c r="Y9" s="231">
        <f t="shared" si="9"/>
        <v>0.921930999046361</v>
      </c>
      <c r="Z9" s="244">
        <f t="shared" si="24"/>
        <v>800</v>
      </c>
      <c r="AA9" s="245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50">
        <v>10600.87</v>
      </c>
      <c r="AM9" s="250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5">
        <f t="shared" si="21"/>
        <v>907.088875420584</v>
      </c>
      <c r="AT9" s="250">
        <v>8</v>
      </c>
      <c r="AU9" s="256">
        <v>10</v>
      </c>
      <c r="AV9" s="256">
        <f t="shared" si="22"/>
        <v>2</v>
      </c>
      <c r="AW9" s="259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5">
        <v>8000</v>
      </c>
      <c r="K10" s="215">
        <f t="shared" si="0"/>
        <v>24000</v>
      </c>
      <c r="L10" s="216">
        <f t="shared" si="1"/>
        <v>1820.55742085789</v>
      </c>
      <c r="M10" s="216">
        <f t="shared" si="2"/>
        <v>5461.67226257366</v>
      </c>
      <c r="N10" s="217">
        <v>0.227569677607236</v>
      </c>
      <c r="O10" s="215">
        <v>10000</v>
      </c>
      <c r="P10" s="215">
        <f t="shared" si="3"/>
        <v>30000</v>
      </c>
      <c r="Q10" s="216">
        <f t="shared" si="4"/>
        <v>2105.01951786693</v>
      </c>
      <c r="R10" s="216">
        <f t="shared" si="5"/>
        <v>6315.05855360079</v>
      </c>
      <c r="S10" s="217">
        <v>0.210501951786693</v>
      </c>
      <c r="T10" s="229">
        <v>28376.85</v>
      </c>
      <c r="U10" s="230">
        <v>6658.95</v>
      </c>
      <c r="V10" s="169">
        <f t="shared" si="6"/>
        <v>1.18236875</v>
      </c>
      <c r="W10" s="169">
        <f t="shared" si="7"/>
        <v>1.21921449692812</v>
      </c>
      <c r="X10" s="231">
        <f t="shared" si="8"/>
        <v>0.945895</v>
      </c>
      <c r="Y10" s="231">
        <f t="shared" si="9"/>
        <v>1.05445578112702</v>
      </c>
      <c r="Z10" s="244">
        <f t="shared" si="24"/>
        <v>500</v>
      </c>
      <c r="AA10" s="245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50">
        <v>8477.48</v>
      </c>
      <c r="AM10" s="250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5">
        <f t="shared" si="21"/>
        <v>739.455547485268</v>
      </c>
      <c r="AT10" s="250">
        <v>8</v>
      </c>
      <c r="AU10" s="256">
        <v>2</v>
      </c>
      <c r="AV10" s="256">
        <f t="shared" si="22"/>
        <v>-6</v>
      </c>
      <c r="AW10" s="256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5">
        <v>10000</v>
      </c>
      <c r="K11" s="215">
        <f t="shared" si="0"/>
        <v>30000</v>
      </c>
      <c r="L11" s="216">
        <f t="shared" si="1"/>
        <v>2103.34478047153</v>
      </c>
      <c r="M11" s="216">
        <f t="shared" si="2"/>
        <v>6310.03434141459</v>
      </c>
      <c r="N11" s="217">
        <v>0.210334478047153</v>
      </c>
      <c r="O11" s="215">
        <v>12800</v>
      </c>
      <c r="P11" s="215">
        <f t="shared" si="3"/>
        <v>38400</v>
      </c>
      <c r="Q11" s="216">
        <f t="shared" si="4"/>
        <v>2490.36022007828</v>
      </c>
      <c r="R11" s="216">
        <f t="shared" si="5"/>
        <v>7471.08066023485</v>
      </c>
      <c r="S11" s="217">
        <v>0.194559392193616</v>
      </c>
      <c r="T11" s="229">
        <v>36213.17</v>
      </c>
      <c r="U11" s="230">
        <v>5280.38</v>
      </c>
      <c r="V11" s="169">
        <f t="shared" si="6"/>
        <v>1.20710566666667</v>
      </c>
      <c r="W11" s="231">
        <f t="shared" si="7"/>
        <v>0.836822704013405</v>
      </c>
      <c r="X11" s="231">
        <f t="shared" si="8"/>
        <v>0.943051302083333</v>
      </c>
      <c r="Y11" s="231">
        <f t="shared" si="9"/>
        <v>0.706775932443756</v>
      </c>
      <c r="Z11" s="244">
        <f t="shared" si="24"/>
        <v>600</v>
      </c>
      <c r="AA11" s="246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50">
        <v>10567.47</v>
      </c>
      <c r="AM11" s="250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5">
        <f t="shared" si="21"/>
        <v>600</v>
      </c>
      <c r="AT11" s="250">
        <v>8</v>
      </c>
      <c r="AU11" s="256">
        <v>3</v>
      </c>
      <c r="AV11" s="256">
        <f t="shared" si="22"/>
        <v>-5</v>
      </c>
      <c r="AW11" s="256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5">
        <v>17000</v>
      </c>
      <c r="K12" s="215">
        <f t="shared" si="0"/>
        <v>51000</v>
      </c>
      <c r="L12" s="216">
        <f t="shared" si="1"/>
        <v>3740</v>
      </c>
      <c r="M12" s="216">
        <f t="shared" si="2"/>
        <v>11220</v>
      </c>
      <c r="N12" s="217">
        <v>0.22</v>
      </c>
      <c r="O12" s="215">
        <v>21250</v>
      </c>
      <c r="P12" s="215">
        <f t="shared" si="3"/>
        <v>63750</v>
      </c>
      <c r="Q12" s="216">
        <f t="shared" si="4"/>
        <v>4324.375</v>
      </c>
      <c r="R12" s="216">
        <f t="shared" si="5"/>
        <v>12973.125</v>
      </c>
      <c r="S12" s="217">
        <v>0.2035</v>
      </c>
      <c r="T12" s="229">
        <v>59727.54</v>
      </c>
      <c r="U12" s="230">
        <v>10805.15</v>
      </c>
      <c r="V12" s="169">
        <f t="shared" si="6"/>
        <v>1.17112823529412</v>
      </c>
      <c r="W12" s="231">
        <f t="shared" si="7"/>
        <v>0.963025846702317</v>
      </c>
      <c r="X12" s="231">
        <f t="shared" si="8"/>
        <v>0.936902588235294</v>
      </c>
      <c r="Y12" s="231">
        <f t="shared" si="9"/>
        <v>0.832887218769572</v>
      </c>
      <c r="Z12" s="244">
        <f t="shared" si="24"/>
        <v>700</v>
      </c>
      <c r="AA12" s="246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50">
        <v>22593.37</v>
      </c>
      <c r="AM12" s="250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5">
        <f t="shared" si="21"/>
        <v>700</v>
      </c>
      <c r="AT12" s="250">
        <v>10</v>
      </c>
      <c r="AU12" s="256">
        <v>0</v>
      </c>
      <c r="AV12" s="256">
        <f t="shared" si="22"/>
        <v>-10</v>
      </c>
      <c r="AW12" s="256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5">
        <v>18000</v>
      </c>
      <c r="K13" s="215">
        <f t="shared" si="0"/>
        <v>54000</v>
      </c>
      <c r="L13" s="216">
        <f t="shared" si="1"/>
        <v>3780</v>
      </c>
      <c r="M13" s="216">
        <f t="shared" si="2"/>
        <v>11340</v>
      </c>
      <c r="N13" s="217">
        <v>0.21</v>
      </c>
      <c r="O13" s="215">
        <v>22500</v>
      </c>
      <c r="P13" s="215">
        <f t="shared" si="3"/>
        <v>67500</v>
      </c>
      <c r="Q13" s="216">
        <f t="shared" si="4"/>
        <v>4370.625</v>
      </c>
      <c r="R13" s="216">
        <f t="shared" si="5"/>
        <v>13111.875</v>
      </c>
      <c r="S13" s="217">
        <v>0.19425</v>
      </c>
      <c r="T13" s="229">
        <v>63119.59</v>
      </c>
      <c r="U13" s="230">
        <v>8054.84</v>
      </c>
      <c r="V13" s="169">
        <f t="shared" si="6"/>
        <v>1.1688812962963</v>
      </c>
      <c r="W13" s="231">
        <f t="shared" si="7"/>
        <v>0.710303350970018</v>
      </c>
      <c r="X13" s="231">
        <f t="shared" si="8"/>
        <v>0.935105037037037</v>
      </c>
      <c r="Y13" s="231">
        <f t="shared" si="9"/>
        <v>0.614316411649745</v>
      </c>
      <c r="Z13" s="244">
        <f t="shared" si="24"/>
        <v>700</v>
      </c>
      <c r="AA13" s="246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50">
        <v>18651.36</v>
      </c>
      <c r="AM13" s="250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5">
        <f t="shared" si="21"/>
        <v>700</v>
      </c>
      <c r="AT13" s="250">
        <v>10</v>
      </c>
      <c r="AU13" s="256">
        <v>10</v>
      </c>
      <c r="AV13" s="256">
        <f t="shared" si="22"/>
        <v>0</v>
      </c>
      <c r="AW13" s="256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5">
        <v>24000</v>
      </c>
      <c r="K14" s="215">
        <f t="shared" si="0"/>
        <v>72000</v>
      </c>
      <c r="L14" s="216">
        <f t="shared" si="1"/>
        <v>5280</v>
      </c>
      <c r="M14" s="216">
        <f t="shared" si="2"/>
        <v>15840</v>
      </c>
      <c r="N14" s="217">
        <v>0.22</v>
      </c>
      <c r="O14" s="215">
        <v>28800</v>
      </c>
      <c r="P14" s="215">
        <f t="shared" si="3"/>
        <v>86400</v>
      </c>
      <c r="Q14" s="216">
        <f t="shared" si="4"/>
        <v>5860.8</v>
      </c>
      <c r="R14" s="216">
        <f t="shared" si="5"/>
        <v>17582.4</v>
      </c>
      <c r="S14" s="217">
        <v>0.2035</v>
      </c>
      <c r="T14" s="229">
        <v>80582.56</v>
      </c>
      <c r="U14" s="230">
        <v>15468.1</v>
      </c>
      <c r="V14" s="169">
        <f t="shared" si="6"/>
        <v>1.11920222222222</v>
      </c>
      <c r="W14" s="231">
        <f t="shared" si="7"/>
        <v>0.976521464646465</v>
      </c>
      <c r="X14" s="231">
        <f t="shared" si="8"/>
        <v>0.932668518518519</v>
      </c>
      <c r="Y14" s="231">
        <f t="shared" si="9"/>
        <v>0.879749067249067</v>
      </c>
      <c r="Z14" s="244">
        <f t="shared" si="24"/>
        <v>700</v>
      </c>
      <c r="AA14" s="246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50">
        <v>24721.11</v>
      </c>
      <c r="AM14" s="250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5">
        <f t="shared" si="21"/>
        <v>700</v>
      </c>
      <c r="AT14" s="250">
        <v>15</v>
      </c>
      <c r="AU14" s="256">
        <v>63</v>
      </c>
      <c r="AV14" s="256">
        <f t="shared" si="22"/>
        <v>48</v>
      </c>
      <c r="AW14" s="259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5">
        <v>12000</v>
      </c>
      <c r="K15" s="215">
        <f t="shared" si="0"/>
        <v>36000</v>
      </c>
      <c r="L15" s="216">
        <f t="shared" si="1"/>
        <v>2796.02082924546</v>
      </c>
      <c r="M15" s="216">
        <f t="shared" si="2"/>
        <v>8388.06248773638</v>
      </c>
      <c r="N15" s="217">
        <v>0.233001735770455</v>
      </c>
      <c r="O15" s="215">
        <v>15500</v>
      </c>
      <c r="P15" s="215">
        <f t="shared" si="3"/>
        <v>46500</v>
      </c>
      <c r="Q15" s="216">
        <f t="shared" si="4"/>
        <v>3340.6623866089</v>
      </c>
      <c r="R15" s="216">
        <f t="shared" si="5"/>
        <v>10021.9871598267</v>
      </c>
      <c r="S15" s="217">
        <v>0.215526605587671</v>
      </c>
      <c r="T15" s="229">
        <v>43136.57</v>
      </c>
      <c r="U15" s="230">
        <v>10802.39</v>
      </c>
      <c r="V15" s="169">
        <f t="shared" si="6"/>
        <v>1.19823805555556</v>
      </c>
      <c r="W15" s="169">
        <f t="shared" si="7"/>
        <v>1.28782898503599</v>
      </c>
      <c r="X15" s="231">
        <f t="shared" si="8"/>
        <v>0.927668172043011</v>
      </c>
      <c r="Y15" s="231">
        <f t="shared" si="9"/>
        <v>1.07786907204407</v>
      </c>
      <c r="Z15" s="244">
        <f t="shared" si="24"/>
        <v>500</v>
      </c>
      <c r="AA15" s="245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50">
        <v>28082.2</v>
      </c>
      <c r="AM15" s="250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5">
        <f t="shared" si="21"/>
        <v>1782.86550245272</v>
      </c>
      <c r="AT15" s="250">
        <v>10</v>
      </c>
      <c r="AU15" s="256">
        <v>2</v>
      </c>
      <c r="AV15" s="256">
        <f t="shared" si="22"/>
        <v>-8</v>
      </c>
      <c r="AW15" s="256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5">
        <v>18000</v>
      </c>
      <c r="K16" s="215">
        <f t="shared" si="0"/>
        <v>54000</v>
      </c>
      <c r="L16" s="216">
        <f t="shared" si="1"/>
        <v>3330</v>
      </c>
      <c r="M16" s="216">
        <f t="shared" si="2"/>
        <v>9990</v>
      </c>
      <c r="N16" s="217">
        <v>0.185</v>
      </c>
      <c r="O16" s="215">
        <v>22500</v>
      </c>
      <c r="P16" s="215">
        <f t="shared" si="3"/>
        <v>67500</v>
      </c>
      <c r="Q16" s="216">
        <f t="shared" si="4"/>
        <v>3850.3125</v>
      </c>
      <c r="R16" s="216">
        <f t="shared" si="5"/>
        <v>11550.9375</v>
      </c>
      <c r="S16" s="217">
        <v>0.171125</v>
      </c>
      <c r="T16" s="229">
        <v>62510.52</v>
      </c>
      <c r="U16" s="230">
        <v>9062.68</v>
      </c>
      <c r="V16" s="169">
        <f t="shared" si="6"/>
        <v>1.15760222222222</v>
      </c>
      <c r="W16" s="231">
        <f t="shared" si="7"/>
        <v>0.907175175175175</v>
      </c>
      <c r="X16" s="231">
        <f t="shared" si="8"/>
        <v>0.926081777777778</v>
      </c>
      <c r="Y16" s="231">
        <f t="shared" si="9"/>
        <v>0.784583935286638</v>
      </c>
      <c r="Z16" s="244">
        <f t="shared" si="24"/>
        <v>700</v>
      </c>
      <c r="AA16" s="246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50">
        <v>33810.96</v>
      </c>
      <c r="AM16" s="250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5">
        <f t="shared" si="21"/>
        <v>700</v>
      </c>
      <c r="AT16" s="250">
        <v>10</v>
      </c>
      <c r="AU16" s="256">
        <v>14</v>
      </c>
      <c r="AV16" s="256">
        <f t="shared" si="22"/>
        <v>4</v>
      </c>
      <c r="AW16" s="259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5">
        <v>10500</v>
      </c>
      <c r="K17" s="215">
        <f t="shared" si="0"/>
        <v>31500</v>
      </c>
      <c r="L17" s="216">
        <f t="shared" si="1"/>
        <v>2100</v>
      </c>
      <c r="M17" s="216">
        <f t="shared" si="2"/>
        <v>6300</v>
      </c>
      <c r="N17" s="217">
        <v>0.2</v>
      </c>
      <c r="O17" s="215">
        <v>13500</v>
      </c>
      <c r="P17" s="215">
        <f t="shared" si="3"/>
        <v>40500</v>
      </c>
      <c r="Q17" s="216">
        <f t="shared" si="4"/>
        <v>2497.5</v>
      </c>
      <c r="R17" s="216">
        <f t="shared" si="5"/>
        <v>7492.5</v>
      </c>
      <c r="S17" s="217">
        <v>0.185</v>
      </c>
      <c r="T17" s="229">
        <v>37153.28</v>
      </c>
      <c r="U17" s="230">
        <v>7253.65</v>
      </c>
      <c r="V17" s="169">
        <f t="shared" si="6"/>
        <v>1.17946920634921</v>
      </c>
      <c r="W17" s="169">
        <f t="shared" si="7"/>
        <v>1.15137301587302</v>
      </c>
      <c r="X17" s="231">
        <f t="shared" si="8"/>
        <v>0.917364938271605</v>
      </c>
      <c r="Y17" s="231">
        <f t="shared" si="9"/>
        <v>0.968121454788121</v>
      </c>
      <c r="Z17" s="244">
        <f t="shared" si="24"/>
        <v>400</v>
      </c>
      <c r="AA17" s="245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50">
        <v>23145.47</v>
      </c>
      <c r="AM17" s="250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5">
        <f t="shared" si="21"/>
        <v>1090.73</v>
      </c>
      <c r="AT17" s="250">
        <v>8</v>
      </c>
      <c r="AU17" s="256">
        <v>8</v>
      </c>
      <c r="AV17" s="256">
        <f t="shared" si="22"/>
        <v>0</v>
      </c>
      <c r="AW17" s="256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5">
        <v>20000</v>
      </c>
      <c r="K18" s="215">
        <f t="shared" si="0"/>
        <v>60000</v>
      </c>
      <c r="L18" s="216">
        <f t="shared" si="1"/>
        <v>5082.61172183964</v>
      </c>
      <c r="M18" s="216">
        <f t="shared" si="2"/>
        <v>15247.8351655189</v>
      </c>
      <c r="N18" s="217">
        <v>0.254130586091982</v>
      </c>
      <c r="O18" s="215">
        <v>25000</v>
      </c>
      <c r="P18" s="215">
        <f t="shared" si="3"/>
        <v>75000</v>
      </c>
      <c r="Q18" s="216">
        <f t="shared" si="4"/>
        <v>5876.76980337707</v>
      </c>
      <c r="R18" s="216">
        <f t="shared" si="5"/>
        <v>17630.3094101312</v>
      </c>
      <c r="S18" s="217">
        <v>0.235070792135083</v>
      </c>
      <c r="T18" s="229">
        <v>68477.09</v>
      </c>
      <c r="U18" s="230">
        <v>10663.22</v>
      </c>
      <c r="V18" s="169">
        <f t="shared" si="6"/>
        <v>1.14128483333333</v>
      </c>
      <c r="W18" s="231">
        <f t="shared" si="7"/>
        <v>0.699326814872288</v>
      </c>
      <c r="X18" s="231">
        <f t="shared" si="8"/>
        <v>0.913027866666667</v>
      </c>
      <c r="Y18" s="231">
        <f t="shared" si="9"/>
        <v>0.604823191240899</v>
      </c>
      <c r="Z18" s="244">
        <f t="shared" si="24"/>
        <v>800</v>
      </c>
      <c r="AA18" s="246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50">
        <v>27612.58</v>
      </c>
      <c r="AM18" s="250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5">
        <f t="shared" si="21"/>
        <v>800</v>
      </c>
      <c r="AT18" s="250">
        <v>12</v>
      </c>
      <c r="AU18" s="256">
        <v>14</v>
      </c>
      <c r="AV18" s="256">
        <f t="shared" si="22"/>
        <v>2</v>
      </c>
      <c r="AW18" s="259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5">
        <v>6000</v>
      </c>
      <c r="K19" s="215">
        <f t="shared" si="0"/>
        <v>18000</v>
      </c>
      <c r="L19" s="216">
        <f t="shared" si="1"/>
        <v>1260</v>
      </c>
      <c r="M19" s="216">
        <f t="shared" si="2"/>
        <v>3780</v>
      </c>
      <c r="N19" s="217">
        <v>0.21</v>
      </c>
      <c r="O19" s="215">
        <v>8000</v>
      </c>
      <c r="P19" s="215">
        <f t="shared" si="3"/>
        <v>24000</v>
      </c>
      <c r="Q19" s="216">
        <f t="shared" si="4"/>
        <v>1520</v>
      </c>
      <c r="R19" s="216">
        <f t="shared" si="5"/>
        <v>4560</v>
      </c>
      <c r="S19" s="217">
        <v>0.19</v>
      </c>
      <c r="T19" s="229">
        <v>21911</v>
      </c>
      <c r="U19" s="230">
        <v>3530.78</v>
      </c>
      <c r="V19" s="169">
        <f t="shared" si="6"/>
        <v>1.21727777777778</v>
      </c>
      <c r="W19" s="231">
        <f t="shared" si="7"/>
        <v>0.934068783068783</v>
      </c>
      <c r="X19" s="231">
        <f t="shared" si="8"/>
        <v>0.912958333333333</v>
      </c>
      <c r="Y19" s="231">
        <f t="shared" si="9"/>
        <v>0.774293859649123</v>
      </c>
      <c r="Z19" s="244">
        <f t="shared" si="24"/>
        <v>800</v>
      </c>
      <c r="AA19" s="246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50">
        <v>10518.31</v>
      </c>
      <c r="AM19" s="250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5">
        <f t="shared" si="21"/>
        <v>1100</v>
      </c>
      <c r="AT19" s="250">
        <v>4</v>
      </c>
      <c r="AU19" s="256">
        <v>2</v>
      </c>
      <c r="AV19" s="256">
        <f t="shared" si="22"/>
        <v>-2</v>
      </c>
      <c r="AW19" s="256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5">
        <v>110000</v>
      </c>
      <c r="K20" s="215">
        <f t="shared" si="0"/>
        <v>330000</v>
      </c>
      <c r="L20" s="216">
        <f t="shared" si="1"/>
        <v>23100</v>
      </c>
      <c r="M20" s="216">
        <f t="shared" si="2"/>
        <v>69300</v>
      </c>
      <c r="N20" s="217">
        <v>0.21</v>
      </c>
      <c r="O20" s="215">
        <v>132000</v>
      </c>
      <c r="P20" s="215">
        <f t="shared" si="3"/>
        <v>396000</v>
      </c>
      <c r="Q20" s="216">
        <f t="shared" si="4"/>
        <v>25641</v>
      </c>
      <c r="R20" s="216">
        <f t="shared" si="5"/>
        <v>76923</v>
      </c>
      <c r="S20" s="217">
        <v>0.19425</v>
      </c>
      <c r="T20" s="229">
        <v>357995.47</v>
      </c>
      <c r="U20" s="230">
        <v>74160.96</v>
      </c>
      <c r="V20" s="169">
        <f t="shared" si="6"/>
        <v>1.08483475757576</v>
      </c>
      <c r="W20" s="169">
        <f t="shared" si="7"/>
        <v>1.07014372294372</v>
      </c>
      <c r="X20" s="231">
        <f t="shared" si="8"/>
        <v>0.904028964646465</v>
      </c>
      <c r="Y20" s="231">
        <f t="shared" si="9"/>
        <v>0.964093444093444</v>
      </c>
      <c r="Z20" s="244">
        <v>0</v>
      </c>
      <c r="AA20" s="245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50">
        <v>144867.52</v>
      </c>
      <c r="AM20" s="250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5">
        <f t="shared" si="21"/>
        <v>0</v>
      </c>
      <c r="AT20" s="250">
        <v>30</v>
      </c>
      <c r="AU20" s="256">
        <v>6</v>
      </c>
      <c r="AV20" s="256">
        <f t="shared" si="22"/>
        <v>-24</v>
      </c>
      <c r="AW20" s="256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5">
        <v>9500</v>
      </c>
      <c r="K21" s="215">
        <f t="shared" si="0"/>
        <v>28500</v>
      </c>
      <c r="L21" s="216">
        <f t="shared" si="1"/>
        <v>1900</v>
      </c>
      <c r="M21" s="216">
        <f t="shared" si="2"/>
        <v>5700</v>
      </c>
      <c r="N21" s="217">
        <v>0.2</v>
      </c>
      <c r="O21" s="215">
        <v>12000</v>
      </c>
      <c r="P21" s="215">
        <f t="shared" si="3"/>
        <v>36000</v>
      </c>
      <c r="Q21" s="216">
        <f t="shared" si="4"/>
        <v>2220</v>
      </c>
      <c r="R21" s="216">
        <f t="shared" si="5"/>
        <v>6660</v>
      </c>
      <c r="S21" s="217">
        <v>0.185</v>
      </c>
      <c r="T21" s="229">
        <v>32257.24</v>
      </c>
      <c r="U21" s="230">
        <v>7211.44</v>
      </c>
      <c r="V21" s="169">
        <f t="shared" si="6"/>
        <v>1.13183298245614</v>
      </c>
      <c r="W21" s="169">
        <f t="shared" si="7"/>
        <v>1.2651649122807</v>
      </c>
      <c r="X21" s="231">
        <f t="shared" si="8"/>
        <v>0.896034444444444</v>
      </c>
      <c r="Y21" s="231">
        <f t="shared" si="9"/>
        <v>1.0827987987988</v>
      </c>
      <c r="Z21" s="244">
        <f t="shared" si="24"/>
        <v>600</v>
      </c>
      <c r="AA21" s="245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50">
        <v>10840.33</v>
      </c>
      <c r="AM21" s="250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5">
        <f t="shared" si="21"/>
        <v>902.288</v>
      </c>
      <c r="AT21" s="250">
        <v>6</v>
      </c>
      <c r="AU21" s="256">
        <v>2</v>
      </c>
      <c r="AV21" s="256">
        <f t="shared" si="22"/>
        <v>-4</v>
      </c>
      <c r="AW21" s="256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5">
        <v>16000</v>
      </c>
      <c r="K22" s="215">
        <f t="shared" si="0"/>
        <v>48000</v>
      </c>
      <c r="L22" s="216">
        <f t="shared" si="1"/>
        <v>4150.83706676891</v>
      </c>
      <c r="M22" s="216">
        <f t="shared" si="2"/>
        <v>12452.5112003067</v>
      </c>
      <c r="N22" s="217">
        <v>0.259427316673057</v>
      </c>
      <c r="O22" s="215">
        <v>20000</v>
      </c>
      <c r="P22" s="215">
        <f t="shared" si="3"/>
        <v>60000</v>
      </c>
      <c r="Q22" s="216">
        <f t="shared" si="4"/>
        <v>4799.40535845156</v>
      </c>
      <c r="R22" s="216">
        <f t="shared" si="5"/>
        <v>14398.2160753547</v>
      </c>
      <c r="S22" s="217">
        <v>0.239970267922578</v>
      </c>
      <c r="T22" s="229">
        <v>53756.42</v>
      </c>
      <c r="U22" s="230">
        <v>9987.8</v>
      </c>
      <c r="V22" s="169">
        <f t="shared" si="6"/>
        <v>1.11992541666667</v>
      </c>
      <c r="W22" s="231">
        <f t="shared" si="7"/>
        <v>0.802071151701032</v>
      </c>
      <c r="X22" s="231">
        <f t="shared" si="8"/>
        <v>0.895940333333333</v>
      </c>
      <c r="Y22" s="231">
        <f t="shared" si="9"/>
        <v>0.693683158227916</v>
      </c>
      <c r="Z22" s="244">
        <f t="shared" si="24"/>
        <v>0</v>
      </c>
      <c r="AA22" s="246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50">
        <v>13582.87</v>
      </c>
      <c r="AM22" s="250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5">
        <f t="shared" si="21"/>
        <v>0</v>
      </c>
      <c r="AT22" s="250">
        <v>10</v>
      </c>
      <c r="AU22" s="256">
        <v>8</v>
      </c>
      <c r="AV22" s="256">
        <f t="shared" si="22"/>
        <v>-2</v>
      </c>
      <c r="AW22" s="256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5">
        <v>16000</v>
      </c>
      <c r="K23" s="215">
        <f t="shared" si="0"/>
        <v>48000</v>
      </c>
      <c r="L23" s="216">
        <f t="shared" si="1"/>
        <v>3882.23202412019</v>
      </c>
      <c r="M23" s="216">
        <f t="shared" si="2"/>
        <v>11646.6960723606</v>
      </c>
      <c r="N23" s="217">
        <v>0.242639501507512</v>
      </c>
      <c r="O23" s="215">
        <v>20000</v>
      </c>
      <c r="P23" s="215">
        <f t="shared" si="3"/>
        <v>60000</v>
      </c>
      <c r="Q23" s="216">
        <f t="shared" si="4"/>
        <v>4488.83077788896</v>
      </c>
      <c r="R23" s="216">
        <f t="shared" si="5"/>
        <v>13466.4923336669</v>
      </c>
      <c r="S23" s="217">
        <v>0.224441538894448</v>
      </c>
      <c r="T23" s="229">
        <v>53639.39</v>
      </c>
      <c r="U23" s="230">
        <v>11778.08</v>
      </c>
      <c r="V23" s="169">
        <f t="shared" si="6"/>
        <v>1.11748729166667</v>
      </c>
      <c r="W23" s="169">
        <f t="shared" si="7"/>
        <v>1.01128078957527</v>
      </c>
      <c r="X23" s="231">
        <f t="shared" si="8"/>
        <v>0.893989833333333</v>
      </c>
      <c r="Y23" s="231">
        <f t="shared" si="9"/>
        <v>0.874621223416451</v>
      </c>
      <c r="Z23" s="244">
        <f t="shared" si="24"/>
        <v>700</v>
      </c>
      <c r="AA23" s="245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50">
        <v>19336.89</v>
      </c>
      <c r="AM23" s="250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5">
        <f t="shared" si="21"/>
        <v>726.27678552788</v>
      </c>
      <c r="AT23" s="250">
        <v>12</v>
      </c>
      <c r="AU23" s="256">
        <v>6</v>
      </c>
      <c r="AV23" s="256">
        <f t="shared" si="22"/>
        <v>-6</v>
      </c>
      <c r="AW23" s="256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5">
        <v>22000</v>
      </c>
      <c r="K24" s="215">
        <f t="shared" si="0"/>
        <v>66000</v>
      </c>
      <c r="L24" s="216">
        <f t="shared" si="1"/>
        <v>4070</v>
      </c>
      <c r="M24" s="216">
        <f t="shared" si="2"/>
        <v>12210</v>
      </c>
      <c r="N24" s="217">
        <v>0.185</v>
      </c>
      <c r="O24" s="215">
        <v>27500</v>
      </c>
      <c r="P24" s="215">
        <f t="shared" si="3"/>
        <v>82500</v>
      </c>
      <c r="Q24" s="216">
        <f t="shared" si="4"/>
        <v>4705.9375</v>
      </c>
      <c r="R24" s="216">
        <f t="shared" si="5"/>
        <v>14117.8125</v>
      </c>
      <c r="S24" s="217">
        <v>0.171125</v>
      </c>
      <c r="T24" s="229">
        <v>73739.24</v>
      </c>
      <c r="U24" s="230">
        <v>13179.55</v>
      </c>
      <c r="V24" s="169">
        <f t="shared" si="6"/>
        <v>1.11726121212121</v>
      </c>
      <c r="W24" s="169">
        <f t="shared" si="7"/>
        <v>1.07940622440622</v>
      </c>
      <c r="X24" s="231">
        <f t="shared" si="8"/>
        <v>0.89380896969697</v>
      </c>
      <c r="Y24" s="231">
        <f t="shared" si="9"/>
        <v>0.933540518405383</v>
      </c>
      <c r="Z24" s="244">
        <f t="shared" si="24"/>
        <v>700</v>
      </c>
      <c r="AA24" s="245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50">
        <v>20951.21</v>
      </c>
      <c r="AM24" s="250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5">
        <f t="shared" si="21"/>
        <v>893.91</v>
      </c>
      <c r="AT24" s="250">
        <v>15</v>
      </c>
      <c r="AU24" s="256">
        <v>11</v>
      </c>
      <c r="AV24" s="256">
        <f t="shared" si="22"/>
        <v>-4</v>
      </c>
      <c r="AW24" s="256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5">
        <v>12000</v>
      </c>
      <c r="K25" s="215">
        <f t="shared" si="0"/>
        <v>36000</v>
      </c>
      <c r="L25" s="216">
        <f t="shared" si="1"/>
        <v>2220</v>
      </c>
      <c r="M25" s="216">
        <f t="shared" si="2"/>
        <v>6660</v>
      </c>
      <c r="N25" s="217">
        <v>0.185</v>
      </c>
      <c r="O25" s="215">
        <v>15500</v>
      </c>
      <c r="P25" s="215">
        <f t="shared" si="3"/>
        <v>46500</v>
      </c>
      <c r="Q25" s="216">
        <f t="shared" si="4"/>
        <v>2652.4375</v>
      </c>
      <c r="R25" s="216">
        <f t="shared" si="5"/>
        <v>7957.3125</v>
      </c>
      <c r="S25" s="217">
        <v>0.171125</v>
      </c>
      <c r="T25" s="229">
        <v>40644.45</v>
      </c>
      <c r="U25" s="230">
        <v>5606.51</v>
      </c>
      <c r="V25" s="169">
        <f t="shared" si="6"/>
        <v>1.1290125</v>
      </c>
      <c r="W25" s="231">
        <f t="shared" si="7"/>
        <v>0.841818318318318</v>
      </c>
      <c r="X25" s="231">
        <f t="shared" si="8"/>
        <v>0.874074193548387</v>
      </c>
      <c r="Y25" s="231">
        <f t="shared" si="9"/>
        <v>0.704573309141749</v>
      </c>
      <c r="Z25" s="244">
        <f t="shared" si="24"/>
        <v>400</v>
      </c>
      <c r="AA25" s="246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50">
        <v>13358.79</v>
      </c>
      <c r="AM25" s="250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5">
        <f t="shared" si="21"/>
        <v>400</v>
      </c>
      <c r="AT25" s="250">
        <v>8</v>
      </c>
      <c r="AU25" s="256">
        <v>0</v>
      </c>
      <c r="AV25" s="256">
        <f t="shared" si="22"/>
        <v>-8</v>
      </c>
      <c r="AW25" s="256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5">
        <v>8000</v>
      </c>
      <c r="K26" s="215">
        <f t="shared" si="0"/>
        <v>24000</v>
      </c>
      <c r="L26" s="216">
        <f t="shared" si="1"/>
        <v>1320</v>
      </c>
      <c r="M26" s="216">
        <f t="shared" si="2"/>
        <v>3960</v>
      </c>
      <c r="N26" s="217">
        <v>0.165</v>
      </c>
      <c r="O26" s="215">
        <v>11500</v>
      </c>
      <c r="P26" s="215">
        <f t="shared" si="3"/>
        <v>34500</v>
      </c>
      <c r="Q26" s="216">
        <f t="shared" si="4"/>
        <v>1725</v>
      </c>
      <c r="R26" s="216">
        <f t="shared" si="5"/>
        <v>5175</v>
      </c>
      <c r="S26" s="217">
        <v>0.15</v>
      </c>
      <c r="T26" s="229">
        <v>30028.98</v>
      </c>
      <c r="U26" s="230">
        <v>5135.72</v>
      </c>
      <c r="V26" s="169">
        <f t="shared" si="6"/>
        <v>1.2512075</v>
      </c>
      <c r="W26" s="169">
        <f t="shared" si="7"/>
        <v>1.29689898989899</v>
      </c>
      <c r="X26" s="231">
        <f t="shared" si="8"/>
        <v>0.870405217391304</v>
      </c>
      <c r="Y26" s="231">
        <f t="shared" si="9"/>
        <v>0.992409661835749</v>
      </c>
      <c r="Z26" s="244">
        <f t="shared" si="24"/>
        <v>700</v>
      </c>
      <c r="AA26" s="245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50">
        <v>15160.48</v>
      </c>
      <c r="AM26" s="250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5">
        <f t="shared" si="21"/>
        <v>935.144</v>
      </c>
      <c r="AT26" s="250">
        <v>6</v>
      </c>
      <c r="AU26" s="256">
        <v>4</v>
      </c>
      <c r="AV26" s="256">
        <f t="shared" si="22"/>
        <v>-2</v>
      </c>
      <c r="AW26" s="256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5">
        <v>16500</v>
      </c>
      <c r="K27" s="215">
        <f t="shared" si="0"/>
        <v>49500</v>
      </c>
      <c r="L27" s="216">
        <f t="shared" si="1"/>
        <v>4280.43907891489</v>
      </c>
      <c r="M27" s="216">
        <f t="shared" si="2"/>
        <v>12841.3172367447</v>
      </c>
      <c r="N27" s="217">
        <v>0.259420550237266</v>
      </c>
      <c r="O27" s="215">
        <v>19800</v>
      </c>
      <c r="P27" s="215">
        <f t="shared" si="3"/>
        <v>59400</v>
      </c>
      <c r="Q27" s="216">
        <f t="shared" si="4"/>
        <v>4751.28737759553</v>
      </c>
      <c r="R27" s="216">
        <f t="shared" si="5"/>
        <v>14253.8621327866</v>
      </c>
      <c r="S27" s="217">
        <v>0.239964008969471</v>
      </c>
      <c r="T27" s="229">
        <v>51577.05</v>
      </c>
      <c r="U27" s="230">
        <v>10171.91</v>
      </c>
      <c r="V27" s="169">
        <f t="shared" si="6"/>
        <v>1.04196060606061</v>
      </c>
      <c r="W27" s="231">
        <f t="shared" si="7"/>
        <v>0.792123565867032</v>
      </c>
      <c r="X27" s="231">
        <f t="shared" si="8"/>
        <v>0.868300505050505</v>
      </c>
      <c r="Y27" s="231">
        <f t="shared" si="9"/>
        <v>0.713624834114445</v>
      </c>
      <c r="Z27" s="244">
        <f t="shared" si="24"/>
        <v>600</v>
      </c>
      <c r="AA27" s="246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50">
        <v>12912.93</v>
      </c>
      <c r="AM27" s="250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5">
        <f t="shared" si="21"/>
        <v>600</v>
      </c>
      <c r="AT27" s="250">
        <v>10</v>
      </c>
      <c r="AU27" s="256">
        <v>2</v>
      </c>
      <c r="AV27" s="256">
        <f t="shared" si="22"/>
        <v>-8</v>
      </c>
      <c r="AW27" s="256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5">
        <v>15500</v>
      </c>
      <c r="K28" s="215">
        <f t="shared" si="0"/>
        <v>46500</v>
      </c>
      <c r="L28" s="216">
        <f t="shared" si="1"/>
        <v>3418.04248488085</v>
      </c>
      <c r="M28" s="216">
        <f t="shared" si="2"/>
        <v>10254.1274546426</v>
      </c>
      <c r="N28" s="217">
        <v>0.220518869992313</v>
      </c>
      <c r="O28" s="215">
        <v>18600</v>
      </c>
      <c r="P28" s="215">
        <f t="shared" si="3"/>
        <v>55800</v>
      </c>
      <c r="Q28" s="216">
        <f t="shared" si="4"/>
        <v>3794.02715821775</v>
      </c>
      <c r="R28" s="216">
        <f t="shared" si="5"/>
        <v>11382.0814746533</v>
      </c>
      <c r="S28" s="217">
        <v>0.20397995474289</v>
      </c>
      <c r="T28" s="229">
        <v>48202.11</v>
      </c>
      <c r="U28" s="230">
        <v>9426.75</v>
      </c>
      <c r="V28" s="169">
        <f t="shared" si="6"/>
        <v>1.03660451612903</v>
      </c>
      <c r="W28" s="231">
        <f t="shared" si="7"/>
        <v>0.919312739352776</v>
      </c>
      <c r="X28" s="231">
        <f t="shared" si="8"/>
        <v>0.863837096774194</v>
      </c>
      <c r="Y28" s="231">
        <f t="shared" si="9"/>
        <v>0.82820967509259</v>
      </c>
      <c r="Z28" s="244">
        <f t="shared" si="24"/>
        <v>700</v>
      </c>
      <c r="AA28" s="246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50">
        <v>13200.59</v>
      </c>
      <c r="AM28" s="250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5">
        <f t="shared" si="21"/>
        <v>700</v>
      </c>
      <c r="AT28" s="250">
        <v>10</v>
      </c>
      <c r="AU28" s="256">
        <v>8</v>
      </c>
      <c r="AV28" s="256">
        <f t="shared" si="22"/>
        <v>-2</v>
      </c>
      <c r="AW28" s="256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5">
        <v>20000</v>
      </c>
      <c r="K29" s="215">
        <f t="shared" si="0"/>
        <v>60000</v>
      </c>
      <c r="L29" s="216">
        <f t="shared" si="1"/>
        <v>4388.93422405688</v>
      </c>
      <c r="M29" s="216">
        <f t="shared" si="2"/>
        <v>13166.8026721706</v>
      </c>
      <c r="N29" s="217">
        <v>0.219446711202844</v>
      </c>
      <c r="O29" s="215">
        <v>25000</v>
      </c>
      <c r="P29" s="215">
        <f t="shared" si="3"/>
        <v>75000</v>
      </c>
      <c r="Q29" s="216">
        <f t="shared" si="4"/>
        <v>5074.70519656575</v>
      </c>
      <c r="R29" s="216">
        <f t="shared" si="5"/>
        <v>15224.1155896973</v>
      </c>
      <c r="S29" s="217">
        <v>0.20298820786263</v>
      </c>
      <c r="T29" s="229">
        <v>64730.15</v>
      </c>
      <c r="U29" s="230">
        <v>12756.64</v>
      </c>
      <c r="V29" s="169">
        <f t="shared" si="6"/>
        <v>1.07883583333333</v>
      </c>
      <c r="W29" s="231">
        <f t="shared" si="7"/>
        <v>0.968848726423346</v>
      </c>
      <c r="X29" s="231">
        <f t="shared" si="8"/>
        <v>0.863068666666667</v>
      </c>
      <c r="Y29" s="231">
        <f t="shared" si="9"/>
        <v>0.837923222852621</v>
      </c>
      <c r="Z29" s="244">
        <f t="shared" si="24"/>
        <v>700</v>
      </c>
      <c r="AA29" s="246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50">
        <v>24715.7</v>
      </c>
      <c r="AM29" s="250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5">
        <f t="shared" si="21"/>
        <v>700</v>
      </c>
      <c r="AT29" s="250">
        <v>10</v>
      </c>
      <c r="AU29" s="256">
        <v>13</v>
      </c>
      <c r="AV29" s="256">
        <f t="shared" si="22"/>
        <v>3</v>
      </c>
      <c r="AW29" s="259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5">
        <v>24000</v>
      </c>
      <c r="K30" s="215">
        <f t="shared" si="0"/>
        <v>72000</v>
      </c>
      <c r="L30" s="216">
        <f t="shared" si="1"/>
        <v>6035.52029852023</v>
      </c>
      <c r="M30" s="216">
        <f t="shared" si="2"/>
        <v>18106.5608955607</v>
      </c>
      <c r="N30" s="217">
        <v>0.251480012438343</v>
      </c>
      <c r="O30" s="215">
        <v>28800</v>
      </c>
      <c r="P30" s="215">
        <f t="shared" si="3"/>
        <v>86400</v>
      </c>
      <c r="Q30" s="216">
        <f t="shared" si="4"/>
        <v>6699.42753135745</v>
      </c>
      <c r="R30" s="216">
        <f t="shared" si="5"/>
        <v>20098.2825940723</v>
      </c>
      <c r="S30" s="217">
        <v>0.232619011505467</v>
      </c>
      <c r="T30" s="229">
        <v>74007.1</v>
      </c>
      <c r="U30" s="230">
        <v>18500.97</v>
      </c>
      <c r="V30" s="169">
        <f t="shared" si="6"/>
        <v>1.02787638888889</v>
      </c>
      <c r="W30" s="169">
        <f t="shared" si="7"/>
        <v>1.02178266246772</v>
      </c>
      <c r="X30" s="231">
        <f t="shared" si="8"/>
        <v>0.856563657407407</v>
      </c>
      <c r="Y30" s="231">
        <f t="shared" si="9"/>
        <v>0.920524921142098</v>
      </c>
      <c r="Z30" s="244">
        <f t="shared" si="24"/>
        <v>900</v>
      </c>
      <c r="AA30" s="245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50">
        <v>23979.96</v>
      </c>
      <c r="AM30" s="250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5">
        <f t="shared" si="21"/>
        <v>978.881820887861</v>
      </c>
      <c r="AT30" s="250">
        <v>15</v>
      </c>
      <c r="AU30" s="256">
        <v>6</v>
      </c>
      <c r="AV30" s="256">
        <f t="shared" si="22"/>
        <v>-9</v>
      </c>
      <c r="AW30" s="256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5">
        <v>12500</v>
      </c>
      <c r="K31" s="215">
        <f t="shared" si="0"/>
        <v>37500</v>
      </c>
      <c r="L31" s="216">
        <f t="shared" si="1"/>
        <v>2676.47507858221</v>
      </c>
      <c r="M31" s="216">
        <f t="shared" si="2"/>
        <v>8029.42523574664</v>
      </c>
      <c r="N31" s="217">
        <v>0.214118006286577</v>
      </c>
      <c r="O31" s="215">
        <v>15625</v>
      </c>
      <c r="P31" s="215">
        <f t="shared" si="3"/>
        <v>46875</v>
      </c>
      <c r="Q31" s="216">
        <f t="shared" si="4"/>
        <v>3094.67430961067</v>
      </c>
      <c r="R31" s="216">
        <f t="shared" si="5"/>
        <v>9284.02292883202</v>
      </c>
      <c r="S31" s="217">
        <v>0.198059155815083</v>
      </c>
      <c r="T31" s="229">
        <v>39842.5</v>
      </c>
      <c r="U31" s="230">
        <v>8370.85</v>
      </c>
      <c r="V31" s="169">
        <f t="shared" si="6"/>
        <v>1.06246666666667</v>
      </c>
      <c r="W31" s="169">
        <f t="shared" si="7"/>
        <v>1.04252169417225</v>
      </c>
      <c r="X31" s="231">
        <f t="shared" si="8"/>
        <v>0.849973333333333</v>
      </c>
      <c r="Y31" s="231">
        <f t="shared" si="9"/>
        <v>0.901640384148976</v>
      </c>
      <c r="Z31" s="244">
        <f t="shared" si="24"/>
        <v>600</v>
      </c>
      <c r="AA31" s="245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50">
        <v>5636.73</v>
      </c>
      <c r="AM31" s="250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5">
        <f t="shared" si="21"/>
        <v>668.284952850672</v>
      </c>
      <c r="AT31" s="250">
        <v>10</v>
      </c>
      <c r="AU31" s="256">
        <v>4</v>
      </c>
      <c r="AV31" s="256">
        <f t="shared" si="22"/>
        <v>-6</v>
      </c>
      <c r="AW31" s="256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5">
        <v>8500</v>
      </c>
      <c r="K32" s="215">
        <f t="shared" si="0"/>
        <v>25500</v>
      </c>
      <c r="L32" s="216">
        <f t="shared" si="1"/>
        <v>2209.47080860302</v>
      </c>
      <c r="M32" s="216">
        <f t="shared" si="2"/>
        <v>6628.41242580907</v>
      </c>
      <c r="N32" s="217">
        <v>0.259937742188591</v>
      </c>
      <c r="O32" s="215">
        <v>11000</v>
      </c>
      <c r="P32" s="215">
        <f t="shared" si="3"/>
        <v>33000</v>
      </c>
      <c r="Q32" s="216">
        <f t="shared" si="4"/>
        <v>2644.86652676892</v>
      </c>
      <c r="R32" s="216">
        <f t="shared" si="5"/>
        <v>7934.59958030675</v>
      </c>
      <c r="S32" s="217">
        <v>0.240442411524447</v>
      </c>
      <c r="T32" s="229">
        <v>27989.57</v>
      </c>
      <c r="U32" s="230">
        <v>7008.57</v>
      </c>
      <c r="V32" s="169">
        <f t="shared" si="6"/>
        <v>1.09763019607843</v>
      </c>
      <c r="W32" s="169">
        <f t="shared" si="7"/>
        <v>1.05735273392324</v>
      </c>
      <c r="X32" s="231">
        <f t="shared" si="8"/>
        <v>0.848168787878788</v>
      </c>
      <c r="Y32" s="231">
        <f t="shared" si="9"/>
        <v>0.883292210157006</v>
      </c>
      <c r="Z32" s="244">
        <f t="shared" si="24"/>
        <v>500</v>
      </c>
      <c r="AA32" s="245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50">
        <v>7227.74</v>
      </c>
      <c r="AM32" s="250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5">
        <f t="shared" si="21"/>
        <v>576.031514838186</v>
      </c>
      <c r="AT32" s="250">
        <v>6</v>
      </c>
      <c r="AU32" s="256">
        <v>2</v>
      </c>
      <c r="AV32" s="256">
        <f t="shared" si="22"/>
        <v>-4</v>
      </c>
      <c r="AW32" s="256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5">
        <v>14000</v>
      </c>
      <c r="K33" s="215">
        <f t="shared" si="0"/>
        <v>42000</v>
      </c>
      <c r="L33" s="216">
        <f t="shared" si="1"/>
        <v>3007.94135761881</v>
      </c>
      <c r="M33" s="216">
        <f t="shared" si="2"/>
        <v>9023.82407285642</v>
      </c>
      <c r="N33" s="217">
        <v>0.214852954115629</v>
      </c>
      <c r="O33" s="215">
        <v>17500</v>
      </c>
      <c r="P33" s="215">
        <f t="shared" si="3"/>
        <v>52500</v>
      </c>
      <c r="Q33" s="216">
        <f t="shared" si="4"/>
        <v>3477.93219474675</v>
      </c>
      <c r="R33" s="216">
        <f t="shared" si="5"/>
        <v>10433.7965842402</v>
      </c>
      <c r="S33" s="217">
        <v>0.198738982556957</v>
      </c>
      <c r="T33" s="229">
        <v>44504.94</v>
      </c>
      <c r="U33" s="230">
        <v>10216.87</v>
      </c>
      <c r="V33" s="169">
        <f t="shared" si="6"/>
        <v>1.05964142857143</v>
      </c>
      <c r="W33" s="169">
        <f t="shared" si="7"/>
        <v>1.13221068113819</v>
      </c>
      <c r="X33" s="231">
        <f t="shared" si="8"/>
        <v>0.847713142857143</v>
      </c>
      <c r="Y33" s="231">
        <f t="shared" si="9"/>
        <v>0.979209237741144</v>
      </c>
      <c r="Z33" s="244">
        <f t="shared" si="24"/>
        <v>700</v>
      </c>
      <c r="AA33" s="245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50">
        <v>14339.64</v>
      </c>
      <c r="AM33" s="250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5">
        <f t="shared" si="21"/>
        <v>1238.60918542872</v>
      </c>
      <c r="AT33" s="250">
        <v>8</v>
      </c>
      <c r="AU33" s="256">
        <v>4</v>
      </c>
      <c r="AV33" s="256">
        <f t="shared" si="22"/>
        <v>-4</v>
      </c>
      <c r="AW33" s="256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5">
        <v>13000</v>
      </c>
      <c r="K34" s="215">
        <f t="shared" si="0"/>
        <v>39000</v>
      </c>
      <c r="L34" s="216">
        <f t="shared" si="1"/>
        <v>3031.35673149525</v>
      </c>
      <c r="M34" s="216">
        <f t="shared" si="2"/>
        <v>9094.07019448574</v>
      </c>
      <c r="N34" s="217">
        <v>0.233181287038096</v>
      </c>
      <c r="O34" s="215">
        <v>16250</v>
      </c>
      <c r="P34" s="215">
        <f t="shared" si="3"/>
        <v>48750</v>
      </c>
      <c r="Q34" s="216">
        <f t="shared" si="4"/>
        <v>3505.00622079138</v>
      </c>
      <c r="R34" s="216">
        <f t="shared" si="5"/>
        <v>10515.0186623742</v>
      </c>
      <c r="S34" s="217">
        <v>0.215692690510239</v>
      </c>
      <c r="T34" s="229">
        <v>41021.37</v>
      </c>
      <c r="U34" s="230">
        <v>9456.75</v>
      </c>
      <c r="V34" s="169">
        <f t="shared" si="6"/>
        <v>1.05183</v>
      </c>
      <c r="W34" s="169">
        <f t="shared" si="7"/>
        <v>1.03988091116057</v>
      </c>
      <c r="X34" s="231">
        <f t="shared" si="8"/>
        <v>0.841464</v>
      </c>
      <c r="Y34" s="231">
        <f t="shared" si="9"/>
        <v>0.899356463706432</v>
      </c>
      <c r="Z34" s="244">
        <f t="shared" si="24"/>
        <v>600</v>
      </c>
      <c r="AA34" s="245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50">
        <v>21227.15</v>
      </c>
      <c r="AM34" s="250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5">
        <f t="shared" si="21"/>
        <v>1172.53596110285</v>
      </c>
      <c r="AT34" s="250">
        <v>8</v>
      </c>
      <c r="AU34" s="256">
        <v>10</v>
      </c>
      <c r="AV34" s="256">
        <f t="shared" si="22"/>
        <v>2</v>
      </c>
      <c r="AW34" s="259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5">
        <v>10500</v>
      </c>
      <c r="K35" s="215">
        <f t="shared" si="0"/>
        <v>31500</v>
      </c>
      <c r="L35" s="216">
        <f t="shared" si="1"/>
        <v>2495.10601372903</v>
      </c>
      <c r="M35" s="216">
        <f t="shared" si="2"/>
        <v>7485.3180411871</v>
      </c>
      <c r="N35" s="217">
        <v>0.23762914416467</v>
      </c>
      <c r="O35" s="215">
        <v>13500</v>
      </c>
      <c r="P35" s="215">
        <f t="shared" si="3"/>
        <v>40500</v>
      </c>
      <c r="Q35" s="216">
        <f t="shared" si="4"/>
        <v>2967.39393775632</v>
      </c>
      <c r="R35" s="216">
        <f t="shared" si="5"/>
        <v>8902.18181326896</v>
      </c>
      <c r="S35" s="217">
        <v>0.21980695835232</v>
      </c>
      <c r="T35" s="229">
        <v>33796.14</v>
      </c>
      <c r="U35" s="230">
        <v>7465.02</v>
      </c>
      <c r="V35" s="169">
        <f t="shared" si="6"/>
        <v>1.07289333333333</v>
      </c>
      <c r="W35" s="231">
        <f t="shared" si="7"/>
        <v>0.997288286072093</v>
      </c>
      <c r="X35" s="231">
        <f t="shared" si="8"/>
        <v>0.834472592592593</v>
      </c>
      <c r="Y35" s="231">
        <f t="shared" si="9"/>
        <v>0.838560721021578</v>
      </c>
      <c r="Z35" s="244">
        <f t="shared" si="24"/>
        <v>1000</v>
      </c>
      <c r="AA35" s="246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50">
        <v>11889.34</v>
      </c>
      <c r="AM35" s="250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5">
        <f t="shared" si="21"/>
        <v>1000</v>
      </c>
      <c r="AT35" s="250">
        <v>8</v>
      </c>
      <c r="AU35" s="256">
        <v>10</v>
      </c>
      <c r="AV35" s="256">
        <f t="shared" si="22"/>
        <v>2</v>
      </c>
      <c r="AW35" s="259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5">
        <v>13000</v>
      </c>
      <c r="K36" s="215">
        <f t="shared" si="0"/>
        <v>39000</v>
      </c>
      <c r="L36" s="216">
        <f t="shared" si="1"/>
        <v>2708.46907780052</v>
      </c>
      <c r="M36" s="216">
        <f t="shared" si="2"/>
        <v>8125.40723340157</v>
      </c>
      <c r="N36" s="217">
        <v>0.208343775215425</v>
      </c>
      <c r="O36" s="215">
        <v>16250</v>
      </c>
      <c r="P36" s="215">
        <f t="shared" si="3"/>
        <v>48750</v>
      </c>
      <c r="Q36" s="216">
        <f t="shared" si="4"/>
        <v>3131.66737120686</v>
      </c>
      <c r="R36" s="216">
        <f t="shared" si="5"/>
        <v>9395.00211362057</v>
      </c>
      <c r="S36" s="217">
        <v>0.192717992074268</v>
      </c>
      <c r="T36" s="229">
        <v>40451.96</v>
      </c>
      <c r="U36" s="230">
        <v>8770.7</v>
      </c>
      <c r="V36" s="169">
        <f t="shared" si="6"/>
        <v>1.03722974358974</v>
      </c>
      <c r="W36" s="169">
        <f t="shared" si="7"/>
        <v>1.07941666775122</v>
      </c>
      <c r="X36" s="231">
        <f t="shared" si="8"/>
        <v>0.829783794871795</v>
      </c>
      <c r="Y36" s="231">
        <f t="shared" si="9"/>
        <v>0.933549550487543</v>
      </c>
      <c r="Z36" s="244">
        <f t="shared" si="24"/>
        <v>500</v>
      </c>
      <c r="AA36" s="245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50">
        <v>12463.32</v>
      </c>
      <c r="AM36" s="250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5">
        <f t="shared" si="21"/>
        <v>629.058553319686</v>
      </c>
      <c r="AT36" s="250">
        <v>8</v>
      </c>
      <c r="AU36" s="256">
        <v>10</v>
      </c>
      <c r="AV36" s="256">
        <f t="shared" si="22"/>
        <v>2</v>
      </c>
      <c r="AW36" s="259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5">
        <v>12000</v>
      </c>
      <c r="K37" s="215">
        <f t="shared" si="0"/>
        <v>36000</v>
      </c>
      <c r="L37" s="216">
        <f t="shared" si="1"/>
        <v>2452.84224824324</v>
      </c>
      <c r="M37" s="216">
        <f t="shared" si="2"/>
        <v>7358.52674472973</v>
      </c>
      <c r="N37" s="217">
        <v>0.204403520686937</v>
      </c>
      <c r="O37" s="215">
        <v>15500</v>
      </c>
      <c r="P37" s="215">
        <f t="shared" si="3"/>
        <v>46500</v>
      </c>
      <c r="Q37" s="216">
        <f t="shared" si="4"/>
        <v>2930.63547784896</v>
      </c>
      <c r="R37" s="216">
        <f t="shared" si="5"/>
        <v>8791.90643354689</v>
      </c>
      <c r="S37" s="217">
        <v>0.189073256635417</v>
      </c>
      <c r="T37" s="229">
        <v>38511.66</v>
      </c>
      <c r="U37" s="230">
        <v>7394.87</v>
      </c>
      <c r="V37" s="169">
        <f t="shared" si="6"/>
        <v>1.06976833333333</v>
      </c>
      <c r="W37" s="169">
        <f t="shared" si="7"/>
        <v>1.00493893092069</v>
      </c>
      <c r="X37" s="231">
        <f t="shared" si="8"/>
        <v>0.828207741935484</v>
      </c>
      <c r="Y37" s="231">
        <f t="shared" si="9"/>
        <v>0.841099715504674</v>
      </c>
      <c r="Z37" s="244">
        <f t="shared" ref="Z37:Z55" si="29">H37*200+I37*100</f>
        <v>500</v>
      </c>
      <c r="AA37" s="245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50">
        <v>13717.36</v>
      </c>
      <c r="AM37" s="250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5">
        <f t="shared" ref="AS37:AS68" si="34">Z37+AA37+AR37</f>
        <v>507.268651054054</v>
      </c>
      <c r="AT37" s="250">
        <v>8</v>
      </c>
      <c r="AU37" s="256">
        <v>2</v>
      </c>
      <c r="AV37" s="256">
        <f t="shared" ref="AV37:AV68" si="35">AU37-AT37</f>
        <v>-6</v>
      </c>
      <c r="AW37" s="256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5">
        <v>20000</v>
      </c>
      <c r="K38" s="215">
        <f t="shared" si="0"/>
        <v>60000</v>
      </c>
      <c r="L38" s="216">
        <f t="shared" si="1"/>
        <v>4000</v>
      </c>
      <c r="M38" s="216">
        <f t="shared" si="2"/>
        <v>12000</v>
      </c>
      <c r="N38" s="217">
        <v>0.2</v>
      </c>
      <c r="O38" s="215">
        <v>25000</v>
      </c>
      <c r="P38" s="215">
        <f t="shared" si="3"/>
        <v>75000</v>
      </c>
      <c r="Q38" s="216">
        <f t="shared" si="4"/>
        <v>4625</v>
      </c>
      <c r="R38" s="216">
        <f t="shared" si="5"/>
        <v>13875</v>
      </c>
      <c r="S38" s="217">
        <v>0.185</v>
      </c>
      <c r="T38" s="229">
        <v>62035.32</v>
      </c>
      <c r="U38" s="230">
        <v>11176.32</v>
      </c>
      <c r="V38" s="169">
        <f t="shared" si="6"/>
        <v>1.033922</v>
      </c>
      <c r="W38" s="231">
        <f t="shared" si="7"/>
        <v>0.93136</v>
      </c>
      <c r="X38" s="231">
        <f t="shared" si="8"/>
        <v>0.8271376</v>
      </c>
      <c r="Y38" s="231">
        <f t="shared" si="9"/>
        <v>0.805500540540541</v>
      </c>
      <c r="Z38" s="244">
        <f t="shared" si="29"/>
        <v>700</v>
      </c>
      <c r="AA38" s="246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50">
        <v>19148.71</v>
      </c>
      <c r="AM38" s="250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5">
        <f t="shared" si="34"/>
        <v>700</v>
      </c>
      <c r="AT38" s="250">
        <v>10</v>
      </c>
      <c r="AU38" s="256">
        <v>4</v>
      </c>
      <c r="AV38" s="256">
        <f t="shared" si="35"/>
        <v>-6</v>
      </c>
      <c r="AW38" s="256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5">
        <v>10000</v>
      </c>
      <c r="K39" s="215">
        <f t="shared" si="0"/>
        <v>30000</v>
      </c>
      <c r="L39" s="216">
        <f t="shared" si="1"/>
        <v>2245.04272417238</v>
      </c>
      <c r="M39" s="216">
        <f t="shared" si="2"/>
        <v>6735.12817251714</v>
      </c>
      <c r="N39" s="217">
        <v>0.224504272417238</v>
      </c>
      <c r="O39" s="215">
        <v>12800</v>
      </c>
      <c r="P39" s="215">
        <f t="shared" si="3"/>
        <v>38400</v>
      </c>
      <c r="Q39" s="216">
        <f t="shared" si="4"/>
        <v>2658.1305854201</v>
      </c>
      <c r="R39" s="216">
        <f t="shared" si="5"/>
        <v>7974.39175626029</v>
      </c>
      <c r="S39" s="217">
        <v>0.207666451985945</v>
      </c>
      <c r="T39" s="229">
        <v>31137.65</v>
      </c>
      <c r="U39" s="230">
        <v>5160.75</v>
      </c>
      <c r="V39" s="169">
        <f t="shared" si="6"/>
        <v>1.03792166666667</v>
      </c>
      <c r="W39" s="231">
        <f t="shared" si="7"/>
        <v>0.76624376965216</v>
      </c>
      <c r="X39" s="231">
        <f t="shared" si="8"/>
        <v>0.810876302083333</v>
      </c>
      <c r="Y39" s="231">
        <f t="shared" si="9"/>
        <v>0.647165345990001</v>
      </c>
      <c r="Z39" s="244">
        <f t="shared" si="29"/>
        <v>700</v>
      </c>
      <c r="AA39" s="246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50">
        <v>7983.27</v>
      </c>
      <c r="AM39" s="250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5">
        <f t="shared" si="34"/>
        <v>700</v>
      </c>
      <c r="AT39" s="250">
        <v>8</v>
      </c>
      <c r="AU39" s="256">
        <v>0</v>
      </c>
      <c r="AV39" s="256">
        <f t="shared" si="35"/>
        <v>-8</v>
      </c>
      <c r="AW39" s="256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5">
        <v>15000</v>
      </c>
      <c r="K40" s="215">
        <f t="shared" si="0"/>
        <v>45000</v>
      </c>
      <c r="L40" s="216">
        <f t="shared" si="1"/>
        <v>3757.73490129749</v>
      </c>
      <c r="M40" s="216">
        <f t="shared" si="2"/>
        <v>11273.2047038925</v>
      </c>
      <c r="N40" s="217">
        <v>0.250515660086499</v>
      </c>
      <c r="O40" s="215">
        <v>18800</v>
      </c>
      <c r="P40" s="215">
        <f t="shared" si="3"/>
        <v>56400</v>
      </c>
      <c r="Q40" s="216">
        <f t="shared" si="4"/>
        <v>4356.46732890421</v>
      </c>
      <c r="R40" s="216">
        <f t="shared" si="5"/>
        <v>13069.4019867126</v>
      </c>
      <c r="S40" s="217">
        <v>0.231726985580011</v>
      </c>
      <c r="T40" s="229">
        <v>45684.95</v>
      </c>
      <c r="U40" s="230">
        <v>11836.43</v>
      </c>
      <c r="V40" s="169">
        <f t="shared" si="6"/>
        <v>1.01522111111111</v>
      </c>
      <c r="W40" s="169">
        <f t="shared" si="7"/>
        <v>1.04996141832792</v>
      </c>
      <c r="X40" s="231">
        <f t="shared" si="8"/>
        <v>0.810016843971631</v>
      </c>
      <c r="Y40" s="231">
        <f t="shared" si="9"/>
        <v>0.905659647781426</v>
      </c>
      <c r="Z40" s="244">
        <f t="shared" si="29"/>
        <v>700</v>
      </c>
      <c r="AA40" s="245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50">
        <v>16864.18</v>
      </c>
      <c r="AM40" s="250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5">
        <f t="shared" si="34"/>
        <v>812.6450592215</v>
      </c>
      <c r="AT40" s="250">
        <v>10</v>
      </c>
      <c r="AU40" s="256">
        <v>2</v>
      </c>
      <c r="AV40" s="256">
        <f t="shared" si="35"/>
        <v>-8</v>
      </c>
      <c r="AW40" s="256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5">
        <v>9500</v>
      </c>
      <c r="K41" s="215">
        <f t="shared" si="0"/>
        <v>28500</v>
      </c>
      <c r="L41" s="216">
        <f t="shared" si="1"/>
        <v>1992.67507156291</v>
      </c>
      <c r="M41" s="216">
        <f t="shared" si="2"/>
        <v>5978.02521468874</v>
      </c>
      <c r="N41" s="217">
        <v>0.209755270690833</v>
      </c>
      <c r="O41" s="215">
        <v>15500</v>
      </c>
      <c r="P41" s="215">
        <f t="shared" si="3"/>
        <v>46500</v>
      </c>
      <c r="Q41" s="216">
        <f t="shared" si="4"/>
        <v>3007.36619352983</v>
      </c>
      <c r="R41" s="216">
        <f t="shared" si="5"/>
        <v>9022.09858058948</v>
      </c>
      <c r="S41" s="217">
        <v>0.194023625389021</v>
      </c>
      <c r="T41" s="229">
        <v>37581.01</v>
      </c>
      <c r="U41" s="230">
        <v>9044.85</v>
      </c>
      <c r="V41" s="169">
        <f t="shared" si="6"/>
        <v>1.31863192982456</v>
      </c>
      <c r="W41" s="169">
        <f t="shared" si="7"/>
        <v>1.51301636831101</v>
      </c>
      <c r="X41" s="231">
        <f t="shared" si="8"/>
        <v>0.80819376344086</v>
      </c>
      <c r="Y41" s="231">
        <f t="shared" si="9"/>
        <v>1.00252174360625</v>
      </c>
      <c r="Z41" s="244">
        <f t="shared" si="29"/>
        <v>600</v>
      </c>
      <c r="AA41" s="245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50">
        <v>30784.01</v>
      </c>
      <c r="AM41" s="250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5">
        <f t="shared" si="34"/>
        <v>1713.36495706225</v>
      </c>
      <c r="AT41" s="250">
        <v>8</v>
      </c>
      <c r="AU41" s="256">
        <v>18</v>
      </c>
      <c r="AV41" s="256">
        <f t="shared" si="35"/>
        <v>10</v>
      </c>
      <c r="AW41" s="259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8">
        <v>2</v>
      </c>
      <c r="G42" s="208">
        <v>200</v>
      </c>
      <c r="H42" s="49">
        <v>5</v>
      </c>
      <c r="I42" s="49">
        <v>1</v>
      </c>
      <c r="J42" s="215">
        <v>55000</v>
      </c>
      <c r="K42" s="215">
        <f t="shared" si="0"/>
        <v>165000</v>
      </c>
      <c r="L42" s="216">
        <f t="shared" si="1"/>
        <v>9075</v>
      </c>
      <c r="M42" s="216">
        <f t="shared" si="2"/>
        <v>27225</v>
      </c>
      <c r="N42" s="217">
        <v>0.165</v>
      </c>
      <c r="O42" s="215">
        <v>62000</v>
      </c>
      <c r="P42" s="215">
        <f t="shared" si="3"/>
        <v>186000</v>
      </c>
      <c r="Q42" s="216">
        <f t="shared" si="4"/>
        <v>9300</v>
      </c>
      <c r="R42" s="216">
        <f t="shared" si="5"/>
        <v>27900</v>
      </c>
      <c r="S42" s="217">
        <v>0.15</v>
      </c>
      <c r="T42" s="208">
        <v>169631.58</v>
      </c>
      <c r="U42" s="232">
        <v>31801.25</v>
      </c>
      <c r="V42" s="169">
        <f t="shared" si="6"/>
        <v>1.02807018181818</v>
      </c>
      <c r="W42" s="169">
        <f t="shared" si="7"/>
        <v>1.16808999081726</v>
      </c>
      <c r="X42" s="231">
        <f t="shared" si="8"/>
        <v>0.911997741935484</v>
      </c>
      <c r="Y42" s="231">
        <f t="shared" si="9"/>
        <v>1.13982974910394</v>
      </c>
      <c r="Z42" s="244">
        <f t="shared" si="29"/>
        <v>1100</v>
      </c>
      <c r="AA42" s="245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5">
        <f t="shared" si="34"/>
        <v>3215.25</v>
      </c>
      <c r="AT42" s="250">
        <v>10</v>
      </c>
      <c r="AU42" s="256">
        <v>4</v>
      </c>
      <c r="AV42" s="256">
        <f t="shared" si="35"/>
        <v>-6</v>
      </c>
      <c r="AW42" s="256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5">
        <v>15000</v>
      </c>
      <c r="K43" s="215">
        <f t="shared" si="0"/>
        <v>45000</v>
      </c>
      <c r="L43" s="216">
        <f t="shared" si="1"/>
        <v>3848.85997212381</v>
      </c>
      <c r="M43" s="216">
        <f t="shared" si="2"/>
        <v>11546.5799163714</v>
      </c>
      <c r="N43" s="217">
        <v>0.256590664808254</v>
      </c>
      <c r="O43" s="215">
        <v>18800</v>
      </c>
      <c r="P43" s="215">
        <f t="shared" si="3"/>
        <v>56400</v>
      </c>
      <c r="Q43" s="216">
        <f t="shared" si="4"/>
        <v>4462.11166101554</v>
      </c>
      <c r="R43" s="216">
        <f t="shared" si="5"/>
        <v>13386.3349830466</v>
      </c>
      <c r="S43" s="217">
        <v>0.237346364947635</v>
      </c>
      <c r="T43" s="229">
        <v>45409.68</v>
      </c>
      <c r="U43" s="230">
        <v>10297.06</v>
      </c>
      <c r="V43" s="169">
        <f t="shared" si="6"/>
        <v>1.009104</v>
      </c>
      <c r="W43" s="231">
        <f t="shared" si="7"/>
        <v>0.891784413616732</v>
      </c>
      <c r="X43" s="231">
        <f t="shared" si="8"/>
        <v>0.805136170212766</v>
      </c>
      <c r="Y43" s="231">
        <f t="shared" si="9"/>
        <v>0.769221748375558</v>
      </c>
      <c r="Z43" s="244">
        <f t="shared" si="29"/>
        <v>700</v>
      </c>
      <c r="AA43" s="246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50">
        <v>19870.57</v>
      </c>
      <c r="AM43" s="250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5">
        <f t="shared" si="34"/>
        <v>700</v>
      </c>
      <c r="AT43" s="250">
        <v>12</v>
      </c>
      <c r="AU43" s="256">
        <v>13</v>
      </c>
      <c r="AV43" s="256">
        <f t="shared" si="35"/>
        <v>1</v>
      </c>
      <c r="AW43" s="259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5">
        <v>21000</v>
      </c>
      <c r="K44" s="215">
        <f t="shared" si="0"/>
        <v>63000</v>
      </c>
      <c r="L44" s="216">
        <f t="shared" si="1"/>
        <v>4935</v>
      </c>
      <c r="M44" s="216">
        <f t="shared" si="2"/>
        <v>14805</v>
      </c>
      <c r="N44" s="217">
        <v>0.235</v>
      </c>
      <c r="O44" s="215">
        <v>26250</v>
      </c>
      <c r="P44" s="215">
        <f t="shared" si="3"/>
        <v>78750</v>
      </c>
      <c r="Q44" s="216">
        <f t="shared" si="4"/>
        <v>5706.09375</v>
      </c>
      <c r="R44" s="216">
        <f t="shared" si="5"/>
        <v>17118.28125</v>
      </c>
      <c r="S44" s="217">
        <v>0.217375</v>
      </c>
      <c r="T44" s="229">
        <v>62819.63</v>
      </c>
      <c r="U44" s="230">
        <v>13919.77</v>
      </c>
      <c r="V44" s="231">
        <f t="shared" si="6"/>
        <v>0.997136984126984</v>
      </c>
      <c r="W44" s="231">
        <f t="shared" si="7"/>
        <v>0.940207362377575</v>
      </c>
      <c r="X44" s="231">
        <f t="shared" si="8"/>
        <v>0.797709587301587</v>
      </c>
      <c r="Y44" s="231">
        <f t="shared" si="9"/>
        <v>0.813152313407633</v>
      </c>
      <c r="Z44" s="244">
        <v>0</v>
      </c>
      <c r="AA44" s="246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50">
        <v>21790.3</v>
      </c>
      <c r="AM44" s="250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5">
        <f t="shared" si="34"/>
        <v>0</v>
      </c>
      <c r="AT44" s="250">
        <v>15</v>
      </c>
      <c r="AU44" s="256">
        <v>0</v>
      </c>
      <c r="AV44" s="256">
        <f t="shared" si="35"/>
        <v>-15</v>
      </c>
      <c r="AW44" s="256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5">
        <v>26000</v>
      </c>
      <c r="K45" s="215">
        <f t="shared" si="0"/>
        <v>78000</v>
      </c>
      <c r="L45" s="216">
        <f t="shared" si="1"/>
        <v>4810</v>
      </c>
      <c r="M45" s="216">
        <f t="shared" si="2"/>
        <v>14430</v>
      </c>
      <c r="N45" s="217">
        <v>0.185</v>
      </c>
      <c r="O45" s="215">
        <v>31000</v>
      </c>
      <c r="P45" s="215">
        <f t="shared" si="3"/>
        <v>93000</v>
      </c>
      <c r="Q45" s="216">
        <f t="shared" si="4"/>
        <v>5304.875</v>
      </c>
      <c r="R45" s="216">
        <f t="shared" si="5"/>
        <v>15914.625</v>
      </c>
      <c r="S45" s="217">
        <v>0.171125</v>
      </c>
      <c r="T45" s="229">
        <v>74173.48</v>
      </c>
      <c r="U45" s="230">
        <v>12830.92</v>
      </c>
      <c r="V45" s="231">
        <f t="shared" si="6"/>
        <v>0.950942051282051</v>
      </c>
      <c r="W45" s="231">
        <f t="shared" si="7"/>
        <v>0.889183645183645</v>
      </c>
      <c r="X45" s="231">
        <f t="shared" si="8"/>
        <v>0.797564301075269</v>
      </c>
      <c r="Y45" s="231">
        <f t="shared" si="9"/>
        <v>0.806234516993017</v>
      </c>
      <c r="Z45" s="244">
        <v>0</v>
      </c>
      <c r="AA45" s="246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50">
        <v>24253.05</v>
      </c>
      <c r="AM45" s="250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5">
        <f t="shared" si="34"/>
        <v>0</v>
      </c>
      <c r="AT45" s="250">
        <v>15</v>
      </c>
      <c r="AU45" s="256">
        <v>14</v>
      </c>
      <c r="AV45" s="256">
        <f t="shared" si="35"/>
        <v>-1</v>
      </c>
      <c r="AW45" s="256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5">
        <v>8500</v>
      </c>
      <c r="K46" s="215">
        <f t="shared" si="0"/>
        <v>25500</v>
      </c>
      <c r="L46" s="216">
        <f t="shared" si="1"/>
        <v>2090.57779295042</v>
      </c>
      <c r="M46" s="216">
        <f t="shared" si="2"/>
        <v>6271.73337885125</v>
      </c>
      <c r="N46" s="217">
        <v>0.245950328582402</v>
      </c>
      <c r="O46" s="215">
        <v>11000</v>
      </c>
      <c r="P46" s="215">
        <f t="shared" si="3"/>
        <v>33000</v>
      </c>
      <c r="Q46" s="216">
        <f t="shared" si="4"/>
        <v>2502.54459332594</v>
      </c>
      <c r="R46" s="216">
        <f t="shared" si="5"/>
        <v>7507.63377997783</v>
      </c>
      <c r="S46" s="217">
        <v>0.227504053938722</v>
      </c>
      <c r="T46" s="229">
        <v>26249.6</v>
      </c>
      <c r="U46" s="230">
        <v>6638.99</v>
      </c>
      <c r="V46" s="169">
        <f t="shared" si="6"/>
        <v>1.02939607843137</v>
      </c>
      <c r="W46" s="169">
        <f t="shared" si="7"/>
        <v>1.05855743523587</v>
      </c>
      <c r="X46" s="231">
        <f t="shared" si="8"/>
        <v>0.795442424242424</v>
      </c>
      <c r="Y46" s="231">
        <f t="shared" si="9"/>
        <v>0.884298594545938</v>
      </c>
      <c r="Z46" s="244">
        <f t="shared" si="29"/>
        <v>400</v>
      </c>
      <c r="AA46" s="245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50">
        <v>14462.68</v>
      </c>
      <c r="AM46" s="250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5">
        <f t="shared" si="34"/>
        <v>473.45132422975</v>
      </c>
      <c r="AT46" s="250">
        <v>8</v>
      </c>
      <c r="AU46" s="256">
        <v>16</v>
      </c>
      <c r="AV46" s="256">
        <f t="shared" si="35"/>
        <v>8</v>
      </c>
      <c r="AW46" s="259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5">
        <v>12000</v>
      </c>
      <c r="K47" s="215">
        <f t="shared" si="0"/>
        <v>36000</v>
      </c>
      <c r="L47" s="216">
        <f t="shared" si="1"/>
        <v>3002.82239236596</v>
      </c>
      <c r="M47" s="216">
        <f t="shared" si="2"/>
        <v>9008.46717709788</v>
      </c>
      <c r="N47" s="217">
        <v>0.25023519936383</v>
      </c>
      <c r="O47" s="215">
        <v>15500</v>
      </c>
      <c r="P47" s="215">
        <f t="shared" si="3"/>
        <v>46500</v>
      </c>
      <c r="Q47" s="216">
        <f t="shared" si="4"/>
        <v>3587.74717087892</v>
      </c>
      <c r="R47" s="216">
        <f t="shared" si="5"/>
        <v>10763.2415126368</v>
      </c>
      <c r="S47" s="217">
        <v>0.231467559411543</v>
      </c>
      <c r="T47" s="229">
        <v>36825.06</v>
      </c>
      <c r="U47" s="230">
        <v>8513.46</v>
      </c>
      <c r="V47" s="169">
        <f t="shared" si="6"/>
        <v>1.02291833333333</v>
      </c>
      <c r="W47" s="231">
        <f t="shared" si="7"/>
        <v>0.945050898519525</v>
      </c>
      <c r="X47" s="231">
        <f t="shared" si="8"/>
        <v>0.791936774193548</v>
      </c>
      <c r="Y47" s="231">
        <f t="shared" si="9"/>
        <v>0.790975468682423</v>
      </c>
      <c r="Z47" s="244">
        <f t="shared" si="29"/>
        <v>700</v>
      </c>
      <c r="AA47" s="246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50">
        <v>20530.03</v>
      </c>
      <c r="AM47" s="250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5">
        <f t="shared" si="34"/>
        <v>1200</v>
      </c>
      <c r="AT47" s="250">
        <v>8</v>
      </c>
      <c r="AU47" s="256">
        <v>14</v>
      </c>
      <c r="AV47" s="256">
        <f t="shared" si="35"/>
        <v>6</v>
      </c>
      <c r="AW47" s="259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5">
        <v>5000</v>
      </c>
      <c r="K48" s="215">
        <f t="shared" si="0"/>
        <v>15000</v>
      </c>
      <c r="L48" s="216">
        <f t="shared" si="1"/>
        <v>1100</v>
      </c>
      <c r="M48" s="216">
        <f t="shared" si="2"/>
        <v>3300</v>
      </c>
      <c r="N48" s="217">
        <v>0.22</v>
      </c>
      <c r="O48" s="215">
        <v>7000</v>
      </c>
      <c r="P48" s="215">
        <f t="shared" si="3"/>
        <v>21000</v>
      </c>
      <c r="Q48" s="216">
        <f t="shared" si="4"/>
        <v>1400</v>
      </c>
      <c r="R48" s="216">
        <f t="shared" si="5"/>
        <v>4200</v>
      </c>
      <c r="S48" s="217">
        <v>0.2</v>
      </c>
      <c r="T48" s="229">
        <v>16611.27</v>
      </c>
      <c r="U48" s="230">
        <v>3425.54</v>
      </c>
      <c r="V48" s="169">
        <f t="shared" si="6"/>
        <v>1.107418</v>
      </c>
      <c r="W48" s="169">
        <f t="shared" si="7"/>
        <v>1.03804242424242</v>
      </c>
      <c r="X48" s="231">
        <f t="shared" si="8"/>
        <v>0.791012857142857</v>
      </c>
      <c r="Y48" s="231">
        <f t="shared" si="9"/>
        <v>0.815604761904762</v>
      </c>
      <c r="Z48" s="244">
        <f t="shared" si="29"/>
        <v>600</v>
      </c>
      <c r="AA48" s="245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50">
        <v>5450.43</v>
      </c>
      <c r="AM48" s="250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5">
        <f t="shared" si="34"/>
        <v>625.108</v>
      </c>
      <c r="AT48" s="250">
        <v>4</v>
      </c>
      <c r="AU48" s="256">
        <v>2</v>
      </c>
      <c r="AV48" s="256">
        <f t="shared" si="35"/>
        <v>-2</v>
      </c>
      <c r="AW48" s="256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5">
        <v>10500</v>
      </c>
      <c r="K49" s="215">
        <f t="shared" si="0"/>
        <v>31500</v>
      </c>
      <c r="L49" s="216">
        <f t="shared" si="1"/>
        <v>2731.51624453103</v>
      </c>
      <c r="M49" s="216">
        <f t="shared" si="2"/>
        <v>8194.54873359308</v>
      </c>
      <c r="N49" s="217">
        <v>0.26014440424105</v>
      </c>
      <c r="O49" s="215">
        <v>13500</v>
      </c>
      <c r="P49" s="215">
        <f t="shared" si="3"/>
        <v>40500</v>
      </c>
      <c r="Q49" s="216">
        <f t="shared" si="4"/>
        <v>3248.55324796011</v>
      </c>
      <c r="R49" s="216">
        <f t="shared" si="5"/>
        <v>9745.65974388033</v>
      </c>
      <c r="S49" s="217">
        <v>0.240633573922971</v>
      </c>
      <c r="T49" s="229">
        <v>31978.33</v>
      </c>
      <c r="U49" s="230">
        <v>7158.6</v>
      </c>
      <c r="V49" s="169">
        <f t="shared" si="6"/>
        <v>1.01518507936508</v>
      </c>
      <c r="W49" s="231">
        <f t="shared" si="7"/>
        <v>0.873580746509412</v>
      </c>
      <c r="X49" s="231">
        <f t="shared" si="8"/>
        <v>0.789588395061728</v>
      </c>
      <c r="Y49" s="231">
        <f t="shared" si="9"/>
        <v>0.734542369437344</v>
      </c>
      <c r="Z49" s="244">
        <f t="shared" si="29"/>
        <v>800</v>
      </c>
      <c r="AA49" s="246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50">
        <v>7503.22</v>
      </c>
      <c r="AM49" s="250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5">
        <f t="shared" si="34"/>
        <v>800</v>
      </c>
      <c r="AT49" s="250">
        <v>8</v>
      </c>
      <c r="AU49" s="256">
        <v>2</v>
      </c>
      <c r="AV49" s="256">
        <f t="shared" si="35"/>
        <v>-6</v>
      </c>
      <c r="AW49" s="256">
        <v>0</v>
      </c>
    </row>
    <row r="50" s="190" customFormat="1" customHeight="1" spans="1:49">
      <c r="A50" s="47">
        <v>47</v>
      </c>
      <c r="B50" s="47">
        <v>727</v>
      </c>
      <c r="C50" s="48" t="s">
        <v>103</v>
      </c>
      <c r="D50" s="48" t="s">
        <v>50</v>
      </c>
      <c r="E50" s="47" t="s">
        <v>52</v>
      </c>
      <c r="F50" s="208">
        <v>28</v>
      </c>
      <c r="G50" s="208">
        <v>150</v>
      </c>
      <c r="H50" s="49">
        <v>3</v>
      </c>
      <c r="I50" s="49">
        <v>1</v>
      </c>
      <c r="J50" s="218">
        <v>10000</v>
      </c>
      <c r="K50" s="218">
        <f t="shared" si="0"/>
        <v>30000</v>
      </c>
      <c r="L50" s="219">
        <f t="shared" si="1"/>
        <v>2307.36372521544</v>
      </c>
      <c r="M50" s="219">
        <f t="shared" si="2"/>
        <v>6922.09117564632</v>
      </c>
      <c r="N50" s="220">
        <v>0.230736372521544</v>
      </c>
      <c r="O50" s="218">
        <v>12800</v>
      </c>
      <c r="P50" s="218">
        <f t="shared" si="3"/>
        <v>38400</v>
      </c>
      <c r="Q50" s="219">
        <f t="shared" si="4"/>
        <v>2731.91865065509</v>
      </c>
      <c r="R50" s="219">
        <f t="shared" si="5"/>
        <v>8195.75595196527</v>
      </c>
      <c r="S50" s="220">
        <v>0.213431144582429</v>
      </c>
      <c r="T50" s="208">
        <v>30235.05</v>
      </c>
      <c r="U50" s="232">
        <v>6371.17</v>
      </c>
      <c r="V50" s="169">
        <f t="shared" si="6"/>
        <v>1.007835</v>
      </c>
      <c r="W50" s="169">
        <f t="shared" si="7"/>
        <v>0.920411164535856</v>
      </c>
      <c r="X50" s="169">
        <f t="shared" si="8"/>
        <v>0.78737109375</v>
      </c>
      <c r="Y50" s="169">
        <f t="shared" si="9"/>
        <v>0.777374294371497</v>
      </c>
      <c r="Z50" s="244">
        <f t="shared" si="29"/>
        <v>700</v>
      </c>
      <c r="AA50" s="245"/>
      <c r="AB50" s="110">
        <v>6500</v>
      </c>
      <c r="AC50" s="110">
        <f t="shared" si="11"/>
        <v>13000</v>
      </c>
      <c r="AD50" s="247">
        <f t="shared" si="12"/>
        <v>1630.36982973467</v>
      </c>
      <c r="AE50" s="247">
        <f t="shared" si="13"/>
        <v>3260.73965946934</v>
      </c>
      <c r="AF50" s="106">
        <v>0.250826127651488</v>
      </c>
      <c r="AG50" s="110">
        <v>7800</v>
      </c>
      <c r="AH50" s="110">
        <f t="shared" si="14"/>
        <v>15600</v>
      </c>
      <c r="AI50" s="247">
        <f t="shared" si="15"/>
        <v>1810.75117259893</v>
      </c>
      <c r="AJ50" s="247">
        <f t="shared" si="16"/>
        <v>3621.50234519786</v>
      </c>
      <c r="AK50" s="106">
        <v>0.232147586230632</v>
      </c>
      <c r="AL50" s="27">
        <v>12652.27</v>
      </c>
      <c r="AM50" s="27">
        <v>2567.31</v>
      </c>
      <c r="AN50" s="106">
        <f t="shared" si="30"/>
        <v>0.973251538461538</v>
      </c>
      <c r="AO50" s="106">
        <f t="shared" si="31"/>
        <v>0.787339765854784</v>
      </c>
      <c r="AP50" s="106">
        <f t="shared" si="32"/>
        <v>0.811042948717949</v>
      </c>
      <c r="AQ50" s="106">
        <f t="shared" si="33"/>
        <v>0.708907452014845</v>
      </c>
      <c r="AR50" s="112"/>
      <c r="AS50" s="257">
        <f t="shared" si="34"/>
        <v>700</v>
      </c>
      <c r="AT50" s="27">
        <v>8</v>
      </c>
      <c r="AU50" s="256">
        <v>8</v>
      </c>
      <c r="AV50" s="256">
        <f t="shared" si="35"/>
        <v>0</v>
      </c>
      <c r="AW50" s="256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5">
        <v>10500</v>
      </c>
      <c r="K51" s="215">
        <f t="shared" si="0"/>
        <v>31500</v>
      </c>
      <c r="L51" s="216">
        <f t="shared" si="1"/>
        <v>2760.00902010775</v>
      </c>
      <c r="M51" s="216">
        <f t="shared" si="2"/>
        <v>8280.02706032326</v>
      </c>
      <c r="N51" s="217">
        <v>0.262858001915024</v>
      </c>
      <c r="O51" s="215">
        <v>13500</v>
      </c>
      <c r="P51" s="215">
        <f t="shared" si="3"/>
        <v>40500</v>
      </c>
      <c r="Q51" s="216">
        <f t="shared" si="4"/>
        <v>3282.43929891386</v>
      </c>
      <c r="R51" s="216">
        <f t="shared" si="5"/>
        <v>9847.31789674158</v>
      </c>
      <c r="S51" s="217">
        <v>0.243143651771397</v>
      </c>
      <c r="T51" s="229">
        <v>31874.48</v>
      </c>
      <c r="U51" s="230">
        <v>6649.19</v>
      </c>
      <c r="V51" s="169">
        <f t="shared" si="6"/>
        <v>1.01188825396825</v>
      </c>
      <c r="W51" s="231">
        <f t="shared" si="7"/>
        <v>0.80303964607338</v>
      </c>
      <c r="X51" s="231">
        <f t="shared" si="8"/>
        <v>0.787024197530864</v>
      </c>
      <c r="Y51" s="231">
        <f t="shared" si="9"/>
        <v>0.675228531232873</v>
      </c>
      <c r="Z51" s="244">
        <f t="shared" si="29"/>
        <v>600</v>
      </c>
      <c r="AA51" s="246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50">
        <v>9726.3</v>
      </c>
      <c r="AM51" s="250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5">
        <f t="shared" si="34"/>
        <v>600</v>
      </c>
      <c r="AT51" s="250">
        <v>8</v>
      </c>
      <c r="AU51" s="256">
        <v>3</v>
      </c>
      <c r="AV51" s="256">
        <f t="shared" si="35"/>
        <v>-5</v>
      </c>
      <c r="AW51" s="256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5">
        <v>12000</v>
      </c>
      <c r="K52" s="215">
        <f t="shared" si="0"/>
        <v>36000</v>
      </c>
      <c r="L52" s="216">
        <f t="shared" si="1"/>
        <v>3087.32656099038</v>
      </c>
      <c r="M52" s="216">
        <f t="shared" si="2"/>
        <v>9261.97968297114</v>
      </c>
      <c r="N52" s="217">
        <v>0.257277213415865</v>
      </c>
      <c r="O52" s="215">
        <v>15500</v>
      </c>
      <c r="P52" s="215">
        <f t="shared" si="3"/>
        <v>46500</v>
      </c>
      <c r="Q52" s="216">
        <f t="shared" si="4"/>
        <v>3688.71204734996</v>
      </c>
      <c r="R52" s="216">
        <f t="shared" si="5"/>
        <v>11066.1361420499</v>
      </c>
      <c r="S52" s="217">
        <v>0.237981422409675</v>
      </c>
      <c r="T52" s="229">
        <v>36528.11</v>
      </c>
      <c r="U52" s="230">
        <v>6675.03</v>
      </c>
      <c r="V52" s="169">
        <f t="shared" si="6"/>
        <v>1.01466972222222</v>
      </c>
      <c r="W52" s="231">
        <f t="shared" si="7"/>
        <v>0.720691496686454</v>
      </c>
      <c r="X52" s="231">
        <f t="shared" si="8"/>
        <v>0.785550752688172</v>
      </c>
      <c r="Y52" s="231">
        <f t="shared" si="9"/>
        <v>0.60319427795902</v>
      </c>
      <c r="Z52" s="244">
        <f t="shared" si="29"/>
        <v>600</v>
      </c>
      <c r="AA52" s="246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50">
        <v>13238.72</v>
      </c>
      <c r="AM52" s="250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5">
        <f t="shared" si="34"/>
        <v>600</v>
      </c>
      <c r="AT52" s="250">
        <v>8</v>
      </c>
      <c r="AU52" s="256">
        <v>2</v>
      </c>
      <c r="AV52" s="256">
        <f t="shared" si="35"/>
        <v>-6</v>
      </c>
      <c r="AW52" s="256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5">
        <v>10000</v>
      </c>
      <c r="K53" s="215">
        <f t="shared" si="0"/>
        <v>30000</v>
      </c>
      <c r="L53" s="216">
        <f t="shared" si="1"/>
        <v>2045.59926977135</v>
      </c>
      <c r="M53" s="216">
        <f t="shared" si="2"/>
        <v>6136.79780931405</v>
      </c>
      <c r="N53" s="217">
        <v>0.204559926977135</v>
      </c>
      <c r="O53" s="215">
        <v>12800</v>
      </c>
      <c r="P53" s="215">
        <f t="shared" si="3"/>
        <v>38400</v>
      </c>
      <c r="Q53" s="216">
        <f t="shared" si="4"/>
        <v>2421.98953540928</v>
      </c>
      <c r="R53" s="216">
        <f t="shared" si="5"/>
        <v>7265.96860622784</v>
      </c>
      <c r="S53" s="217">
        <v>0.18921793245385</v>
      </c>
      <c r="T53" s="229">
        <v>30026.11</v>
      </c>
      <c r="U53" s="230">
        <v>7029.24</v>
      </c>
      <c r="V53" s="169">
        <f t="shared" si="6"/>
        <v>1.00087033333333</v>
      </c>
      <c r="W53" s="169">
        <f t="shared" si="7"/>
        <v>1.14542473426963</v>
      </c>
      <c r="X53" s="231">
        <f t="shared" si="8"/>
        <v>0.781929947916667</v>
      </c>
      <c r="Y53" s="231">
        <f t="shared" si="9"/>
        <v>0.96741953907908</v>
      </c>
      <c r="Z53" s="244">
        <f t="shared" si="29"/>
        <v>600</v>
      </c>
      <c r="AA53" s="245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50">
        <v>8436.01</v>
      </c>
      <c r="AM53" s="250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5">
        <f t="shared" si="34"/>
        <v>778.48843813719</v>
      </c>
      <c r="AT53" s="250">
        <v>8</v>
      </c>
      <c r="AU53" s="256">
        <v>2</v>
      </c>
      <c r="AV53" s="256">
        <f t="shared" si="35"/>
        <v>-6</v>
      </c>
      <c r="AW53" s="256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5">
        <v>12000</v>
      </c>
      <c r="K54" s="215">
        <f t="shared" si="0"/>
        <v>36000</v>
      </c>
      <c r="L54" s="216">
        <f t="shared" si="1"/>
        <v>2607.42358836976</v>
      </c>
      <c r="M54" s="216">
        <f t="shared" si="2"/>
        <v>7822.27076510927</v>
      </c>
      <c r="N54" s="217">
        <v>0.217285299030813</v>
      </c>
      <c r="O54" s="215">
        <v>15500</v>
      </c>
      <c r="P54" s="215">
        <f t="shared" si="3"/>
        <v>46500</v>
      </c>
      <c r="Q54" s="216">
        <f t="shared" si="4"/>
        <v>3115.32797485428</v>
      </c>
      <c r="R54" s="216">
        <f t="shared" si="5"/>
        <v>9345.98392456284</v>
      </c>
      <c r="S54" s="217">
        <v>0.200988901603502</v>
      </c>
      <c r="T54" s="229">
        <v>36098.92</v>
      </c>
      <c r="U54" s="230">
        <v>8025.82</v>
      </c>
      <c r="V54" s="169">
        <f t="shared" si="6"/>
        <v>1.00274777777778</v>
      </c>
      <c r="W54" s="169">
        <f t="shared" si="7"/>
        <v>1.02602175774823</v>
      </c>
      <c r="X54" s="231">
        <f t="shared" si="8"/>
        <v>0.776320860215054</v>
      </c>
      <c r="Y54" s="231">
        <f t="shared" si="9"/>
        <v>0.858745324706452</v>
      </c>
      <c r="Z54" s="244">
        <f t="shared" si="29"/>
        <v>600</v>
      </c>
      <c r="AA54" s="245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50">
        <v>11612.55</v>
      </c>
      <c r="AM54" s="250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5">
        <f t="shared" si="34"/>
        <v>640.709846978146</v>
      </c>
      <c r="AT54" s="250">
        <v>8</v>
      </c>
      <c r="AU54" s="256">
        <v>2</v>
      </c>
      <c r="AV54" s="256">
        <f t="shared" si="35"/>
        <v>-6</v>
      </c>
      <c r="AW54" s="256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5">
        <v>8500</v>
      </c>
      <c r="K55" s="215">
        <f t="shared" si="0"/>
        <v>25500</v>
      </c>
      <c r="L55" s="216">
        <f t="shared" si="1"/>
        <v>1572.5</v>
      </c>
      <c r="M55" s="216">
        <f t="shared" si="2"/>
        <v>4717.5</v>
      </c>
      <c r="N55" s="217">
        <v>0.185</v>
      </c>
      <c r="O55" s="215">
        <v>11000</v>
      </c>
      <c r="P55" s="215">
        <f t="shared" si="3"/>
        <v>33000</v>
      </c>
      <c r="Q55" s="216">
        <f t="shared" si="4"/>
        <v>1882.375</v>
      </c>
      <c r="R55" s="216">
        <f t="shared" si="5"/>
        <v>5647.125</v>
      </c>
      <c r="S55" s="217">
        <v>0.171125</v>
      </c>
      <c r="T55" s="229">
        <v>25581.04</v>
      </c>
      <c r="U55" s="230">
        <v>5156.62</v>
      </c>
      <c r="V55" s="169">
        <f t="shared" si="6"/>
        <v>1.00317803921569</v>
      </c>
      <c r="W55" s="169">
        <f t="shared" si="7"/>
        <v>1.09308320084791</v>
      </c>
      <c r="X55" s="231">
        <f t="shared" si="8"/>
        <v>0.77518303030303</v>
      </c>
      <c r="Y55" s="231">
        <f t="shared" si="9"/>
        <v>0.913140757465082</v>
      </c>
      <c r="Z55" s="244">
        <f t="shared" si="29"/>
        <v>600</v>
      </c>
      <c r="AA55" s="245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50">
        <v>6598.97</v>
      </c>
      <c r="AM55" s="250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5">
        <f t="shared" si="34"/>
        <v>687.824</v>
      </c>
      <c r="AT55" s="250">
        <v>8</v>
      </c>
      <c r="AU55" s="256">
        <v>4</v>
      </c>
      <c r="AV55" s="256">
        <f t="shared" si="35"/>
        <v>-4</v>
      </c>
      <c r="AW55" s="256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5">
        <v>18000</v>
      </c>
      <c r="K56" s="215">
        <f t="shared" si="0"/>
        <v>54000</v>
      </c>
      <c r="L56" s="216">
        <f t="shared" si="1"/>
        <v>3330</v>
      </c>
      <c r="M56" s="216">
        <f t="shared" si="2"/>
        <v>9990</v>
      </c>
      <c r="N56" s="217">
        <v>0.185</v>
      </c>
      <c r="O56" s="215">
        <v>22500</v>
      </c>
      <c r="P56" s="215">
        <f t="shared" si="3"/>
        <v>67500</v>
      </c>
      <c r="Q56" s="216">
        <f t="shared" si="4"/>
        <v>3850.3125</v>
      </c>
      <c r="R56" s="216">
        <f t="shared" si="5"/>
        <v>11550.9375</v>
      </c>
      <c r="S56" s="217">
        <v>0.171125</v>
      </c>
      <c r="T56" s="229">
        <v>50518.71</v>
      </c>
      <c r="U56" s="230">
        <v>9132.24</v>
      </c>
      <c r="V56" s="231">
        <f t="shared" si="6"/>
        <v>0.935531666666667</v>
      </c>
      <c r="W56" s="231">
        <f t="shared" si="7"/>
        <v>0.914138138138138</v>
      </c>
      <c r="X56" s="231">
        <f t="shared" si="8"/>
        <v>0.748425333333333</v>
      </c>
      <c r="Y56" s="231">
        <f t="shared" si="9"/>
        <v>0.79060595730866</v>
      </c>
      <c r="Z56" s="248"/>
      <c r="AA56" s="246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50">
        <v>20744.67</v>
      </c>
      <c r="AM56" s="250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5">
        <f t="shared" si="34"/>
        <v>0</v>
      </c>
      <c r="AT56" s="250">
        <v>10</v>
      </c>
      <c r="AU56" s="256">
        <v>5</v>
      </c>
      <c r="AV56" s="256">
        <f t="shared" si="35"/>
        <v>-5</v>
      </c>
      <c r="AW56" s="256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5">
        <v>12000</v>
      </c>
      <c r="K57" s="215">
        <f t="shared" si="0"/>
        <v>36000</v>
      </c>
      <c r="L57" s="216">
        <f t="shared" si="1"/>
        <v>2521.13822099543</v>
      </c>
      <c r="M57" s="216">
        <f t="shared" si="2"/>
        <v>7563.41466298628</v>
      </c>
      <c r="N57" s="217">
        <v>0.210094851749619</v>
      </c>
      <c r="O57" s="215">
        <v>15500</v>
      </c>
      <c r="P57" s="215">
        <f t="shared" si="3"/>
        <v>46500</v>
      </c>
      <c r="Q57" s="216">
        <f t="shared" si="4"/>
        <v>3012.23493696015</v>
      </c>
      <c r="R57" s="216">
        <f t="shared" si="5"/>
        <v>9036.70481088046</v>
      </c>
      <c r="S57" s="217">
        <v>0.194337737868397</v>
      </c>
      <c r="T57" s="229">
        <v>34639.09</v>
      </c>
      <c r="U57" s="230">
        <v>7587.33</v>
      </c>
      <c r="V57" s="231">
        <f t="shared" si="6"/>
        <v>0.962196944444444</v>
      </c>
      <c r="W57" s="231">
        <f t="shared" si="7"/>
        <v>1.00316197618131</v>
      </c>
      <c r="X57" s="231">
        <f t="shared" si="8"/>
        <v>0.744926666666667</v>
      </c>
      <c r="Y57" s="231">
        <f t="shared" si="9"/>
        <v>0.839612464807374</v>
      </c>
      <c r="Z57" s="248"/>
      <c r="AA57" s="246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50">
        <v>20394.51</v>
      </c>
      <c r="AM57" s="250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5">
        <f t="shared" si="34"/>
        <v>800</v>
      </c>
      <c r="AT57" s="250">
        <v>8</v>
      </c>
      <c r="AU57" s="256">
        <v>2</v>
      </c>
      <c r="AV57" s="256">
        <f t="shared" si="35"/>
        <v>-6</v>
      </c>
      <c r="AW57" s="256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5">
        <v>10500</v>
      </c>
      <c r="K58" s="215">
        <f t="shared" si="0"/>
        <v>31500</v>
      </c>
      <c r="L58" s="216">
        <f t="shared" si="1"/>
        <v>2100</v>
      </c>
      <c r="M58" s="216">
        <f t="shared" si="2"/>
        <v>6300</v>
      </c>
      <c r="N58" s="217">
        <v>0.2</v>
      </c>
      <c r="O58" s="215">
        <v>13500</v>
      </c>
      <c r="P58" s="215">
        <f t="shared" si="3"/>
        <v>40500</v>
      </c>
      <c r="Q58" s="216">
        <f t="shared" si="4"/>
        <v>2497.5</v>
      </c>
      <c r="R58" s="216">
        <f t="shared" si="5"/>
        <v>7492.5</v>
      </c>
      <c r="S58" s="217">
        <v>0.185</v>
      </c>
      <c r="T58" s="229">
        <v>29995.07</v>
      </c>
      <c r="U58" s="230">
        <v>5195.87</v>
      </c>
      <c r="V58" s="231">
        <f t="shared" si="6"/>
        <v>0.952224444444444</v>
      </c>
      <c r="W58" s="231">
        <f t="shared" si="7"/>
        <v>0.82474126984127</v>
      </c>
      <c r="X58" s="231">
        <f t="shared" si="8"/>
        <v>0.740619012345679</v>
      </c>
      <c r="Y58" s="231">
        <f t="shared" si="9"/>
        <v>0.693476142809476</v>
      </c>
      <c r="Z58" s="248"/>
      <c r="AA58" s="246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50">
        <v>10598.59</v>
      </c>
      <c r="AM58" s="250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5">
        <f t="shared" si="34"/>
        <v>0</v>
      </c>
      <c r="AT58" s="250">
        <v>8</v>
      </c>
      <c r="AU58" s="256">
        <v>2</v>
      </c>
      <c r="AV58" s="256">
        <f t="shared" si="35"/>
        <v>-6</v>
      </c>
      <c r="AW58" s="256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5">
        <v>14000</v>
      </c>
      <c r="K59" s="215">
        <f t="shared" si="0"/>
        <v>42000</v>
      </c>
      <c r="L59" s="216">
        <f t="shared" si="1"/>
        <v>3544.15784126408</v>
      </c>
      <c r="M59" s="216">
        <f t="shared" si="2"/>
        <v>10632.4735237922</v>
      </c>
      <c r="N59" s="217">
        <v>0.253154131518863</v>
      </c>
      <c r="O59" s="215">
        <v>17500</v>
      </c>
      <c r="P59" s="215">
        <f t="shared" si="3"/>
        <v>52500</v>
      </c>
      <c r="Q59" s="216">
        <f t="shared" si="4"/>
        <v>4097.93250396159</v>
      </c>
      <c r="R59" s="216">
        <f t="shared" si="5"/>
        <v>12293.7975118848</v>
      </c>
      <c r="S59" s="217">
        <v>0.234167571654948</v>
      </c>
      <c r="T59" s="229">
        <v>38664.98</v>
      </c>
      <c r="U59" s="230">
        <v>8429.67</v>
      </c>
      <c r="V59" s="231">
        <f t="shared" si="6"/>
        <v>0.920594761904762</v>
      </c>
      <c r="W59" s="231">
        <f t="shared" si="7"/>
        <v>0.792823041706805</v>
      </c>
      <c r="X59" s="231">
        <f t="shared" si="8"/>
        <v>0.73647580952381</v>
      </c>
      <c r="Y59" s="231">
        <f t="shared" si="9"/>
        <v>0.685684792827503</v>
      </c>
      <c r="Z59" s="248"/>
      <c r="AA59" s="246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50">
        <v>22051.82</v>
      </c>
      <c r="AM59" s="250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5">
        <f t="shared" si="34"/>
        <v>800</v>
      </c>
      <c r="AT59" s="250">
        <v>10</v>
      </c>
      <c r="AU59" s="256">
        <v>6</v>
      </c>
      <c r="AV59" s="256">
        <f t="shared" si="35"/>
        <v>-4</v>
      </c>
      <c r="AW59" s="256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5">
        <v>10000</v>
      </c>
      <c r="K60" s="215">
        <f t="shared" si="0"/>
        <v>30000</v>
      </c>
      <c r="L60" s="216">
        <f t="shared" si="1"/>
        <v>2553.9848341911</v>
      </c>
      <c r="M60" s="216">
        <f t="shared" si="2"/>
        <v>7661.9545025733</v>
      </c>
      <c r="N60" s="217">
        <v>0.25539848341911</v>
      </c>
      <c r="O60" s="215">
        <v>12800</v>
      </c>
      <c r="P60" s="215">
        <f t="shared" si="3"/>
        <v>38400</v>
      </c>
      <c r="Q60" s="216">
        <f t="shared" si="4"/>
        <v>3023.91804368225</v>
      </c>
      <c r="R60" s="216">
        <f t="shared" si="5"/>
        <v>9071.75413104676</v>
      </c>
      <c r="S60" s="217">
        <v>0.236243597162676</v>
      </c>
      <c r="T60" s="229">
        <v>28048.88</v>
      </c>
      <c r="U60" s="230">
        <v>6593.64</v>
      </c>
      <c r="V60" s="231">
        <f t="shared" si="6"/>
        <v>0.934962666666667</v>
      </c>
      <c r="W60" s="231">
        <f t="shared" si="7"/>
        <v>0.860568931567722</v>
      </c>
      <c r="X60" s="231">
        <f t="shared" si="8"/>
        <v>0.730439583333333</v>
      </c>
      <c r="Y60" s="231">
        <f t="shared" si="9"/>
        <v>0.726831867878146</v>
      </c>
      <c r="Z60" s="248"/>
      <c r="AA60" s="246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50">
        <v>13816.75</v>
      </c>
      <c r="AM60" s="250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5">
        <f t="shared" si="34"/>
        <v>0</v>
      </c>
      <c r="AT60" s="250">
        <v>8</v>
      </c>
      <c r="AU60" s="256">
        <v>8</v>
      </c>
      <c r="AV60" s="256">
        <f t="shared" si="35"/>
        <v>0</v>
      </c>
      <c r="AW60" s="256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5">
        <v>18000</v>
      </c>
      <c r="K61" s="215">
        <f t="shared" si="0"/>
        <v>54000</v>
      </c>
      <c r="L61" s="216">
        <f t="shared" si="1"/>
        <v>4346.4547742587</v>
      </c>
      <c r="M61" s="216">
        <f t="shared" si="2"/>
        <v>13039.3643227761</v>
      </c>
      <c r="N61" s="217">
        <v>0.241469709681039</v>
      </c>
      <c r="O61" s="215">
        <v>22500</v>
      </c>
      <c r="P61" s="215">
        <f t="shared" si="3"/>
        <v>67500</v>
      </c>
      <c r="Q61" s="216">
        <f t="shared" si="4"/>
        <v>5025.58833273662</v>
      </c>
      <c r="R61" s="216">
        <f t="shared" si="5"/>
        <v>15076.7649982099</v>
      </c>
      <c r="S61" s="217">
        <v>0.223359481454961</v>
      </c>
      <c r="T61" s="229">
        <v>49109.92</v>
      </c>
      <c r="U61" s="230">
        <v>9202.93</v>
      </c>
      <c r="V61" s="231">
        <f t="shared" si="6"/>
        <v>0.909442962962963</v>
      </c>
      <c r="W61" s="231">
        <f t="shared" si="7"/>
        <v>0.705780571214279</v>
      </c>
      <c r="X61" s="231">
        <f t="shared" si="8"/>
        <v>0.72755437037037</v>
      </c>
      <c r="Y61" s="231">
        <f t="shared" si="9"/>
        <v>0.610404818347483</v>
      </c>
      <c r="Z61" s="248"/>
      <c r="AA61" s="246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50">
        <v>20729.32</v>
      </c>
      <c r="AM61" s="250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5">
        <f t="shared" si="34"/>
        <v>0</v>
      </c>
      <c r="AT61" s="250">
        <v>10</v>
      </c>
      <c r="AU61" s="256">
        <v>4</v>
      </c>
      <c r="AV61" s="256">
        <f t="shared" si="35"/>
        <v>-6</v>
      </c>
      <c r="AW61" s="256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5">
        <v>11000</v>
      </c>
      <c r="K62" s="215">
        <f t="shared" si="0"/>
        <v>33000</v>
      </c>
      <c r="L62" s="216">
        <f t="shared" si="1"/>
        <v>2887.20942180592</v>
      </c>
      <c r="M62" s="216">
        <f t="shared" si="2"/>
        <v>8661.62826541775</v>
      </c>
      <c r="N62" s="217">
        <v>0.262473583800538</v>
      </c>
      <c r="O62" s="215">
        <v>14000</v>
      </c>
      <c r="P62" s="215">
        <f t="shared" si="3"/>
        <v>42000</v>
      </c>
      <c r="Q62" s="216">
        <f t="shared" si="4"/>
        <v>3399.03291021696</v>
      </c>
      <c r="R62" s="216">
        <f t="shared" si="5"/>
        <v>10197.0987306509</v>
      </c>
      <c r="S62" s="217">
        <v>0.242788065015497</v>
      </c>
      <c r="T62" s="229">
        <v>30385.13</v>
      </c>
      <c r="U62" s="230">
        <v>5965.51</v>
      </c>
      <c r="V62" s="231">
        <f t="shared" si="6"/>
        <v>0.920761515151515</v>
      </c>
      <c r="W62" s="231">
        <f t="shared" si="7"/>
        <v>0.688728471968461</v>
      </c>
      <c r="X62" s="231">
        <f t="shared" si="8"/>
        <v>0.723455476190476</v>
      </c>
      <c r="Y62" s="231">
        <f t="shared" si="9"/>
        <v>0.585020323679774</v>
      </c>
      <c r="Z62" s="248"/>
      <c r="AA62" s="246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50">
        <v>8824.16</v>
      </c>
      <c r="AM62" s="250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5">
        <f t="shared" si="34"/>
        <v>0</v>
      </c>
      <c r="AT62" s="250">
        <v>8</v>
      </c>
      <c r="AU62" s="256">
        <v>4</v>
      </c>
      <c r="AV62" s="256">
        <f t="shared" si="35"/>
        <v>-4</v>
      </c>
      <c r="AW62" s="256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5">
        <v>18000</v>
      </c>
      <c r="K63" s="215">
        <f t="shared" si="0"/>
        <v>54000</v>
      </c>
      <c r="L63" s="216">
        <f t="shared" si="1"/>
        <v>4067.52134459704</v>
      </c>
      <c r="M63" s="216">
        <f t="shared" si="2"/>
        <v>12202.5640337911</v>
      </c>
      <c r="N63" s="217">
        <v>0.225973408033169</v>
      </c>
      <c r="O63" s="215">
        <v>22500</v>
      </c>
      <c r="P63" s="215">
        <f t="shared" si="3"/>
        <v>67500</v>
      </c>
      <c r="Q63" s="216">
        <f t="shared" si="4"/>
        <v>4703.07155469034</v>
      </c>
      <c r="R63" s="216">
        <f t="shared" si="5"/>
        <v>14109.214664071</v>
      </c>
      <c r="S63" s="217">
        <v>0.209025402430682</v>
      </c>
      <c r="T63" s="229">
        <v>48461.44</v>
      </c>
      <c r="U63" s="230">
        <v>11244.87</v>
      </c>
      <c r="V63" s="231">
        <f t="shared" si="6"/>
        <v>0.897434074074074</v>
      </c>
      <c r="W63" s="231">
        <f t="shared" si="7"/>
        <v>0.921516983550418</v>
      </c>
      <c r="X63" s="231">
        <f t="shared" si="8"/>
        <v>0.717947259259259</v>
      </c>
      <c r="Y63" s="231">
        <f t="shared" si="9"/>
        <v>0.796987661449008</v>
      </c>
      <c r="Z63" s="248"/>
      <c r="AA63" s="246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50">
        <v>21435.29</v>
      </c>
      <c r="AM63" s="250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5">
        <f t="shared" si="34"/>
        <v>0</v>
      </c>
      <c r="AT63" s="250">
        <v>8</v>
      </c>
      <c r="AU63" s="256">
        <v>12</v>
      </c>
      <c r="AV63" s="256">
        <f t="shared" si="35"/>
        <v>4</v>
      </c>
      <c r="AW63" s="259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5">
        <v>26000</v>
      </c>
      <c r="K64" s="215">
        <f t="shared" si="0"/>
        <v>78000</v>
      </c>
      <c r="L64" s="216">
        <f t="shared" si="1"/>
        <v>6370</v>
      </c>
      <c r="M64" s="216">
        <f t="shared" si="2"/>
        <v>19110</v>
      </c>
      <c r="N64" s="217">
        <v>0.245</v>
      </c>
      <c r="O64" s="215">
        <v>30000</v>
      </c>
      <c r="P64" s="215">
        <f t="shared" si="3"/>
        <v>90000</v>
      </c>
      <c r="Q64" s="216">
        <f t="shared" si="4"/>
        <v>6798.75</v>
      </c>
      <c r="R64" s="216">
        <f t="shared" si="5"/>
        <v>20396.25</v>
      </c>
      <c r="S64" s="217">
        <v>0.226625</v>
      </c>
      <c r="T64" s="229">
        <v>64333.02</v>
      </c>
      <c r="U64" s="230">
        <v>14622.47</v>
      </c>
      <c r="V64" s="231">
        <f t="shared" si="6"/>
        <v>0.824782307692308</v>
      </c>
      <c r="W64" s="231">
        <f t="shared" si="7"/>
        <v>0.765173731030874</v>
      </c>
      <c r="X64" s="231">
        <f t="shared" si="8"/>
        <v>0.714811333333333</v>
      </c>
      <c r="Y64" s="231">
        <f t="shared" si="9"/>
        <v>0.716919531776675</v>
      </c>
      <c r="Z64" s="248"/>
      <c r="AA64" s="246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50">
        <v>24089.13</v>
      </c>
      <c r="AM64" s="250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5">
        <f t="shared" si="34"/>
        <v>0</v>
      </c>
      <c r="AT64" s="250">
        <v>20</v>
      </c>
      <c r="AU64" s="256">
        <v>29</v>
      </c>
      <c r="AV64" s="256">
        <f t="shared" si="35"/>
        <v>9</v>
      </c>
      <c r="AW64" s="259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5">
        <v>22000</v>
      </c>
      <c r="K65" s="215">
        <f t="shared" si="0"/>
        <v>66000</v>
      </c>
      <c r="L65" s="216">
        <f t="shared" si="1"/>
        <v>4840</v>
      </c>
      <c r="M65" s="216">
        <f t="shared" si="2"/>
        <v>14520</v>
      </c>
      <c r="N65" s="217">
        <v>0.22</v>
      </c>
      <c r="O65" s="215">
        <v>27500</v>
      </c>
      <c r="P65" s="215">
        <f t="shared" si="3"/>
        <v>82500</v>
      </c>
      <c r="Q65" s="216">
        <f t="shared" si="4"/>
        <v>5596.25</v>
      </c>
      <c r="R65" s="216">
        <f t="shared" si="5"/>
        <v>16788.75</v>
      </c>
      <c r="S65" s="217">
        <v>0.2035</v>
      </c>
      <c r="T65" s="229">
        <v>58798.56</v>
      </c>
      <c r="U65" s="230">
        <v>12474.42</v>
      </c>
      <c r="V65" s="231">
        <f t="shared" si="6"/>
        <v>0.890887272727273</v>
      </c>
      <c r="W65" s="231">
        <f t="shared" si="7"/>
        <v>0.859119834710744</v>
      </c>
      <c r="X65" s="231">
        <f t="shared" si="8"/>
        <v>0.712709818181818</v>
      </c>
      <c r="Y65" s="231">
        <f t="shared" si="9"/>
        <v>0.743022559749832</v>
      </c>
      <c r="Z65" s="248"/>
      <c r="AA65" s="246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50">
        <v>19014.61</v>
      </c>
      <c r="AM65" s="250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5">
        <f t="shared" si="34"/>
        <v>0</v>
      </c>
      <c r="AT65" s="250">
        <v>20</v>
      </c>
      <c r="AU65" s="256">
        <v>6</v>
      </c>
      <c r="AV65" s="256">
        <f t="shared" si="35"/>
        <v>-14</v>
      </c>
      <c r="AW65" s="256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5">
        <v>11000</v>
      </c>
      <c r="K66" s="215">
        <f t="shared" si="0"/>
        <v>33000</v>
      </c>
      <c r="L66" s="216">
        <f t="shared" si="1"/>
        <v>2425.38985702328</v>
      </c>
      <c r="M66" s="216">
        <f t="shared" si="2"/>
        <v>7276.16957106983</v>
      </c>
      <c r="N66" s="217">
        <v>0.220489987002116</v>
      </c>
      <c r="O66" s="215">
        <v>14000</v>
      </c>
      <c r="P66" s="215">
        <f t="shared" si="3"/>
        <v>42000</v>
      </c>
      <c r="Q66" s="216">
        <f t="shared" si="4"/>
        <v>2855.3453316774</v>
      </c>
      <c r="R66" s="216">
        <f t="shared" si="5"/>
        <v>8566.03599503219</v>
      </c>
      <c r="S66" s="217">
        <v>0.203953237976957</v>
      </c>
      <c r="T66" s="229">
        <v>29867.14</v>
      </c>
      <c r="U66" s="230">
        <v>5433.71</v>
      </c>
      <c r="V66" s="231">
        <f t="shared" si="6"/>
        <v>0.905064848484848</v>
      </c>
      <c r="W66" s="231">
        <f t="shared" si="7"/>
        <v>0.746781661274707</v>
      </c>
      <c r="X66" s="231">
        <f t="shared" si="8"/>
        <v>0.711122380952381</v>
      </c>
      <c r="Y66" s="231">
        <f t="shared" si="9"/>
        <v>0.634331913051876</v>
      </c>
      <c r="Z66" s="248"/>
      <c r="AA66" s="246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50">
        <v>14899.29</v>
      </c>
      <c r="AM66" s="250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5">
        <f t="shared" si="34"/>
        <v>0</v>
      </c>
      <c r="AT66" s="250">
        <v>8</v>
      </c>
      <c r="AU66" s="256">
        <v>8</v>
      </c>
      <c r="AV66" s="256">
        <f t="shared" si="35"/>
        <v>0</v>
      </c>
      <c r="AW66" s="256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5">
        <v>10000</v>
      </c>
      <c r="K67" s="215">
        <f t="shared" si="0"/>
        <v>30000</v>
      </c>
      <c r="L67" s="216">
        <f t="shared" si="1"/>
        <v>2319.63140254076</v>
      </c>
      <c r="M67" s="216">
        <f t="shared" si="2"/>
        <v>6958.89420762228</v>
      </c>
      <c r="N67" s="217">
        <v>0.231963140254076</v>
      </c>
      <c r="O67" s="215">
        <v>12800</v>
      </c>
      <c r="P67" s="215">
        <f t="shared" si="3"/>
        <v>38400</v>
      </c>
      <c r="Q67" s="216">
        <f t="shared" si="4"/>
        <v>2746.44358060826</v>
      </c>
      <c r="R67" s="216">
        <f t="shared" si="5"/>
        <v>8239.33074182477</v>
      </c>
      <c r="S67" s="217">
        <v>0.21456590473502</v>
      </c>
      <c r="T67" s="229">
        <v>27195.56</v>
      </c>
      <c r="U67" s="230">
        <v>3175.57</v>
      </c>
      <c r="V67" s="231">
        <f t="shared" si="6"/>
        <v>0.906518666666667</v>
      </c>
      <c r="W67" s="231">
        <f t="shared" si="7"/>
        <v>0.456332558773735</v>
      </c>
      <c r="X67" s="231">
        <f t="shared" si="8"/>
        <v>0.708217708333333</v>
      </c>
      <c r="Y67" s="231">
        <f t="shared" si="9"/>
        <v>0.385416012477817</v>
      </c>
      <c r="Z67" s="248"/>
      <c r="AA67" s="246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50">
        <v>11080.2</v>
      </c>
      <c r="AM67" s="250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5">
        <f t="shared" si="34"/>
        <v>0</v>
      </c>
      <c r="AT67" s="250">
        <v>8</v>
      </c>
      <c r="AU67" s="256">
        <v>8</v>
      </c>
      <c r="AV67" s="256">
        <f t="shared" si="35"/>
        <v>0</v>
      </c>
      <c r="AW67" s="256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5">
        <v>16000</v>
      </c>
      <c r="K68" s="215">
        <f t="shared" ref="K68:K131" si="37">J68*3</f>
        <v>48000</v>
      </c>
      <c r="L68" s="216">
        <f t="shared" ref="L68:L131" si="38">J68*N68</f>
        <v>3877.16013868277</v>
      </c>
      <c r="M68" s="216">
        <f t="shared" ref="M68:M131" si="39">L68*3</f>
        <v>11631.4804160483</v>
      </c>
      <c r="N68" s="217">
        <v>0.242322508667673</v>
      </c>
      <c r="O68" s="215">
        <v>20000</v>
      </c>
      <c r="P68" s="215">
        <f t="shared" ref="P68:P131" si="40">O68*3</f>
        <v>60000</v>
      </c>
      <c r="Q68" s="216">
        <f t="shared" ref="Q68:Q131" si="41">O68*S68</f>
        <v>4482.96641035194</v>
      </c>
      <c r="R68" s="216">
        <f t="shared" ref="R68:R131" si="42">Q68*3</f>
        <v>13448.8992310558</v>
      </c>
      <c r="S68" s="217">
        <v>0.224148320517597</v>
      </c>
      <c r="T68" s="229">
        <v>42467.57</v>
      </c>
      <c r="U68" s="230">
        <v>9998.06</v>
      </c>
      <c r="V68" s="231">
        <f t="shared" ref="V68:V131" si="43">T68/K68</f>
        <v>0.884741041666667</v>
      </c>
      <c r="W68" s="231">
        <f t="shared" ref="W68:W131" si="44">U68/M68</f>
        <v>0.859569000881898</v>
      </c>
      <c r="X68" s="231">
        <f t="shared" ref="X68:X131" si="45">T68/P68</f>
        <v>0.707792833333333</v>
      </c>
      <c r="Y68" s="231">
        <f t="shared" ref="Y68:Y131" si="46">U68/R68</f>
        <v>0.743411027789752</v>
      </c>
      <c r="Z68" s="248"/>
      <c r="AA68" s="246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50">
        <v>12829.33</v>
      </c>
      <c r="AM68" s="250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5">
        <f t="shared" si="34"/>
        <v>0</v>
      </c>
      <c r="AT68" s="250">
        <v>8</v>
      </c>
      <c r="AU68" s="256">
        <v>6</v>
      </c>
      <c r="AV68" s="256">
        <f t="shared" si="35"/>
        <v>-2</v>
      </c>
      <c r="AW68" s="256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5">
        <v>13000</v>
      </c>
      <c r="K69" s="215">
        <f t="shared" si="37"/>
        <v>39000</v>
      </c>
      <c r="L69" s="216">
        <f t="shared" si="38"/>
        <v>3112.68440881857</v>
      </c>
      <c r="M69" s="216">
        <f t="shared" si="39"/>
        <v>9338.05322645571</v>
      </c>
      <c r="N69" s="217">
        <v>0.239437262216813</v>
      </c>
      <c r="O69" s="215">
        <v>16250</v>
      </c>
      <c r="P69" s="215">
        <f t="shared" si="40"/>
        <v>48750</v>
      </c>
      <c r="Q69" s="216">
        <f t="shared" si="41"/>
        <v>3599.04134769647</v>
      </c>
      <c r="R69" s="216">
        <f t="shared" si="42"/>
        <v>10797.1240430894</v>
      </c>
      <c r="S69" s="217">
        <v>0.221479467550552</v>
      </c>
      <c r="T69" s="229">
        <v>34256.47</v>
      </c>
      <c r="U69" s="230">
        <v>7746.84</v>
      </c>
      <c r="V69" s="231">
        <f t="shared" si="43"/>
        <v>0.878371025641026</v>
      </c>
      <c r="W69" s="231">
        <f t="shared" si="44"/>
        <v>0.829599040842086</v>
      </c>
      <c r="X69" s="231">
        <f t="shared" si="45"/>
        <v>0.702696820512821</v>
      </c>
      <c r="Y69" s="231">
        <f t="shared" si="46"/>
        <v>0.717491062349913</v>
      </c>
      <c r="Z69" s="248"/>
      <c r="AA69" s="246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50">
        <v>18720.55</v>
      </c>
      <c r="AM69" s="250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5">
        <f t="shared" ref="AS69:AS100" si="57">Z69+AA69+AR69</f>
        <v>0</v>
      </c>
      <c r="AT69" s="250">
        <v>10</v>
      </c>
      <c r="AU69" s="256">
        <v>2</v>
      </c>
      <c r="AV69" s="256">
        <f t="shared" ref="AV69:AV100" si="58">AU69-AT69</f>
        <v>-8</v>
      </c>
      <c r="AW69" s="256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5">
        <v>20000</v>
      </c>
      <c r="K70" s="215">
        <f t="shared" si="37"/>
        <v>60000</v>
      </c>
      <c r="L70" s="216">
        <f t="shared" si="38"/>
        <v>4483.2797613214</v>
      </c>
      <c r="M70" s="216">
        <f t="shared" si="39"/>
        <v>13449.8392839642</v>
      </c>
      <c r="N70" s="217">
        <v>0.22416398806607</v>
      </c>
      <c r="O70" s="215">
        <v>25000</v>
      </c>
      <c r="P70" s="215">
        <f t="shared" si="40"/>
        <v>75000</v>
      </c>
      <c r="Q70" s="216">
        <f t="shared" si="41"/>
        <v>5183.79222402787</v>
      </c>
      <c r="R70" s="216">
        <f t="shared" si="42"/>
        <v>15551.3766720836</v>
      </c>
      <c r="S70" s="217">
        <v>0.207351688961115</v>
      </c>
      <c r="T70" s="229">
        <v>52635</v>
      </c>
      <c r="U70" s="230">
        <v>13740.16</v>
      </c>
      <c r="V70" s="231">
        <f t="shared" si="43"/>
        <v>0.87725</v>
      </c>
      <c r="W70" s="231">
        <f t="shared" si="44"/>
        <v>1.02158544127601</v>
      </c>
      <c r="X70" s="231">
        <f t="shared" si="45"/>
        <v>0.7018</v>
      </c>
      <c r="Y70" s="231">
        <f t="shared" si="46"/>
        <v>0.883533354617091</v>
      </c>
      <c r="Z70" s="248"/>
      <c r="AA70" s="246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50">
        <v>19582.34</v>
      </c>
      <c r="AM70" s="250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5">
        <f t="shared" si="57"/>
        <v>0</v>
      </c>
      <c r="AT70" s="250">
        <v>10</v>
      </c>
      <c r="AU70" s="256">
        <v>4</v>
      </c>
      <c r="AV70" s="256">
        <f t="shared" si="58"/>
        <v>-6</v>
      </c>
      <c r="AW70" s="256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5">
        <v>6500</v>
      </c>
      <c r="K71" s="215">
        <f t="shared" si="37"/>
        <v>19500</v>
      </c>
      <c r="L71" s="216">
        <f t="shared" si="38"/>
        <v>1339.12512930804</v>
      </c>
      <c r="M71" s="216">
        <f t="shared" si="39"/>
        <v>4017.37538792413</v>
      </c>
      <c r="N71" s="217">
        <v>0.206019250662776</v>
      </c>
      <c r="O71" s="215">
        <v>8500</v>
      </c>
      <c r="P71" s="215">
        <f t="shared" si="40"/>
        <v>25500</v>
      </c>
      <c r="Q71" s="216">
        <f t="shared" si="41"/>
        <v>1700</v>
      </c>
      <c r="R71" s="216">
        <f t="shared" si="42"/>
        <v>5100</v>
      </c>
      <c r="S71" s="217">
        <v>0.2</v>
      </c>
      <c r="T71" s="229">
        <v>17841.78</v>
      </c>
      <c r="U71" s="230">
        <v>3654.45</v>
      </c>
      <c r="V71" s="231">
        <f t="shared" si="43"/>
        <v>0.914963076923077</v>
      </c>
      <c r="W71" s="231">
        <f t="shared" si="44"/>
        <v>0.909661071500798</v>
      </c>
      <c r="X71" s="231">
        <f t="shared" si="45"/>
        <v>0.699677647058824</v>
      </c>
      <c r="Y71" s="231">
        <f t="shared" si="46"/>
        <v>0.716558823529412</v>
      </c>
      <c r="Z71" s="248"/>
      <c r="AA71" s="246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50">
        <v>9908.29</v>
      </c>
      <c r="AM71" s="250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5">
        <f t="shared" si="57"/>
        <v>0</v>
      </c>
      <c r="AT71" s="250">
        <v>6</v>
      </c>
      <c r="AU71" s="256">
        <v>2</v>
      </c>
      <c r="AV71" s="256">
        <f t="shared" si="58"/>
        <v>-4</v>
      </c>
      <c r="AW71" s="256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5">
        <v>9500</v>
      </c>
      <c r="K72" s="215">
        <f t="shared" si="37"/>
        <v>28500</v>
      </c>
      <c r="L72" s="216">
        <f t="shared" si="38"/>
        <v>2201.486306775</v>
      </c>
      <c r="M72" s="216">
        <f t="shared" si="39"/>
        <v>6604.458920325</v>
      </c>
      <c r="N72" s="217">
        <v>0.231735400713158</v>
      </c>
      <c r="O72" s="215">
        <v>12000</v>
      </c>
      <c r="P72" s="215">
        <f t="shared" si="40"/>
        <v>36000</v>
      </c>
      <c r="Q72" s="216">
        <f t="shared" si="41"/>
        <v>2572.26294791605</v>
      </c>
      <c r="R72" s="216">
        <f t="shared" si="42"/>
        <v>7716.78884374816</v>
      </c>
      <c r="S72" s="217">
        <v>0.214355245659671</v>
      </c>
      <c r="T72" s="229">
        <v>25146.89</v>
      </c>
      <c r="U72" s="230">
        <v>6860.13</v>
      </c>
      <c r="V72" s="231">
        <f t="shared" si="43"/>
        <v>0.88234701754386</v>
      </c>
      <c r="W72" s="231">
        <f t="shared" si="44"/>
        <v>1.0387118888556</v>
      </c>
      <c r="X72" s="231">
        <f t="shared" si="45"/>
        <v>0.698524722222222</v>
      </c>
      <c r="Y72" s="231">
        <f t="shared" si="46"/>
        <v>0.888987652624162</v>
      </c>
      <c r="Z72" s="248"/>
      <c r="AA72" s="246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50">
        <v>18145.22</v>
      </c>
      <c r="AM72" s="250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5">
        <f t="shared" si="57"/>
        <v>500</v>
      </c>
      <c r="AT72" s="250">
        <v>8</v>
      </c>
      <c r="AU72" s="256">
        <v>0</v>
      </c>
      <c r="AV72" s="256">
        <f t="shared" si="58"/>
        <v>-8</v>
      </c>
      <c r="AW72" s="256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5">
        <v>10500</v>
      </c>
      <c r="K73" s="215">
        <f t="shared" si="37"/>
        <v>31500</v>
      </c>
      <c r="L73" s="216">
        <f t="shared" si="38"/>
        <v>2712.03459688336</v>
      </c>
      <c r="M73" s="216">
        <f t="shared" si="39"/>
        <v>8136.10379065009</v>
      </c>
      <c r="N73" s="217">
        <v>0.258289009226987</v>
      </c>
      <c r="O73" s="215">
        <v>13500</v>
      </c>
      <c r="P73" s="215">
        <f t="shared" si="40"/>
        <v>40500</v>
      </c>
      <c r="Q73" s="216">
        <f t="shared" si="41"/>
        <v>3225.384002722</v>
      </c>
      <c r="R73" s="216">
        <f t="shared" si="42"/>
        <v>9676.152008166</v>
      </c>
      <c r="S73" s="217">
        <v>0.238917333534963</v>
      </c>
      <c r="T73" s="229">
        <v>28157.07</v>
      </c>
      <c r="U73" s="230">
        <v>6757.55</v>
      </c>
      <c r="V73" s="231">
        <f t="shared" si="43"/>
        <v>0.893875238095238</v>
      </c>
      <c r="W73" s="231">
        <f t="shared" si="44"/>
        <v>0.830563396667296</v>
      </c>
      <c r="X73" s="231">
        <f t="shared" si="45"/>
        <v>0.695236296296296</v>
      </c>
      <c r="Y73" s="231">
        <f t="shared" si="46"/>
        <v>0.698371624825354</v>
      </c>
      <c r="Z73" s="248"/>
      <c r="AA73" s="246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50">
        <v>14197.16</v>
      </c>
      <c r="AM73" s="250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5">
        <f t="shared" si="57"/>
        <v>0</v>
      </c>
      <c r="AT73" s="250">
        <v>8</v>
      </c>
      <c r="AU73" s="256">
        <v>2</v>
      </c>
      <c r="AV73" s="256">
        <f t="shared" si="58"/>
        <v>-6</v>
      </c>
      <c r="AW73" s="256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5">
        <v>15000</v>
      </c>
      <c r="K74" s="215">
        <f t="shared" si="37"/>
        <v>45000</v>
      </c>
      <c r="L74" s="216">
        <f t="shared" si="38"/>
        <v>3005.25815281145</v>
      </c>
      <c r="M74" s="216">
        <f t="shared" si="39"/>
        <v>9015.77445843433</v>
      </c>
      <c r="N74" s="217">
        <v>0.200350543520763</v>
      </c>
      <c r="O74" s="215">
        <v>18800</v>
      </c>
      <c r="P74" s="215">
        <f t="shared" si="40"/>
        <v>56400</v>
      </c>
      <c r="Q74" s="216">
        <f t="shared" si="41"/>
        <v>3484.09595182607</v>
      </c>
      <c r="R74" s="216">
        <f t="shared" si="42"/>
        <v>10452.2878554782</v>
      </c>
      <c r="S74" s="217">
        <v>0.185324252756706</v>
      </c>
      <c r="T74" s="229">
        <v>39060.79</v>
      </c>
      <c r="U74" s="230">
        <v>7763.42</v>
      </c>
      <c r="V74" s="231">
        <f t="shared" si="43"/>
        <v>0.868017555555556</v>
      </c>
      <c r="W74" s="231">
        <f t="shared" si="44"/>
        <v>0.861092969416206</v>
      </c>
      <c r="X74" s="231">
        <f t="shared" si="45"/>
        <v>0.69256719858156</v>
      </c>
      <c r="Y74" s="231">
        <f t="shared" si="46"/>
        <v>0.742748392250896</v>
      </c>
      <c r="Z74" s="248"/>
      <c r="AA74" s="246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50">
        <v>18756.91</v>
      </c>
      <c r="AM74" s="250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5">
        <f t="shared" si="57"/>
        <v>0</v>
      </c>
      <c r="AT74" s="250">
        <v>10</v>
      </c>
      <c r="AU74" s="256">
        <v>7</v>
      </c>
      <c r="AV74" s="256">
        <f t="shared" si="58"/>
        <v>-3</v>
      </c>
      <c r="AW74" s="256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8">
        <v>2</v>
      </c>
      <c r="G75" s="208">
        <v>200</v>
      </c>
      <c r="H75" s="49">
        <v>4</v>
      </c>
      <c r="I75" s="49">
        <v>3</v>
      </c>
      <c r="J75" s="215">
        <v>60000</v>
      </c>
      <c r="K75" s="215">
        <f t="shared" si="37"/>
        <v>180000</v>
      </c>
      <c r="L75" s="216">
        <f t="shared" si="38"/>
        <v>9900</v>
      </c>
      <c r="M75" s="216">
        <f t="shared" si="39"/>
        <v>29700</v>
      </c>
      <c r="N75" s="217">
        <v>0.165</v>
      </c>
      <c r="O75" s="215">
        <v>68000</v>
      </c>
      <c r="P75" s="215">
        <f t="shared" si="40"/>
        <v>204000</v>
      </c>
      <c r="Q75" s="216">
        <f t="shared" si="41"/>
        <v>10200</v>
      </c>
      <c r="R75" s="216">
        <f t="shared" si="42"/>
        <v>30600</v>
      </c>
      <c r="S75" s="217">
        <v>0.15</v>
      </c>
      <c r="T75" s="208">
        <v>149428.84</v>
      </c>
      <c r="U75" s="232">
        <v>7621.1</v>
      </c>
      <c r="V75" s="231">
        <f t="shared" si="43"/>
        <v>0.830160222222222</v>
      </c>
      <c r="W75" s="231">
        <f t="shared" si="44"/>
        <v>0.256602693602694</v>
      </c>
      <c r="X75" s="231">
        <f t="shared" si="45"/>
        <v>0.73249431372549</v>
      </c>
      <c r="Y75" s="231">
        <f t="shared" si="46"/>
        <v>0.249055555555556</v>
      </c>
      <c r="Z75" s="248"/>
      <c r="AA75" s="246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5">
        <f t="shared" si="57"/>
        <v>0</v>
      </c>
      <c r="AT75" s="250">
        <v>15</v>
      </c>
      <c r="AU75" s="256">
        <v>2</v>
      </c>
      <c r="AV75" s="256">
        <f t="shared" si="58"/>
        <v>-13</v>
      </c>
      <c r="AW75" s="256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5">
        <v>10500</v>
      </c>
      <c r="K76" s="215">
        <f t="shared" si="37"/>
        <v>31500</v>
      </c>
      <c r="L76" s="216">
        <f t="shared" si="38"/>
        <v>2122.95546272515</v>
      </c>
      <c r="M76" s="216">
        <f t="shared" si="39"/>
        <v>6368.86638817544</v>
      </c>
      <c r="N76" s="217">
        <v>0.202186234545252</v>
      </c>
      <c r="O76" s="215">
        <v>13500</v>
      </c>
      <c r="P76" s="215">
        <f t="shared" si="40"/>
        <v>40500</v>
      </c>
      <c r="Q76" s="216">
        <f t="shared" si="41"/>
        <v>2524.80060388383</v>
      </c>
      <c r="R76" s="216">
        <f t="shared" si="42"/>
        <v>7574.4018116515</v>
      </c>
      <c r="S76" s="217">
        <v>0.187022266954358</v>
      </c>
      <c r="T76" s="229">
        <v>27661.05</v>
      </c>
      <c r="U76" s="230">
        <v>5256.11</v>
      </c>
      <c r="V76" s="231">
        <f t="shared" si="43"/>
        <v>0.878128571428571</v>
      </c>
      <c r="W76" s="231">
        <f t="shared" si="44"/>
        <v>0.825281875870185</v>
      </c>
      <c r="X76" s="231">
        <f t="shared" si="45"/>
        <v>0.682988888888889</v>
      </c>
      <c r="Y76" s="231">
        <f t="shared" si="46"/>
        <v>0.693930706437394</v>
      </c>
      <c r="Z76" s="248"/>
      <c r="AA76" s="246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50">
        <v>10796.53</v>
      </c>
      <c r="AM76" s="250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5">
        <f t="shared" si="57"/>
        <v>0</v>
      </c>
      <c r="AT76" s="250">
        <v>8</v>
      </c>
      <c r="AU76" s="256">
        <v>2</v>
      </c>
      <c r="AV76" s="256">
        <f t="shared" si="58"/>
        <v>-6</v>
      </c>
      <c r="AW76" s="256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5">
        <v>15500</v>
      </c>
      <c r="K77" s="215">
        <f t="shared" si="37"/>
        <v>46500</v>
      </c>
      <c r="L77" s="216">
        <f t="shared" si="38"/>
        <v>3758.57798445374</v>
      </c>
      <c r="M77" s="216">
        <f t="shared" si="39"/>
        <v>11275.7339533612</v>
      </c>
      <c r="N77" s="217">
        <v>0.242488902222822</v>
      </c>
      <c r="O77" s="215">
        <v>18600</v>
      </c>
      <c r="P77" s="215">
        <f t="shared" si="40"/>
        <v>55800</v>
      </c>
      <c r="Q77" s="216">
        <f t="shared" si="41"/>
        <v>4172.02156274365</v>
      </c>
      <c r="R77" s="216">
        <f t="shared" si="42"/>
        <v>12516.0646882309</v>
      </c>
      <c r="S77" s="217">
        <v>0.22430223455611</v>
      </c>
      <c r="T77" s="229">
        <v>37799.04</v>
      </c>
      <c r="U77" s="230">
        <v>9957.58</v>
      </c>
      <c r="V77" s="231">
        <f t="shared" si="43"/>
        <v>0.812882580645161</v>
      </c>
      <c r="W77" s="231">
        <f t="shared" si="44"/>
        <v>0.883098168259968</v>
      </c>
      <c r="X77" s="231">
        <f t="shared" si="45"/>
        <v>0.677402150537634</v>
      </c>
      <c r="Y77" s="231">
        <f t="shared" si="46"/>
        <v>0.795583935369342</v>
      </c>
      <c r="Z77" s="248"/>
      <c r="AA77" s="246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50">
        <v>12428.26</v>
      </c>
      <c r="AM77" s="250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5">
        <f t="shared" si="57"/>
        <v>0</v>
      </c>
      <c r="AT77" s="250">
        <v>10</v>
      </c>
      <c r="AU77" s="256">
        <v>19</v>
      </c>
      <c r="AV77" s="256">
        <f t="shared" si="58"/>
        <v>9</v>
      </c>
      <c r="AW77" s="259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8">
        <v>3</v>
      </c>
      <c r="G78" s="208">
        <v>200</v>
      </c>
      <c r="H78" s="49">
        <v>6</v>
      </c>
      <c r="I78" s="49">
        <v>3</v>
      </c>
      <c r="J78" s="215">
        <v>48000</v>
      </c>
      <c r="K78" s="215">
        <f t="shared" si="37"/>
        <v>144000</v>
      </c>
      <c r="L78" s="216">
        <f t="shared" si="38"/>
        <v>11393.7996706593</v>
      </c>
      <c r="M78" s="216">
        <f t="shared" si="39"/>
        <v>34181.3990119779</v>
      </c>
      <c r="N78" s="217">
        <v>0.237370826472069</v>
      </c>
      <c r="O78" s="215">
        <v>56000</v>
      </c>
      <c r="P78" s="215">
        <f t="shared" si="40"/>
        <v>168000</v>
      </c>
      <c r="Q78" s="216">
        <f t="shared" si="41"/>
        <v>12295.8088112532</v>
      </c>
      <c r="R78" s="216">
        <f t="shared" si="42"/>
        <v>36887.4264337596</v>
      </c>
      <c r="S78" s="217">
        <v>0.219568014486664</v>
      </c>
      <c r="T78" s="208">
        <v>152448.4</v>
      </c>
      <c r="U78" s="232">
        <v>32386.35</v>
      </c>
      <c r="V78" s="169">
        <f t="shared" si="43"/>
        <v>1.05866944444444</v>
      </c>
      <c r="W78" s="231">
        <f t="shared" si="44"/>
        <v>0.947484624273311</v>
      </c>
      <c r="X78" s="231">
        <f t="shared" si="45"/>
        <v>0.907430952380952</v>
      </c>
      <c r="Y78" s="231">
        <f t="shared" si="46"/>
        <v>0.877978030214648</v>
      </c>
      <c r="Z78" s="244">
        <f>H78*200+I78*100</f>
        <v>1500</v>
      </c>
      <c r="AA78" s="246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5">
        <f t="shared" si="57"/>
        <v>1500</v>
      </c>
      <c r="AT78" s="250">
        <v>20</v>
      </c>
      <c r="AU78" s="256">
        <v>14</v>
      </c>
      <c r="AV78" s="256">
        <f t="shared" si="58"/>
        <v>-6</v>
      </c>
      <c r="AW78" s="256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5">
        <v>10000</v>
      </c>
      <c r="K79" s="215">
        <f t="shared" si="37"/>
        <v>30000</v>
      </c>
      <c r="L79" s="216">
        <f t="shared" si="38"/>
        <v>1650</v>
      </c>
      <c r="M79" s="216">
        <f t="shared" si="39"/>
        <v>4950</v>
      </c>
      <c r="N79" s="217">
        <v>0.165</v>
      </c>
      <c r="O79" s="215">
        <v>12800</v>
      </c>
      <c r="P79" s="215">
        <f t="shared" si="40"/>
        <v>38400</v>
      </c>
      <c r="Q79" s="216">
        <f t="shared" si="41"/>
        <v>1920</v>
      </c>
      <c r="R79" s="216">
        <f t="shared" si="42"/>
        <v>5760</v>
      </c>
      <c r="S79" s="217">
        <v>0.15</v>
      </c>
      <c r="T79" s="229">
        <v>25926.03</v>
      </c>
      <c r="U79" s="230">
        <v>5001.45</v>
      </c>
      <c r="V79" s="231">
        <f t="shared" si="43"/>
        <v>0.864201</v>
      </c>
      <c r="W79" s="231">
        <f t="shared" si="44"/>
        <v>1.01039393939394</v>
      </c>
      <c r="X79" s="231">
        <f t="shared" si="45"/>
        <v>0.67515703125</v>
      </c>
      <c r="Y79" s="231">
        <f t="shared" si="46"/>
        <v>0.868307291666667</v>
      </c>
      <c r="Z79" s="248"/>
      <c r="AA79" s="246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50">
        <v>10691.33</v>
      </c>
      <c r="AM79" s="250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5">
        <f t="shared" si="57"/>
        <v>0</v>
      </c>
      <c r="AT79" s="250">
        <v>8</v>
      </c>
      <c r="AU79" s="256">
        <v>14</v>
      </c>
      <c r="AV79" s="256">
        <f t="shared" si="58"/>
        <v>6</v>
      </c>
      <c r="AW79" s="259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5">
        <v>7500</v>
      </c>
      <c r="K80" s="215">
        <f t="shared" si="37"/>
        <v>22500</v>
      </c>
      <c r="L80" s="216">
        <f t="shared" si="38"/>
        <v>1200</v>
      </c>
      <c r="M80" s="216">
        <f t="shared" si="39"/>
        <v>3600</v>
      </c>
      <c r="N80" s="217">
        <v>0.16</v>
      </c>
      <c r="O80" s="215">
        <v>9500</v>
      </c>
      <c r="P80" s="215">
        <f t="shared" si="40"/>
        <v>28500</v>
      </c>
      <c r="Q80" s="216">
        <f t="shared" si="41"/>
        <v>1425</v>
      </c>
      <c r="R80" s="216">
        <f t="shared" si="42"/>
        <v>4275</v>
      </c>
      <c r="S80" s="217">
        <v>0.15</v>
      </c>
      <c r="T80" s="229">
        <v>19186.1</v>
      </c>
      <c r="U80" s="230">
        <v>1244.65</v>
      </c>
      <c r="V80" s="231">
        <f t="shared" si="43"/>
        <v>0.852715555555555</v>
      </c>
      <c r="W80" s="231">
        <f t="shared" si="44"/>
        <v>0.345736111111111</v>
      </c>
      <c r="X80" s="231">
        <f t="shared" si="45"/>
        <v>0.67319649122807</v>
      </c>
      <c r="Y80" s="231">
        <f t="shared" si="46"/>
        <v>0.291146198830409</v>
      </c>
      <c r="Z80" s="248"/>
      <c r="AA80" s="246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50">
        <v>6679.84</v>
      </c>
      <c r="AM80" s="250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5">
        <f t="shared" si="57"/>
        <v>0</v>
      </c>
      <c r="AT80" s="250">
        <v>8</v>
      </c>
      <c r="AU80" s="256">
        <v>2</v>
      </c>
      <c r="AV80" s="256">
        <f t="shared" si="58"/>
        <v>-6</v>
      </c>
      <c r="AW80" s="256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5">
        <v>8500</v>
      </c>
      <c r="K81" s="215">
        <f t="shared" si="37"/>
        <v>25500</v>
      </c>
      <c r="L81" s="216">
        <f t="shared" si="38"/>
        <v>2013.88715716473</v>
      </c>
      <c r="M81" s="216">
        <f t="shared" si="39"/>
        <v>6041.66147149418</v>
      </c>
      <c r="N81" s="217">
        <v>0.236927900842909</v>
      </c>
      <c r="O81" s="215">
        <v>11000</v>
      </c>
      <c r="P81" s="215">
        <f t="shared" si="40"/>
        <v>33000</v>
      </c>
      <c r="Q81" s="216">
        <f t="shared" si="41"/>
        <v>2410.7413910766</v>
      </c>
      <c r="R81" s="216">
        <f t="shared" si="42"/>
        <v>7232.2241732298</v>
      </c>
      <c r="S81" s="217">
        <v>0.219158308279691</v>
      </c>
      <c r="T81" s="229">
        <v>21902.76</v>
      </c>
      <c r="U81" s="230">
        <v>4515.49</v>
      </c>
      <c r="V81" s="231">
        <f t="shared" si="43"/>
        <v>0.858931764705882</v>
      </c>
      <c r="W81" s="231">
        <f t="shared" si="44"/>
        <v>0.747392090951309</v>
      </c>
      <c r="X81" s="231">
        <f t="shared" si="45"/>
        <v>0.66372</v>
      </c>
      <c r="Y81" s="231">
        <f t="shared" si="46"/>
        <v>0.624357029295934</v>
      </c>
      <c r="Z81" s="248"/>
      <c r="AA81" s="246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50">
        <v>9078.36</v>
      </c>
      <c r="AM81" s="250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5">
        <f t="shared" si="57"/>
        <v>0</v>
      </c>
      <c r="AT81" s="250">
        <v>6</v>
      </c>
      <c r="AU81" s="256">
        <v>6</v>
      </c>
      <c r="AV81" s="256">
        <f t="shared" si="58"/>
        <v>0</v>
      </c>
      <c r="AW81" s="256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5">
        <v>7000</v>
      </c>
      <c r="K82" s="215">
        <f t="shared" si="37"/>
        <v>21000</v>
      </c>
      <c r="L82" s="216">
        <f t="shared" si="38"/>
        <v>1770.61321317975</v>
      </c>
      <c r="M82" s="216">
        <f t="shared" si="39"/>
        <v>5311.83963953924</v>
      </c>
      <c r="N82" s="217">
        <v>0.252944744739964</v>
      </c>
      <c r="O82" s="215">
        <v>9000</v>
      </c>
      <c r="P82" s="215">
        <f t="shared" si="40"/>
        <v>27000</v>
      </c>
      <c r="Q82" s="216">
        <f t="shared" si="41"/>
        <v>2105.7649999602</v>
      </c>
      <c r="R82" s="216">
        <f t="shared" si="42"/>
        <v>6317.29499988061</v>
      </c>
      <c r="S82" s="217">
        <v>0.233973888884467</v>
      </c>
      <c r="T82" s="229">
        <v>17862.69</v>
      </c>
      <c r="U82" s="230">
        <v>3706.71</v>
      </c>
      <c r="V82" s="231">
        <f t="shared" si="43"/>
        <v>0.850604285714286</v>
      </c>
      <c r="W82" s="231">
        <f t="shared" si="44"/>
        <v>0.697820388328125</v>
      </c>
      <c r="X82" s="231">
        <f t="shared" si="45"/>
        <v>0.661581111111111</v>
      </c>
      <c r="Y82" s="231">
        <f t="shared" si="46"/>
        <v>0.586755882077701</v>
      </c>
      <c r="Z82" s="248"/>
      <c r="AA82" s="246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50">
        <v>11624.29</v>
      </c>
      <c r="AM82" s="250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5">
        <f t="shared" si="57"/>
        <v>300</v>
      </c>
      <c r="AT82" s="250">
        <v>8</v>
      </c>
      <c r="AU82" s="256">
        <v>2</v>
      </c>
      <c r="AV82" s="256">
        <f t="shared" si="58"/>
        <v>-6</v>
      </c>
      <c r="AW82" s="256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5">
        <v>10000</v>
      </c>
      <c r="K83" s="215">
        <f t="shared" si="37"/>
        <v>30000</v>
      </c>
      <c r="L83" s="216">
        <f t="shared" si="38"/>
        <v>2000</v>
      </c>
      <c r="M83" s="216">
        <f t="shared" si="39"/>
        <v>6000</v>
      </c>
      <c r="N83" s="217">
        <v>0.2</v>
      </c>
      <c r="O83" s="215">
        <v>12800</v>
      </c>
      <c r="P83" s="215">
        <f t="shared" si="40"/>
        <v>38400</v>
      </c>
      <c r="Q83" s="216">
        <f t="shared" si="41"/>
        <v>2368</v>
      </c>
      <c r="R83" s="216">
        <f t="shared" si="42"/>
        <v>7104</v>
      </c>
      <c r="S83" s="217">
        <v>0.185</v>
      </c>
      <c r="T83" s="229">
        <v>25395.96</v>
      </c>
      <c r="U83" s="230">
        <v>5723.71</v>
      </c>
      <c r="V83" s="231">
        <f t="shared" si="43"/>
        <v>0.846532</v>
      </c>
      <c r="W83" s="231">
        <f t="shared" si="44"/>
        <v>0.953951666666667</v>
      </c>
      <c r="X83" s="231">
        <f t="shared" si="45"/>
        <v>0.661353125</v>
      </c>
      <c r="Y83" s="231">
        <f t="shared" si="46"/>
        <v>0.805702421171171</v>
      </c>
      <c r="Z83" s="248"/>
      <c r="AA83" s="246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50">
        <v>8046.5</v>
      </c>
      <c r="AM83" s="250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5">
        <f t="shared" si="57"/>
        <v>0</v>
      </c>
      <c r="AT83" s="250">
        <v>8</v>
      </c>
      <c r="AU83" s="256">
        <v>1</v>
      </c>
      <c r="AV83" s="256">
        <f t="shared" si="58"/>
        <v>-7</v>
      </c>
      <c r="AW83" s="256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8">
        <v>48</v>
      </c>
      <c r="G84" s="208">
        <v>150</v>
      </c>
      <c r="H84" s="49">
        <v>2</v>
      </c>
      <c r="I84" s="49">
        <v>2</v>
      </c>
      <c r="J84" s="215">
        <v>11000</v>
      </c>
      <c r="K84" s="215">
        <f t="shared" si="37"/>
        <v>33000</v>
      </c>
      <c r="L84" s="216">
        <f t="shared" si="38"/>
        <v>1815</v>
      </c>
      <c r="M84" s="216">
        <f t="shared" si="39"/>
        <v>5445</v>
      </c>
      <c r="N84" s="217">
        <v>0.165</v>
      </c>
      <c r="O84" s="215">
        <v>14000</v>
      </c>
      <c r="P84" s="215">
        <f t="shared" si="40"/>
        <v>42000</v>
      </c>
      <c r="Q84" s="216">
        <f t="shared" si="41"/>
        <v>2100</v>
      </c>
      <c r="R84" s="216">
        <f t="shared" si="42"/>
        <v>6300</v>
      </c>
      <c r="S84" s="217">
        <v>0.15</v>
      </c>
      <c r="T84" s="208">
        <v>33950.86</v>
      </c>
      <c r="U84" s="232">
        <v>3957.66</v>
      </c>
      <c r="V84" s="169">
        <f t="shared" si="43"/>
        <v>1.02881393939394</v>
      </c>
      <c r="W84" s="231">
        <f t="shared" si="44"/>
        <v>0.726842975206612</v>
      </c>
      <c r="X84" s="231">
        <f t="shared" si="45"/>
        <v>0.80835380952381</v>
      </c>
      <c r="Y84" s="231">
        <f t="shared" si="46"/>
        <v>0.6282</v>
      </c>
      <c r="Z84" s="244">
        <f>H84*200+I84*100</f>
        <v>600</v>
      </c>
      <c r="AA84" s="246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5">
        <f t="shared" si="57"/>
        <v>600</v>
      </c>
      <c r="AT84" s="250">
        <v>8</v>
      </c>
      <c r="AU84" s="256">
        <v>0</v>
      </c>
      <c r="AV84" s="256">
        <f t="shared" si="58"/>
        <v>-8</v>
      </c>
      <c r="AW84" s="256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5">
        <v>14000</v>
      </c>
      <c r="K85" s="215">
        <f t="shared" si="37"/>
        <v>42000</v>
      </c>
      <c r="L85" s="216">
        <f t="shared" si="38"/>
        <v>3283.90935197769</v>
      </c>
      <c r="M85" s="216">
        <f t="shared" si="39"/>
        <v>9851.72805593306</v>
      </c>
      <c r="N85" s="217">
        <v>0.234564953712692</v>
      </c>
      <c r="O85" s="215">
        <v>17500</v>
      </c>
      <c r="P85" s="215">
        <f t="shared" si="40"/>
        <v>52500</v>
      </c>
      <c r="Q85" s="216">
        <f t="shared" si="41"/>
        <v>3797.0201882242</v>
      </c>
      <c r="R85" s="216">
        <f t="shared" si="42"/>
        <v>11391.0605646726</v>
      </c>
      <c r="S85" s="217">
        <v>0.21697258218424</v>
      </c>
      <c r="T85" s="229">
        <v>34398.01</v>
      </c>
      <c r="U85" s="230">
        <v>7934.33</v>
      </c>
      <c r="V85" s="231">
        <f t="shared" si="43"/>
        <v>0.819000238095238</v>
      </c>
      <c r="W85" s="231">
        <f t="shared" si="44"/>
        <v>0.805374443443114</v>
      </c>
      <c r="X85" s="231">
        <f t="shared" si="45"/>
        <v>0.65520019047619</v>
      </c>
      <c r="Y85" s="231">
        <f t="shared" si="46"/>
        <v>0.696540059194045</v>
      </c>
      <c r="Z85" s="248"/>
      <c r="AA85" s="246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50">
        <v>12510.37</v>
      </c>
      <c r="AM85" s="250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5">
        <f t="shared" si="57"/>
        <v>0</v>
      </c>
      <c r="AT85" s="250">
        <v>10</v>
      </c>
      <c r="AU85" s="256">
        <v>0</v>
      </c>
      <c r="AV85" s="256">
        <f t="shared" si="58"/>
        <v>-10</v>
      </c>
      <c r="AW85" s="256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8">
        <v>3</v>
      </c>
      <c r="G86" s="208">
        <v>200</v>
      </c>
      <c r="H86" s="49">
        <v>5</v>
      </c>
      <c r="I86" s="49">
        <v>1</v>
      </c>
      <c r="J86" s="215">
        <v>45000</v>
      </c>
      <c r="K86" s="215">
        <f t="shared" si="37"/>
        <v>135000</v>
      </c>
      <c r="L86" s="216">
        <f t="shared" si="38"/>
        <v>8325</v>
      </c>
      <c r="M86" s="216">
        <f t="shared" si="39"/>
        <v>24975</v>
      </c>
      <c r="N86" s="217">
        <v>0.185</v>
      </c>
      <c r="O86" s="215">
        <v>54000</v>
      </c>
      <c r="P86" s="215">
        <f t="shared" si="40"/>
        <v>162000</v>
      </c>
      <c r="Q86" s="216">
        <f t="shared" si="41"/>
        <v>9240.75</v>
      </c>
      <c r="R86" s="216">
        <f t="shared" si="42"/>
        <v>27722.25</v>
      </c>
      <c r="S86" s="217">
        <v>0.171125</v>
      </c>
      <c r="T86" s="208">
        <v>170408.58</v>
      </c>
      <c r="U86" s="232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4">
        <f>H86*500+I86*260</f>
        <v>2760</v>
      </c>
      <c r="AA86" s="245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5">
        <f t="shared" si="57"/>
        <v>4173.495</v>
      </c>
      <c r="AT86" s="250">
        <v>20</v>
      </c>
      <c r="AU86" s="256">
        <v>12</v>
      </c>
      <c r="AV86" s="256">
        <f t="shared" si="58"/>
        <v>-8</v>
      </c>
      <c r="AW86" s="256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5">
        <v>8500</v>
      </c>
      <c r="K87" s="215">
        <f t="shared" si="37"/>
        <v>25500</v>
      </c>
      <c r="L87" s="216">
        <f t="shared" si="38"/>
        <v>2355.63619337952</v>
      </c>
      <c r="M87" s="216">
        <f t="shared" si="39"/>
        <v>7066.90858013855</v>
      </c>
      <c r="N87" s="217">
        <v>0.277133669809355</v>
      </c>
      <c r="O87" s="215">
        <v>11000</v>
      </c>
      <c r="P87" s="215">
        <f t="shared" si="40"/>
        <v>33000</v>
      </c>
      <c r="Q87" s="216">
        <f t="shared" si="41"/>
        <v>2819.83509031018</v>
      </c>
      <c r="R87" s="216">
        <f t="shared" si="42"/>
        <v>8459.50527093055</v>
      </c>
      <c r="S87" s="217">
        <v>0.256348644573653</v>
      </c>
      <c r="T87" s="229">
        <v>21546.95</v>
      </c>
      <c r="U87" s="230">
        <v>5340.65</v>
      </c>
      <c r="V87" s="231">
        <f t="shared" si="43"/>
        <v>0.844978431372549</v>
      </c>
      <c r="W87" s="231">
        <f t="shared" si="44"/>
        <v>0.755726487676638</v>
      </c>
      <c r="X87" s="231">
        <f t="shared" si="45"/>
        <v>0.652937878787879</v>
      </c>
      <c r="Y87" s="231">
        <f t="shared" si="46"/>
        <v>0.631319424594735</v>
      </c>
      <c r="Z87" s="248"/>
      <c r="AA87" s="246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50">
        <v>7604.85</v>
      </c>
      <c r="AM87" s="250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5">
        <f t="shared" si="57"/>
        <v>0</v>
      </c>
      <c r="AT87" s="250">
        <v>6</v>
      </c>
      <c r="AU87" s="256">
        <v>3</v>
      </c>
      <c r="AV87" s="256">
        <f t="shared" si="58"/>
        <v>-3</v>
      </c>
      <c r="AW87" s="256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5">
        <v>40000</v>
      </c>
      <c r="K88" s="215">
        <f t="shared" si="37"/>
        <v>120000</v>
      </c>
      <c r="L88" s="216">
        <f t="shared" si="38"/>
        <v>8800</v>
      </c>
      <c r="M88" s="216">
        <f t="shared" si="39"/>
        <v>26400</v>
      </c>
      <c r="N88" s="217">
        <v>0.22</v>
      </c>
      <c r="O88" s="215">
        <v>48000</v>
      </c>
      <c r="P88" s="215">
        <f t="shared" si="40"/>
        <v>144000</v>
      </c>
      <c r="Q88" s="216">
        <f t="shared" si="41"/>
        <v>9768</v>
      </c>
      <c r="R88" s="216">
        <f t="shared" si="42"/>
        <v>29304</v>
      </c>
      <c r="S88" s="217">
        <v>0.2035</v>
      </c>
      <c r="T88" s="229">
        <v>93685.81</v>
      </c>
      <c r="U88" s="230">
        <v>21101.16</v>
      </c>
      <c r="V88" s="231">
        <f t="shared" si="43"/>
        <v>0.780715083333333</v>
      </c>
      <c r="W88" s="231">
        <f t="shared" si="44"/>
        <v>0.799286363636364</v>
      </c>
      <c r="X88" s="231">
        <f t="shared" si="45"/>
        <v>0.650595902777778</v>
      </c>
      <c r="Y88" s="231">
        <f t="shared" si="46"/>
        <v>0.720077805077805</v>
      </c>
      <c r="Z88" s="248"/>
      <c r="AA88" s="246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50">
        <v>40461.36</v>
      </c>
      <c r="AM88" s="250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5">
        <f t="shared" si="57"/>
        <v>0</v>
      </c>
      <c r="AT88" s="250">
        <v>20</v>
      </c>
      <c r="AU88" s="256">
        <v>32</v>
      </c>
      <c r="AV88" s="256">
        <f t="shared" si="58"/>
        <v>12</v>
      </c>
      <c r="AW88" s="259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5">
        <v>13500</v>
      </c>
      <c r="K89" s="215">
        <f t="shared" si="37"/>
        <v>40500</v>
      </c>
      <c r="L89" s="216">
        <f t="shared" si="38"/>
        <v>3051.89371526942</v>
      </c>
      <c r="M89" s="216">
        <f t="shared" si="39"/>
        <v>9155.68114580825</v>
      </c>
      <c r="N89" s="217">
        <v>0.226066201131068</v>
      </c>
      <c r="O89" s="215">
        <v>16875</v>
      </c>
      <c r="P89" s="215">
        <f t="shared" si="40"/>
        <v>50625</v>
      </c>
      <c r="Q89" s="216">
        <f t="shared" si="41"/>
        <v>3528.75210828025</v>
      </c>
      <c r="R89" s="216">
        <f t="shared" si="42"/>
        <v>10586.2563248407</v>
      </c>
      <c r="S89" s="217">
        <v>0.209111236046237</v>
      </c>
      <c r="T89" s="229">
        <v>32811.26</v>
      </c>
      <c r="U89" s="230">
        <v>7889.1</v>
      </c>
      <c r="V89" s="231">
        <f t="shared" si="43"/>
        <v>0.810154567901235</v>
      </c>
      <c r="W89" s="231">
        <f t="shared" si="44"/>
        <v>0.861661723946325</v>
      </c>
      <c r="X89" s="231">
        <f t="shared" si="45"/>
        <v>0.648123654320988</v>
      </c>
      <c r="Y89" s="231">
        <f t="shared" si="46"/>
        <v>0.745220950440071</v>
      </c>
      <c r="Z89" s="248"/>
      <c r="AA89" s="246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50">
        <v>15784.98</v>
      </c>
      <c r="AM89" s="250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5">
        <f t="shared" si="57"/>
        <v>0</v>
      </c>
      <c r="AT89" s="250">
        <v>8</v>
      </c>
      <c r="AU89" s="256">
        <v>2</v>
      </c>
      <c r="AV89" s="256">
        <f t="shared" si="58"/>
        <v>-6</v>
      </c>
      <c r="AW89" s="256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5">
        <v>15000</v>
      </c>
      <c r="K90" s="215">
        <f t="shared" si="37"/>
        <v>45000</v>
      </c>
      <c r="L90" s="216">
        <f t="shared" si="38"/>
        <v>3190.82276287517</v>
      </c>
      <c r="M90" s="216">
        <f t="shared" si="39"/>
        <v>9572.4682886255</v>
      </c>
      <c r="N90" s="217">
        <v>0.212721517525011</v>
      </c>
      <c r="O90" s="215">
        <v>18800</v>
      </c>
      <c r="P90" s="215">
        <f t="shared" si="40"/>
        <v>56400</v>
      </c>
      <c r="Q90" s="216">
        <f t="shared" si="41"/>
        <v>3699.22718975994</v>
      </c>
      <c r="R90" s="216">
        <f t="shared" si="42"/>
        <v>11097.6815692798</v>
      </c>
      <c r="S90" s="217">
        <v>0.196767403710635</v>
      </c>
      <c r="T90" s="229">
        <v>36395.15</v>
      </c>
      <c r="U90" s="230">
        <v>5792.7</v>
      </c>
      <c r="V90" s="231">
        <f t="shared" si="43"/>
        <v>0.808781111111111</v>
      </c>
      <c r="W90" s="231">
        <f t="shared" si="44"/>
        <v>0.605141727853325</v>
      </c>
      <c r="X90" s="231">
        <f t="shared" si="45"/>
        <v>0.645304078014184</v>
      </c>
      <c r="Y90" s="231">
        <f t="shared" si="46"/>
        <v>0.521973888315118</v>
      </c>
      <c r="Z90" s="248"/>
      <c r="AA90" s="246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50">
        <v>13595.88</v>
      </c>
      <c r="AM90" s="250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5">
        <f t="shared" si="57"/>
        <v>0</v>
      </c>
      <c r="AT90" s="250">
        <v>10</v>
      </c>
      <c r="AU90" s="256">
        <v>2</v>
      </c>
      <c r="AV90" s="256">
        <f t="shared" si="58"/>
        <v>-8</v>
      </c>
      <c r="AW90" s="256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5">
        <v>15000</v>
      </c>
      <c r="K91" s="215">
        <f t="shared" si="37"/>
        <v>45000</v>
      </c>
      <c r="L91" s="216">
        <f t="shared" si="38"/>
        <v>3204.44400982875</v>
      </c>
      <c r="M91" s="216">
        <f t="shared" si="39"/>
        <v>9613.33202948625</v>
      </c>
      <c r="N91" s="217">
        <v>0.21362960065525</v>
      </c>
      <c r="O91" s="215">
        <v>18800</v>
      </c>
      <c r="P91" s="215">
        <f t="shared" si="40"/>
        <v>56400</v>
      </c>
      <c r="Q91" s="216">
        <f t="shared" si="41"/>
        <v>3715.01875539481</v>
      </c>
      <c r="R91" s="216">
        <f t="shared" si="42"/>
        <v>11145.0562661844</v>
      </c>
      <c r="S91" s="217">
        <v>0.197607380606107</v>
      </c>
      <c r="T91" s="229">
        <v>36221.08</v>
      </c>
      <c r="U91" s="230">
        <v>5959.86</v>
      </c>
      <c r="V91" s="231">
        <f t="shared" si="43"/>
        <v>0.804912888888889</v>
      </c>
      <c r="W91" s="231">
        <f t="shared" si="44"/>
        <v>0.619957781726437</v>
      </c>
      <c r="X91" s="231">
        <f t="shared" si="45"/>
        <v>0.642217730496454</v>
      </c>
      <c r="Y91" s="231">
        <f t="shared" si="46"/>
        <v>0.534753693266046</v>
      </c>
      <c r="Z91" s="248"/>
      <c r="AA91" s="246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50">
        <v>12924.36</v>
      </c>
      <c r="AM91" s="250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5">
        <f t="shared" si="57"/>
        <v>0</v>
      </c>
      <c r="AT91" s="250">
        <v>10</v>
      </c>
      <c r="AU91" s="256">
        <v>14</v>
      </c>
      <c r="AV91" s="256">
        <f t="shared" si="58"/>
        <v>4</v>
      </c>
      <c r="AW91" s="259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5">
        <v>8500</v>
      </c>
      <c r="K92" s="215">
        <f t="shared" si="37"/>
        <v>25500</v>
      </c>
      <c r="L92" s="216">
        <f t="shared" si="38"/>
        <v>1959.29381837828</v>
      </c>
      <c r="M92" s="216">
        <f t="shared" si="39"/>
        <v>5877.88145513484</v>
      </c>
      <c r="N92" s="217">
        <v>0.230505155103327</v>
      </c>
      <c r="O92" s="215">
        <v>11000</v>
      </c>
      <c r="P92" s="215">
        <f t="shared" si="40"/>
        <v>33000</v>
      </c>
      <c r="Q92" s="216">
        <f t="shared" si="41"/>
        <v>2345.38995317636</v>
      </c>
      <c r="R92" s="216">
        <f t="shared" si="42"/>
        <v>7036.16985952907</v>
      </c>
      <c r="S92" s="217">
        <v>0.213217268470578</v>
      </c>
      <c r="T92" s="229">
        <v>21157.82</v>
      </c>
      <c r="U92" s="230">
        <v>5069.03</v>
      </c>
      <c r="V92" s="231">
        <f t="shared" si="43"/>
        <v>0.829718431372549</v>
      </c>
      <c r="W92" s="231">
        <f t="shared" si="44"/>
        <v>0.862390648517037</v>
      </c>
      <c r="X92" s="231">
        <f t="shared" si="45"/>
        <v>0.641146060606061</v>
      </c>
      <c r="Y92" s="231">
        <f t="shared" si="46"/>
        <v>0.720424620382782</v>
      </c>
      <c r="Z92" s="248"/>
      <c r="AA92" s="246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50">
        <v>9238.8</v>
      </c>
      <c r="AM92" s="250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5">
        <f t="shared" si="57"/>
        <v>0</v>
      </c>
      <c r="AT92" s="250">
        <v>8</v>
      </c>
      <c r="AU92" s="256">
        <v>10</v>
      </c>
      <c r="AV92" s="256">
        <f t="shared" si="58"/>
        <v>2</v>
      </c>
      <c r="AW92" s="259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5">
        <v>10000</v>
      </c>
      <c r="K93" s="215">
        <f t="shared" si="37"/>
        <v>30000</v>
      </c>
      <c r="L93" s="216">
        <f t="shared" si="38"/>
        <v>1900</v>
      </c>
      <c r="M93" s="216">
        <f t="shared" si="39"/>
        <v>5700</v>
      </c>
      <c r="N93" s="217">
        <v>0.19</v>
      </c>
      <c r="O93" s="215">
        <v>12800</v>
      </c>
      <c r="P93" s="215">
        <f t="shared" si="40"/>
        <v>38400</v>
      </c>
      <c r="Q93" s="216">
        <f t="shared" si="41"/>
        <v>2249.6</v>
      </c>
      <c r="R93" s="216">
        <f t="shared" si="42"/>
        <v>6748.8</v>
      </c>
      <c r="S93" s="217">
        <v>0.17575</v>
      </c>
      <c r="T93" s="229">
        <v>24484.91</v>
      </c>
      <c r="U93" s="230">
        <v>4347.33</v>
      </c>
      <c r="V93" s="231">
        <f t="shared" si="43"/>
        <v>0.816163666666667</v>
      </c>
      <c r="W93" s="231">
        <f t="shared" si="44"/>
        <v>0.76268947368421</v>
      </c>
      <c r="X93" s="231">
        <f t="shared" si="45"/>
        <v>0.637627864583333</v>
      </c>
      <c r="Y93" s="231">
        <f t="shared" si="46"/>
        <v>0.644163406827881</v>
      </c>
      <c r="Z93" s="248"/>
      <c r="AA93" s="246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50">
        <v>7578.97</v>
      </c>
      <c r="AM93" s="250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5">
        <f t="shared" si="57"/>
        <v>0</v>
      </c>
      <c r="AT93" s="250">
        <v>8</v>
      </c>
      <c r="AU93" s="256">
        <v>8</v>
      </c>
      <c r="AV93" s="256">
        <f t="shared" si="58"/>
        <v>0</v>
      </c>
      <c r="AW93" s="256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8">
        <v>1</v>
      </c>
      <c r="G94" s="208">
        <v>200</v>
      </c>
      <c r="H94" s="49">
        <v>0</v>
      </c>
      <c r="I94" s="49">
        <v>0</v>
      </c>
      <c r="J94" s="215">
        <v>18000</v>
      </c>
      <c r="K94" s="215">
        <f t="shared" si="37"/>
        <v>54000</v>
      </c>
      <c r="L94" s="216">
        <f t="shared" si="38"/>
        <v>3330</v>
      </c>
      <c r="M94" s="216">
        <f t="shared" si="39"/>
        <v>9990</v>
      </c>
      <c r="N94" s="217">
        <v>0.185</v>
      </c>
      <c r="O94" s="215">
        <v>22500</v>
      </c>
      <c r="P94" s="215">
        <f t="shared" si="40"/>
        <v>67500</v>
      </c>
      <c r="Q94" s="216">
        <f t="shared" si="41"/>
        <v>3850.3125</v>
      </c>
      <c r="R94" s="216">
        <f t="shared" si="42"/>
        <v>11550.9375</v>
      </c>
      <c r="S94" s="217">
        <v>0.171125</v>
      </c>
      <c r="T94" s="208">
        <v>65190.54</v>
      </c>
      <c r="U94" s="232">
        <v>11837.09</v>
      </c>
      <c r="V94" s="169">
        <f t="shared" si="43"/>
        <v>1.20723222222222</v>
      </c>
      <c r="W94" s="169">
        <f t="shared" si="44"/>
        <v>1.18489389389389</v>
      </c>
      <c r="X94" s="231">
        <f t="shared" si="45"/>
        <v>0.965785777777778</v>
      </c>
      <c r="Y94" s="231">
        <f t="shared" si="46"/>
        <v>1.02477309742175</v>
      </c>
      <c r="Z94" s="244">
        <f>H94*200+I94*100</f>
        <v>0</v>
      </c>
      <c r="AA94" s="246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5">
        <f t="shared" si="57"/>
        <v>0</v>
      </c>
      <c r="AT94" s="250">
        <v>15</v>
      </c>
      <c r="AU94" s="256">
        <v>2</v>
      </c>
      <c r="AV94" s="256">
        <f t="shared" si="58"/>
        <v>-13</v>
      </c>
      <c r="AW94" s="256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5">
        <v>7000</v>
      </c>
      <c r="K95" s="215">
        <f t="shared" si="37"/>
        <v>21000</v>
      </c>
      <c r="L95" s="216">
        <f t="shared" si="38"/>
        <v>1810.01108718606</v>
      </c>
      <c r="M95" s="216">
        <f t="shared" si="39"/>
        <v>5430.03326155817</v>
      </c>
      <c r="N95" s="217">
        <v>0.258573012455151</v>
      </c>
      <c r="O95" s="215">
        <v>9000</v>
      </c>
      <c r="P95" s="215">
        <f t="shared" si="40"/>
        <v>27000</v>
      </c>
      <c r="Q95" s="216">
        <f t="shared" si="41"/>
        <v>2152.62032868914</v>
      </c>
      <c r="R95" s="216">
        <f t="shared" si="42"/>
        <v>6457.86098606741</v>
      </c>
      <c r="S95" s="217">
        <v>0.239180036521015</v>
      </c>
      <c r="T95" s="229">
        <v>16905.62</v>
      </c>
      <c r="U95" s="230">
        <v>3475.19</v>
      </c>
      <c r="V95" s="231">
        <f t="shared" si="43"/>
        <v>0.805029523809524</v>
      </c>
      <c r="W95" s="231">
        <f t="shared" si="44"/>
        <v>0.639994238083687</v>
      </c>
      <c r="X95" s="231">
        <f t="shared" si="45"/>
        <v>0.626134074074074</v>
      </c>
      <c r="Y95" s="231">
        <f t="shared" si="46"/>
        <v>0.53813329328358</v>
      </c>
      <c r="Z95" s="248"/>
      <c r="AA95" s="246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50">
        <v>8175.07</v>
      </c>
      <c r="AM95" s="250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5">
        <f t="shared" si="57"/>
        <v>0</v>
      </c>
      <c r="AT95" s="250">
        <v>8</v>
      </c>
      <c r="AU95" s="256">
        <v>8</v>
      </c>
      <c r="AV95" s="256">
        <f t="shared" si="58"/>
        <v>0</v>
      </c>
      <c r="AW95" s="256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5">
        <v>25000</v>
      </c>
      <c r="K96" s="215">
        <f t="shared" si="37"/>
        <v>75000</v>
      </c>
      <c r="L96" s="216">
        <f t="shared" si="38"/>
        <v>6181.85592853165</v>
      </c>
      <c r="M96" s="216">
        <f t="shared" si="39"/>
        <v>18545.567785595</v>
      </c>
      <c r="N96" s="217">
        <v>0.247274237141266</v>
      </c>
      <c r="O96" s="215">
        <v>30000</v>
      </c>
      <c r="P96" s="215">
        <f t="shared" si="40"/>
        <v>90000</v>
      </c>
      <c r="Q96" s="216">
        <f t="shared" si="41"/>
        <v>6861.86008067013</v>
      </c>
      <c r="R96" s="216">
        <f t="shared" si="42"/>
        <v>20585.5802420104</v>
      </c>
      <c r="S96" s="217">
        <v>0.228728669355671</v>
      </c>
      <c r="T96" s="229">
        <v>56297.15</v>
      </c>
      <c r="U96" s="230">
        <v>14254.73</v>
      </c>
      <c r="V96" s="231">
        <f t="shared" si="43"/>
        <v>0.750628666666667</v>
      </c>
      <c r="W96" s="231">
        <f t="shared" si="44"/>
        <v>0.768632708623359</v>
      </c>
      <c r="X96" s="231">
        <f t="shared" si="45"/>
        <v>0.625523888888889</v>
      </c>
      <c r="Y96" s="231">
        <f t="shared" si="46"/>
        <v>0.692461899660686</v>
      </c>
      <c r="Z96" s="248"/>
      <c r="AA96" s="246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50">
        <v>22256.69</v>
      </c>
      <c r="AM96" s="250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5">
        <f t="shared" si="57"/>
        <v>0</v>
      </c>
      <c r="AT96" s="250">
        <v>20</v>
      </c>
      <c r="AU96" s="256">
        <v>8</v>
      </c>
      <c r="AV96" s="256">
        <f t="shared" si="58"/>
        <v>-12</v>
      </c>
      <c r="AW96" s="256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5">
        <v>20000</v>
      </c>
      <c r="K97" s="215">
        <f t="shared" si="37"/>
        <v>60000</v>
      </c>
      <c r="L97" s="216">
        <f t="shared" si="38"/>
        <v>4718.47103735082</v>
      </c>
      <c r="M97" s="216">
        <f t="shared" si="39"/>
        <v>14155.4131120525</v>
      </c>
      <c r="N97" s="217">
        <v>0.235923551867541</v>
      </c>
      <c r="O97" s="215">
        <v>25000</v>
      </c>
      <c r="P97" s="215">
        <f t="shared" si="40"/>
        <v>75000</v>
      </c>
      <c r="Q97" s="216">
        <f t="shared" si="41"/>
        <v>5455.73213693687</v>
      </c>
      <c r="R97" s="216">
        <f t="shared" si="42"/>
        <v>16367.1964108106</v>
      </c>
      <c r="S97" s="217">
        <v>0.218229285477475</v>
      </c>
      <c r="T97" s="229">
        <v>46619.58</v>
      </c>
      <c r="U97" s="230">
        <v>11398.97</v>
      </c>
      <c r="V97" s="231">
        <f t="shared" si="43"/>
        <v>0.776993</v>
      </c>
      <c r="W97" s="231">
        <f t="shared" si="44"/>
        <v>0.80527285991353</v>
      </c>
      <c r="X97" s="231">
        <f t="shared" si="45"/>
        <v>0.6215944</v>
      </c>
      <c r="Y97" s="231">
        <f t="shared" si="46"/>
        <v>0.696452203168463</v>
      </c>
      <c r="Z97" s="248"/>
      <c r="AA97" s="246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50">
        <v>19013.4</v>
      </c>
      <c r="AM97" s="250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5">
        <f t="shared" si="57"/>
        <v>0</v>
      </c>
      <c r="AT97" s="250">
        <v>10</v>
      </c>
      <c r="AU97" s="256">
        <v>9</v>
      </c>
      <c r="AV97" s="256">
        <f t="shared" si="58"/>
        <v>-1</v>
      </c>
      <c r="AW97" s="256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8">
        <v>1</v>
      </c>
      <c r="G98" s="208">
        <v>200</v>
      </c>
      <c r="H98" s="49">
        <v>5</v>
      </c>
      <c r="I98" s="49">
        <v>2</v>
      </c>
      <c r="J98" s="215">
        <v>26000</v>
      </c>
      <c r="K98" s="215">
        <f t="shared" si="37"/>
        <v>78000</v>
      </c>
      <c r="L98" s="216">
        <f t="shared" si="38"/>
        <v>3770</v>
      </c>
      <c r="M98" s="216">
        <f t="shared" si="39"/>
        <v>11310</v>
      </c>
      <c r="N98" s="217">
        <v>0.145</v>
      </c>
      <c r="O98" s="215">
        <v>31000</v>
      </c>
      <c r="P98" s="215">
        <f t="shared" si="40"/>
        <v>93000</v>
      </c>
      <c r="Q98" s="216">
        <f t="shared" si="41"/>
        <v>3875</v>
      </c>
      <c r="R98" s="216">
        <f t="shared" si="42"/>
        <v>11625</v>
      </c>
      <c r="S98" s="217">
        <v>0.125</v>
      </c>
      <c r="T98" s="208">
        <v>78991.05</v>
      </c>
      <c r="U98" s="232">
        <v>7825.49</v>
      </c>
      <c r="V98" s="169">
        <f t="shared" si="43"/>
        <v>1.01270576923077</v>
      </c>
      <c r="W98" s="231">
        <f t="shared" si="44"/>
        <v>0.691908930150309</v>
      </c>
      <c r="X98" s="231">
        <f t="shared" si="45"/>
        <v>0.849366129032258</v>
      </c>
      <c r="Y98" s="231">
        <f t="shared" si="46"/>
        <v>0.673160430107527</v>
      </c>
      <c r="Z98" s="244">
        <f>H98*200+I98*100</f>
        <v>1200</v>
      </c>
      <c r="AA98" s="246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5">
        <f t="shared" si="57"/>
        <v>1200</v>
      </c>
      <c r="AT98" s="250">
        <v>15</v>
      </c>
      <c r="AU98" s="256">
        <v>8</v>
      </c>
      <c r="AV98" s="256">
        <f t="shared" si="58"/>
        <v>-7</v>
      </c>
      <c r="AW98" s="256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5">
        <v>35000</v>
      </c>
      <c r="K99" s="215">
        <f t="shared" si="37"/>
        <v>105000</v>
      </c>
      <c r="L99" s="216">
        <f t="shared" si="38"/>
        <v>7700</v>
      </c>
      <c r="M99" s="216">
        <f t="shared" si="39"/>
        <v>23100</v>
      </c>
      <c r="N99" s="217">
        <v>0.22</v>
      </c>
      <c r="O99" s="215">
        <v>42000</v>
      </c>
      <c r="P99" s="215">
        <f t="shared" si="40"/>
        <v>126000</v>
      </c>
      <c r="Q99" s="216">
        <f t="shared" si="41"/>
        <v>8547</v>
      </c>
      <c r="R99" s="216">
        <f t="shared" si="42"/>
        <v>25641</v>
      </c>
      <c r="S99" s="217">
        <v>0.2035</v>
      </c>
      <c r="T99" s="229">
        <v>77181.5</v>
      </c>
      <c r="U99" s="230">
        <v>16554.28</v>
      </c>
      <c r="V99" s="231">
        <f t="shared" si="43"/>
        <v>0.735061904761905</v>
      </c>
      <c r="W99" s="231">
        <f t="shared" si="44"/>
        <v>0.716635497835498</v>
      </c>
      <c r="X99" s="231">
        <f t="shared" si="45"/>
        <v>0.612551587301587</v>
      </c>
      <c r="Y99" s="231">
        <f t="shared" si="46"/>
        <v>0.645617565617566</v>
      </c>
      <c r="Z99" s="248"/>
      <c r="AA99" s="246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50">
        <v>30379.48</v>
      </c>
      <c r="AM99" s="250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5">
        <f t="shared" si="57"/>
        <v>0</v>
      </c>
      <c r="AT99" s="250">
        <v>15</v>
      </c>
      <c r="AU99" s="256">
        <v>4</v>
      </c>
      <c r="AV99" s="256">
        <f t="shared" si="58"/>
        <v>-11</v>
      </c>
      <c r="AW99" s="256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5">
        <v>18000</v>
      </c>
      <c r="K100" s="215">
        <f t="shared" si="37"/>
        <v>54000</v>
      </c>
      <c r="L100" s="216">
        <f t="shared" si="38"/>
        <v>4373.84278546092</v>
      </c>
      <c r="M100" s="216">
        <f t="shared" si="39"/>
        <v>13121.5283563828</v>
      </c>
      <c r="N100" s="217">
        <v>0.24299126585894</v>
      </c>
      <c r="O100" s="215">
        <v>22500</v>
      </c>
      <c r="P100" s="215">
        <f t="shared" si="40"/>
        <v>67500</v>
      </c>
      <c r="Q100" s="216">
        <f t="shared" si="41"/>
        <v>5057.2557206892</v>
      </c>
      <c r="R100" s="216">
        <f t="shared" si="42"/>
        <v>15171.7671620676</v>
      </c>
      <c r="S100" s="217">
        <v>0.22476692091952</v>
      </c>
      <c r="T100" s="229">
        <v>41254.58</v>
      </c>
      <c r="U100" s="230">
        <v>10074.44</v>
      </c>
      <c r="V100" s="231">
        <f t="shared" si="43"/>
        <v>0.763973703703704</v>
      </c>
      <c r="W100" s="231">
        <f t="shared" si="44"/>
        <v>0.767779463365593</v>
      </c>
      <c r="X100" s="231">
        <f t="shared" si="45"/>
        <v>0.611178962962963</v>
      </c>
      <c r="Y100" s="231">
        <f t="shared" si="46"/>
        <v>0.664025481829703</v>
      </c>
      <c r="Z100" s="248"/>
      <c r="AA100" s="246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50">
        <v>31533.02</v>
      </c>
      <c r="AM100" s="250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5">
        <f t="shared" si="57"/>
        <v>800</v>
      </c>
      <c r="AT100" s="250">
        <v>10</v>
      </c>
      <c r="AU100" s="256">
        <v>2</v>
      </c>
      <c r="AV100" s="256">
        <f t="shared" si="58"/>
        <v>-8</v>
      </c>
      <c r="AW100" s="256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5">
        <v>6000</v>
      </c>
      <c r="K101" s="215">
        <f t="shared" si="37"/>
        <v>18000</v>
      </c>
      <c r="L101" s="216">
        <f t="shared" si="38"/>
        <v>1734.02389881257</v>
      </c>
      <c r="M101" s="216">
        <f t="shared" si="39"/>
        <v>5202.0716964377</v>
      </c>
      <c r="N101" s="217">
        <v>0.289003983135428</v>
      </c>
      <c r="O101" s="215">
        <v>8000</v>
      </c>
      <c r="P101" s="215">
        <f t="shared" si="40"/>
        <v>24000</v>
      </c>
      <c r="Q101" s="216">
        <f t="shared" si="41"/>
        <v>2138.62947520217</v>
      </c>
      <c r="R101" s="216">
        <f t="shared" si="42"/>
        <v>6415.8884256065</v>
      </c>
      <c r="S101" s="217">
        <v>0.267328684400271</v>
      </c>
      <c r="T101" s="229">
        <v>14480.55</v>
      </c>
      <c r="U101" s="230">
        <v>2719.13</v>
      </c>
      <c r="V101" s="231">
        <f t="shared" si="43"/>
        <v>0.804475</v>
      </c>
      <c r="W101" s="231">
        <f t="shared" si="44"/>
        <v>0.522701369506695</v>
      </c>
      <c r="X101" s="231">
        <f t="shared" si="45"/>
        <v>0.60335625</v>
      </c>
      <c r="Y101" s="231">
        <f t="shared" si="46"/>
        <v>0.423811921221644</v>
      </c>
      <c r="Z101" s="248"/>
      <c r="AA101" s="246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50">
        <v>3478.97</v>
      </c>
      <c r="AM101" s="250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5">
        <f t="shared" ref="AS101:AS138" si="63">Z101+AA101+AR101</f>
        <v>0</v>
      </c>
      <c r="AT101" s="250">
        <v>4</v>
      </c>
      <c r="AU101" s="256">
        <v>0</v>
      </c>
      <c r="AV101" s="256">
        <f t="shared" ref="AV101:AV139" si="64">AU101-AT101</f>
        <v>-4</v>
      </c>
      <c r="AW101" s="256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5">
        <v>14000</v>
      </c>
      <c r="K102" s="215">
        <f t="shared" si="37"/>
        <v>42000</v>
      </c>
      <c r="L102" s="216">
        <f t="shared" si="38"/>
        <v>3680.93439563581</v>
      </c>
      <c r="M102" s="216">
        <f t="shared" si="39"/>
        <v>11042.8031869074</v>
      </c>
      <c r="N102" s="217">
        <v>0.262923885402558</v>
      </c>
      <c r="O102" s="215">
        <v>17500</v>
      </c>
      <c r="P102" s="215">
        <f t="shared" si="40"/>
        <v>52500</v>
      </c>
      <c r="Q102" s="216">
        <f t="shared" si="41"/>
        <v>4256.0803949539</v>
      </c>
      <c r="R102" s="216">
        <f t="shared" si="42"/>
        <v>12768.2411848617</v>
      </c>
      <c r="S102" s="217">
        <v>0.243204593997366</v>
      </c>
      <c r="T102" s="229">
        <v>31385.1</v>
      </c>
      <c r="U102" s="230">
        <v>7512.19</v>
      </c>
      <c r="V102" s="231">
        <f t="shared" si="43"/>
        <v>0.747264285714286</v>
      </c>
      <c r="W102" s="231">
        <f t="shared" si="44"/>
        <v>0.680279261782608</v>
      </c>
      <c r="X102" s="231">
        <f t="shared" si="45"/>
        <v>0.597811428571429</v>
      </c>
      <c r="Y102" s="231">
        <f t="shared" si="46"/>
        <v>0.588349631811985</v>
      </c>
      <c r="Z102" s="248"/>
      <c r="AA102" s="246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50">
        <v>9431.55</v>
      </c>
      <c r="AM102" s="250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5">
        <f t="shared" si="63"/>
        <v>0</v>
      </c>
      <c r="AT102" s="250">
        <v>8</v>
      </c>
      <c r="AU102" s="256">
        <v>16</v>
      </c>
      <c r="AV102" s="256">
        <f t="shared" si="64"/>
        <v>8</v>
      </c>
      <c r="AW102" s="259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5">
        <v>12000</v>
      </c>
      <c r="K103" s="215">
        <f t="shared" si="37"/>
        <v>36000</v>
      </c>
      <c r="L103" s="216">
        <f t="shared" si="38"/>
        <v>2440.87701884138</v>
      </c>
      <c r="M103" s="216">
        <f t="shared" si="39"/>
        <v>7322.63105652415</v>
      </c>
      <c r="N103" s="217">
        <v>0.203406418236782</v>
      </c>
      <c r="O103" s="215">
        <v>15500</v>
      </c>
      <c r="P103" s="215">
        <f t="shared" si="40"/>
        <v>46500</v>
      </c>
      <c r="Q103" s="216">
        <f t="shared" si="41"/>
        <v>2916.33952146987</v>
      </c>
      <c r="R103" s="216">
        <f t="shared" si="42"/>
        <v>8749.01856440962</v>
      </c>
      <c r="S103" s="217">
        <v>0.188150936869024</v>
      </c>
      <c r="T103" s="229">
        <v>27749.83</v>
      </c>
      <c r="U103" s="230">
        <v>5232.67</v>
      </c>
      <c r="V103" s="231">
        <f t="shared" si="43"/>
        <v>0.770828611111111</v>
      </c>
      <c r="W103" s="231">
        <f t="shared" si="44"/>
        <v>0.714588780946149</v>
      </c>
      <c r="X103" s="231">
        <f t="shared" si="45"/>
        <v>0.596770537634409</v>
      </c>
      <c r="Y103" s="231">
        <f t="shared" si="46"/>
        <v>0.598086512387358</v>
      </c>
      <c r="Z103" s="248"/>
      <c r="AA103" s="246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50">
        <v>16180.22</v>
      </c>
      <c r="AM103" s="250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5">
        <f t="shared" si="63"/>
        <v>300</v>
      </c>
      <c r="AT103" s="250">
        <v>8</v>
      </c>
      <c r="AU103" s="256">
        <v>4</v>
      </c>
      <c r="AV103" s="256">
        <f t="shared" si="64"/>
        <v>-4</v>
      </c>
      <c r="AW103" s="256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5">
        <v>13000</v>
      </c>
      <c r="K104" s="215">
        <f t="shared" si="37"/>
        <v>39000</v>
      </c>
      <c r="L104" s="216">
        <f t="shared" si="38"/>
        <v>3232.07804368849</v>
      </c>
      <c r="M104" s="216">
        <f t="shared" si="39"/>
        <v>9696.23413106548</v>
      </c>
      <c r="N104" s="217">
        <v>0.248621387976038</v>
      </c>
      <c r="O104" s="215">
        <v>16250</v>
      </c>
      <c r="P104" s="215">
        <f t="shared" si="40"/>
        <v>48750</v>
      </c>
      <c r="Q104" s="216">
        <f t="shared" si="41"/>
        <v>3737.09023801482</v>
      </c>
      <c r="R104" s="216">
        <f t="shared" si="42"/>
        <v>11211.2707140445</v>
      </c>
      <c r="S104" s="217">
        <v>0.229974783877835</v>
      </c>
      <c r="T104" s="229">
        <v>28336.09</v>
      </c>
      <c r="U104" s="230">
        <v>5559.79</v>
      </c>
      <c r="V104" s="231">
        <f t="shared" si="43"/>
        <v>0.72656641025641</v>
      </c>
      <c r="W104" s="231">
        <f t="shared" si="44"/>
        <v>0.573396838901317</v>
      </c>
      <c r="X104" s="231">
        <f t="shared" si="45"/>
        <v>0.581253128205128</v>
      </c>
      <c r="Y104" s="231">
        <f t="shared" si="46"/>
        <v>0.495910779590326</v>
      </c>
      <c r="Z104" s="248"/>
      <c r="AA104" s="246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50">
        <v>11109.86</v>
      </c>
      <c r="AM104" s="250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5">
        <f t="shared" si="63"/>
        <v>0</v>
      </c>
      <c r="AT104" s="250">
        <v>8</v>
      </c>
      <c r="AU104" s="256">
        <v>6</v>
      </c>
      <c r="AV104" s="256">
        <f t="shared" si="64"/>
        <v>-2</v>
      </c>
      <c r="AW104" s="256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5">
        <v>21000</v>
      </c>
      <c r="K105" s="215">
        <f t="shared" si="37"/>
        <v>63000</v>
      </c>
      <c r="L105" s="216">
        <f t="shared" si="38"/>
        <v>4830</v>
      </c>
      <c r="M105" s="216">
        <f t="shared" si="39"/>
        <v>14490</v>
      </c>
      <c r="N105" s="217">
        <v>0.23</v>
      </c>
      <c r="O105" s="215">
        <v>26250</v>
      </c>
      <c r="P105" s="215">
        <f t="shared" si="40"/>
        <v>78750</v>
      </c>
      <c r="Q105" s="216">
        <f t="shared" si="41"/>
        <v>5584.6875</v>
      </c>
      <c r="R105" s="216">
        <f t="shared" si="42"/>
        <v>16754.0625</v>
      </c>
      <c r="S105" s="217">
        <v>0.21275</v>
      </c>
      <c r="T105" s="229">
        <v>45733.59</v>
      </c>
      <c r="U105" s="230">
        <v>11686.85</v>
      </c>
      <c r="V105" s="231">
        <f t="shared" si="43"/>
        <v>0.72593</v>
      </c>
      <c r="W105" s="231">
        <f t="shared" si="44"/>
        <v>0.806545893719807</v>
      </c>
      <c r="X105" s="231">
        <f t="shared" si="45"/>
        <v>0.580744</v>
      </c>
      <c r="Y105" s="231">
        <f t="shared" si="46"/>
        <v>0.697553205379292</v>
      </c>
      <c r="Z105" s="248"/>
      <c r="AA105" s="246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50">
        <v>20195.99</v>
      </c>
      <c r="AM105" s="250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5">
        <f t="shared" si="63"/>
        <v>0</v>
      </c>
      <c r="AT105" s="250">
        <v>10</v>
      </c>
      <c r="AU105" s="256">
        <v>0</v>
      </c>
      <c r="AV105" s="256">
        <f t="shared" si="64"/>
        <v>-10</v>
      </c>
      <c r="AW105" s="256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5">
        <v>5000</v>
      </c>
      <c r="K106" s="215">
        <f t="shared" si="37"/>
        <v>15000</v>
      </c>
      <c r="L106" s="216">
        <f t="shared" si="38"/>
        <v>1100</v>
      </c>
      <c r="M106" s="216">
        <f t="shared" si="39"/>
        <v>3300</v>
      </c>
      <c r="N106" s="217">
        <v>0.22</v>
      </c>
      <c r="O106" s="215">
        <v>7000</v>
      </c>
      <c r="P106" s="215">
        <f t="shared" si="40"/>
        <v>21000</v>
      </c>
      <c r="Q106" s="216">
        <f t="shared" si="41"/>
        <v>1400</v>
      </c>
      <c r="R106" s="216">
        <f t="shared" si="42"/>
        <v>4200</v>
      </c>
      <c r="S106" s="217">
        <v>0.2</v>
      </c>
      <c r="T106" s="229">
        <v>12146.2</v>
      </c>
      <c r="U106" s="230">
        <v>1900.81</v>
      </c>
      <c r="V106" s="231">
        <f t="shared" si="43"/>
        <v>0.809746666666667</v>
      </c>
      <c r="W106" s="231">
        <f t="shared" si="44"/>
        <v>0.57600303030303</v>
      </c>
      <c r="X106" s="231">
        <f t="shared" si="45"/>
        <v>0.578390476190476</v>
      </c>
      <c r="Y106" s="231">
        <f t="shared" si="46"/>
        <v>0.452573809523809</v>
      </c>
      <c r="Z106" s="248"/>
      <c r="AA106" s="246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50">
        <v>6341.06</v>
      </c>
      <c r="AM106" s="250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5">
        <f t="shared" si="63"/>
        <v>0</v>
      </c>
      <c r="AT106" s="250">
        <v>4</v>
      </c>
      <c r="AU106" s="256">
        <v>3</v>
      </c>
      <c r="AV106" s="256">
        <f t="shared" si="64"/>
        <v>-1</v>
      </c>
      <c r="AW106" s="256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5">
        <v>12500</v>
      </c>
      <c r="K107" s="215">
        <f t="shared" si="37"/>
        <v>37500</v>
      </c>
      <c r="L107" s="216">
        <f t="shared" si="38"/>
        <v>2663.34180523624</v>
      </c>
      <c r="M107" s="216">
        <f t="shared" si="39"/>
        <v>7990.02541570871</v>
      </c>
      <c r="N107" s="217">
        <v>0.213067344418899</v>
      </c>
      <c r="O107" s="215">
        <v>15625</v>
      </c>
      <c r="P107" s="215">
        <f t="shared" si="40"/>
        <v>46875</v>
      </c>
      <c r="Q107" s="216">
        <f t="shared" si="41"/>
        <v>3079.48896230439</v>
      </c>
      <c r="R107" s="216">
        <f t="shared" si="42"/>
        <v>9238.46688691317</v>
      </c>
      <c r="S107" s="217">
        <v>0.197087293587481</v>
      </c>
      <c r="T107" s="229">
        <v>27077.91</v>
      </c>
      <c r="U107" s="230">
        <v>5629.58</v>
      </c>
      <c r="V107" s="231">
        <f t="shared" si="43"/>
        <v>0.7220776</v>
      </c>
      <c r="W107" s="231">
        <f t="shared" si="44"/>
        <v>0.704575981564717</v>
      </c>
      <c r="X107" s="231">
        <f t="shared" si="45"/>
        <v>0.57766208</v>
      </c>
      <c r="Y107" s="231">
        <f t="shared" si="46"/>
        <v>0.609363011083</v>
      </c>
      <c r="Z107" s="248"/>
      <c r="AA107" s="246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50">
        <v>12008.39</v>
      </c>
      <c r="AM107" s="250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5">
        <f t="shared" si="63"/>
        <v>0</v>
      </c>
      <c r="AT107" s="250">
        <v>8</v>
      </c>
      <c r="AU107" s="256">
        <v>8</v>
      </c>
      <c r="AV107" s="256">
        <f t="shared" si="64"/>
        <v>0</v>
      </c>
      <c r="AW107" s="256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5">
        <v>9500</v>
      </c>
      <c r="K108" s="215">
        <f t="shared" si="37"/>
        <v>28500</v>
      </c>
      <c r="L108" s="216">
        <f t="shared" si="38"/>
        <v>1900</v>
      </c>
      <c r="M108" s="216">
        <f t="shared" si="39"/>
        <v>5700</v>
      </c>
      <c r="N108" s="217">
        <v>0.2</v>
      </c>
      <c r="O108" s="215">
        <v>12000</v>
      </c>
      <c r="P108" s="215">
        <f t="shared" si="40"/>
        <v>36000</v>
      </c>
      <c r="Q108" s="216">
        <f t="shared" si="41"/>
        <v>2220</v>
      </c>
      <c r="R108" s="216">
        <f t="shared" si="42"/>
        <v>6660</v>
      </c>
      <c r="S108" s="217">
        <v>0.185</v>
      </c>
      <c r="T108" s="229">
        <v>20558.73</v>
      </c>
      <c r="U108" s="230">
        <v>2684.93</v>
      </c>
      <c r="V108" s="231">
        <f t="shared" si="43"/>
        <v>0.721358947368421</v>
      </c>
      <c r="W108" s="231">
        <f t="shared" si="44"/>
        <v>0.471040350877193</v>
      </c>
      <c r="X108" s="231">
        <f t="shared" si="45"/>
        <v>0.571075833333333</v>
      </c>
      <c r="Y108" s="231">
        <f t="shared" si="46"/>
        <v>0.403142642642643</v>
      </c>
      <c r="Z108" s="248"/>
      <c r="AA108" s="246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50">
        <v>8211.61</v>
      </c>
      <c r="AM108" s="250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5">
        <f t="shared" si="63"/>
        <v>0</v>
      </c>
      <c r="AT108" s="250">
        <v>8</v>
      </c>
      <c r="AU108" s="256">
        <v>0</v>
      </c>
      <c r="AV108" s="256">
        <f t="shared" si="64"/>
        <v>-8</v>
      </c>
      <c r="AW108" s="256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5">
        <v>10500</v>
      </c>
      <c r="K109" s="215">
        <f t="shared" si="37"/>
        <v>31500</v>
      </c>
      <c r="L109" s="216">
        <f t="shared" si="38"/>
        <v>2726.87567961291</v>
      </c>
      <c r="M109" s="216">
        <f t="shared" si="39"/>
        <v>8180.62703883873</v>
      </c>
      <c r="N109" s="217">
        <v>0.25970244567742</v>
      </c>
      <c r="O109" s="215">
        <v>13500</v>
      </c>
      <c r="P109" s="215">
        <f t="shared" si="40"/>
        <v>40500</v>
      </c>
      <c r="Q109" s="216">
        <f t="shared" si="41"/>
        <v>3243.03429039679</v>
      </c>
      <c r="R109" s="216">
        <f t="shared" si="42"/>
        <v>9729.10287119037</v>
      </c>
      <c r="S109" s="217">
        <v>0.240224762251614</v>
      </c>
      <c r="T109" s="229">
        <v>23110.94</v>
      </c>
      <c r="U109" s="230">
        <v>5923.16</v>
      </c>
      <c r="V109" s="231">
        <f t="shared" si="43"/>
        <v>0.733680634920635</v>
      </c>
      <c r="W109" s="231">
        <f t="shared" si="44"/>
        <v>0.724047187566299</v>
      </c>
      <c r="X109" s="231">
        <f t="shared" si="45"/>
        <v>0.57064049382716</v>
      </c>
      <c r="Y109" s="231">
        <f t="shared" si="46"/>
        <v>0.608808446001691</v>
      </c>
      <c r="Z109" s="248"/>
      <c r="AA109" s="246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50">
        <v>13853.05</v>
      </c>
      <c r="AM109" s="250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5">
        <f t="shared" si="63"/>
        <v>0</v>
      </c>
      <c r="AT109" s="250">
        <v>8</v>
      </c>
      <c r="AU109" s="256">
        <v>1</v>
      </c>
      <c r="AV109" s="256">
        <f t="shared" si="64"/>
        <v>-7</v>
      </c>
      <c r="AW109" s="256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5">
        <v>12000</v>
      </c>
      <c r="K110" s="215">
        <f t="shared" si="37"/>
        <v>36000</v>
      </c>
      <c r="L110" s="216">
        <f t="shared" si="38"/>
        <v>2988.98295816833</v>
      </c>
      <c r="M110" s="216">
        <f t="shared" si="39"/>
        <v>8966.94887450498</v>
      </c>
      <c r="N110" s="217">
        <v>0.249081913180694</v>
      </c>
      <c r="O110" s="215">
        <v>15500</v>
      </c>
      <c r="P110" s="215">
        <f t="shared" si="40"/>
        <v>46500</v>
      </c>
      <c r="Q110" s="216">
        <f t="shared" si="41"/>
        <v>3571.2119302282</v>
      </c>
      <c r="R110" s="216">
        <f t="shared" si="42"/>
        <v>10713.6357906846</v>
      </c>
      <c r="S110" s="217">
        <v>0.230400769692142</v>
      </c>
      <c r="T110" s="229">
        <v>26385.38</v>
      </c>
      <c r="U110" s="230">
        <v>6141.97</v>
      </c>
      <c r="V110" s="231">
        <f t="shared" si="43"/>
        <v>0.732927222222222</v>
      </c>
      <c r="W110" s="231">
        <f t="shared" si="44"/>
        <v>0.684956509282994</v>
      </c>
      <c r="X110" s="231">
        <f t="shared" si="45"/>
        <v>0.56742752688172</v>
      </c>
      <c r="Y110" s="231">
        <f t="shared" si="46"/>
        <v>0.573285308554205</v>
      </c>
      <c r="Z110" s="248"/>
      <c r="AA110" s="246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50">
        <v>24180.81</v>
      </c>
      <c r="AM110" s="250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5">
        <f t="shared" si="63"/>
        <v>800</v>
      </c>
      <c r="AT110" s="250">
        <v>8</v>
      </c>
      <c r="AU110" s="256">
        <v>4</v>
      </c>
      <c r="AV110" s="256">
        <f t="shared" si="64"/>
        <v>-4</v>
      </c>
      <c r="AW110" s="256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5">
        <v>14000</v>
      </c>
      <c r="K111" s="215">
        <f t="shared" si="37"/>
        <v>42000</v>
      </c>
      <c r="L111" s="216">
        <f t="shared" si="38"/>
        <v>2940</v>
      </c>
      <c r="M111" s="216">
        <f t="shared" si="39"/>
        <v>8820</v>
      </c>
      <c r="N111" s="217">
        <v>0.21</v>
      </c>
      <c r="O111" s="215">
        <v>17500</v>
      </c>
      <c r="P111" s="215">
        <f t="shared" si="40"/>
        <v>52500</v>
      </c>
      <c r="Q111" s="216">
        <f t="shared" si="41"/>
        <v>3399.375</v>
      </c>
      <c r="R111" s="216">
        <f t="shared" si="42"/>
        <v>10198.125</v>
      </c>
      <c r="S111" s="217">
        <v>0.19425</v>
      </c>
      <c r="T111" s="229">
        <v>29624.85</v>
      </c>
      <c r="U111" s="230">
        <v>7546.74</v>
      </c>
      <c r="V111" s="231">
        <f t="shared" si="43"/>
        <v>0.705353571428571</v>
      </c>
      <c r="W111" s="231">
        <f t="shared" si="44"/>
        <v>0.855639455782313</v>
      </c>
      <c r="X111" s="231">
        <f t="shared" si="45"/>
        <v>0.564282857142857</v>
      </c>
      <c r="Y111" s="231">
        <f t="shared" si="46"/>
        <v>0.740012502298217</v>
      </c>
      <c r="Z111" s="248"/>
      <c r="AA111" s="246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50">
        <v>26585.91</v>
      </c>
      <c r="AM111" s="250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5">
        <f t="shared" si="63"/>
        <v>0</v>
      </c>
      <c r="AT111" s="250">
        <v>12</v>
      </c>
      <c r="AU111" s="256">
        <v>2</v>
      </c>
      <c r="AV111" s="256">
        <f t="shared" si="64"/>
        <v>-10</v>
      </c>
      <c r="AW111" s="256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5">
        <v>12000</v>
      </c>
      <c r="K112" s="215">
        <f t="shared" si="37"/>
        <v>36000</v>
      </c>
      <c r="L112" s="216">
        <f t="shared" si="38"/>
        <v>3004.28093533322</v>
      </c>
      <c r="M112" s="216">
        <f t="shared" si="39"/>
        <v>9012.84280599967</v>
      </c>
      <c r="N112" s="217">
        <v>0.250356744611102</v>
      </c>
      <c r="O112" s="215">
        <v>15500</v>
      </c>
      <c r="P112" s="215">
        <f t="shared" si="40"/>
        <v>46500</v>
      </c>
      <c r="Q112" s="216">
        <f t="shared" si="41"/>
        <v>3589.48982586168</v>
      </c>
      <c r="R112" s="216">
        <f t="shared" si="42"/>
        <v>10768.4694775851</v>
      </c>
      <c r="S112" s="217">
        <v>0.23157998876527</v>
      </c>
      <c r="T112" s="229">
        <v>26084.76</v>
      </c>
      <c r="U112" s="230">
        <v>7462.71</v>
      </c>
      <c r="V112" s="231">
        <f t="shared" si="43"/>
        <v>0.724576666666667</v>
      </c>
      <c r="W112" s="231">
        <f t="shared" si="44"/>
        <v>0.828008449790362</v>
      </c>
      <c r="X112" s="231">
        <f t="shared" si="45"/>
        <v>0.560962580645161</v>
      </c>
      <c r="Y112" s="231">
        <f t="shared" si="46"/>
        <v>0.693014918743454</v>
      </c>
      <c r="Z112" s="248"/>
      <c r="AA112" s="246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50">
        <v>12095.78</v>
      </c>
      <c r="AM112" s="250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5">
        <f t="shared" si="63"/>
        <v>0</v>
      </c>
      <c r="AT112" s="250">
        <v>10</v>
      </c>
      <c r="AU112" s="256">
        <v>7</v>
      </c>
      <c r="AV112" s="256">
        <f t="shared" si="64"/>
        <v>-3</v>
      </c>
      <c r="AW112" s="256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5">
        <v>4000</v>
      </c>
      <c r="K113" s="215">
        <f t="shared" si="37"/>
        <v>12000</v>
      </c>
      <c r="L113" s="216">
        <f t="shared" si="38"/>
        <v>840</v>
      </c>
      <c r="M113" s="216">
        <f t="shared" si="39"/>
        <v>2520</v>
      </c>
      <c r="N113" s="217">
        <v>0.21</v>
      </c>
      <c r="O113" s="215">
        <v>5500</v>
      </c>
      <c r="P113" s="215">
        <f t="shared" si="40"/>
        <v>16500</v>
      </c>
      <c r="Q113" s="216">
        <f t="shared" si="41"/>
        <v>990</v>
      </c>
      <c r="R113" s="216">
        <f t="shared" si="42"/>
        <v>2970</v>
      </c>
      <c r="S113" s="217">
        <v>0.18</v>
      </c>
      <c r="T113" s="229">
        <v>9242.78</v>
      </c>
      <c r="U113" s="230">
        <v>2280.06</v>
      </c>
      <c r="V113" s="231">
        <f t="shared" si="43"/>
        <v>0.770231666666667</v>
      </c>
      <c r="W113" s="231">
        <f t="shared" si="44"/>
        <v>0.904785714285714</v>
      </c>
      <c r="X113" s="231">
        <f t="shared" si="45"/>
        <v>0.560168484848485</v>
      </c>
      <c r="Y113" s="231">
        <f t="shared" si="46"/>
        <v>0.76769696969697</v>
      </c>
      <c r="Z113" s="248"/>
      <c r="AA113" s="246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50">
        <v>5038.24</v>
      </c>
      <c r="AM113" s="250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5">
        <f t="shared" si="63"/>
        <v>0</v>
      </c>
      <c r="AT113" s="250">
        <v>4</v>
      </c>
      <c r="AU113" s="256">
        <v>0</v>
      </c>
      <c r="AV113" s="256">
        <f t="shared" si="64"/>
        <v>-4</v>
      </c>
      <c r="AW113" s="256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5">
        <v>8000</v>
      </c>
      <c r="K114" s="215">
        <f t="shared" si="37"/>
        <v>24000</v>
      </c>
      <c r="L114" s="216">
        <f t="shared" si="38"/>
        <v>1847.47246518138</v>
      </c>
      <c r="M114" s="216">
        <f t="shared" si="39"/>
        <v>5542.41739554413</v>
      </c>
      <c r="N114" s="217">
        <v>0.230934058147672</v>
      </c>
      <c r="O114" s="215">
        <v>11500</v>
      </c>
      <c r="P114" s="215">
        <f t="shared" si="40"/>
        <v>34500</v>
      </c>
      <c r="Q114" s="216">
        <f t="shared" si="41"/>
        <v>2456.56104354587</v>
      </c>
      <c r="R114" s="216">
        <f t="shared" si="42"/>
        <v>7369.6831306376</v>
      </c>
      <c r="S114" s="217">
        <v>0.213614003786597</v>
      </c>
      <c r="T114" s="229">
        <v>19325.12</v>
      </c>
      <c r="U114" s="230">
        <v>3779.02</v>
      </c>
      <c r="V114" s="231">
        <f t="shared" si="43"/>
        <v>0.805213333333333</v>
      </c>
      <c r="W114" s="231">
        <f t="shared" si="44"/>
        <v>0.681836052809406</v>
      </c>
      <c r="X114" s="231">
        <f t="shared" si="45"/>
        <v>0.560148405797101</v>
      </c>
      <c r="Y114" s="231">
        <f t="shared" si="46"/>
        <v>0.512779170150434</v>
      </c>
      <c r="Z114" s="248"/>
      <c r="AA114" s="246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50">
        <v>7310.4</v>
      </c>
      <c r="AM114" s="250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5">
        <f t="shared" si="63"/>
        <v>0</v>
      </c>
      <c r="AT114" s="250">
        <v>6</v>
      </c>
      <c r="AU114" s="256">
        <v>0</v>
      </c>
      <c r="AV114" s="256">
        <f t="shared" si="64"/>
        <v>-6</v>
      </c>
      <c r="AW114" s="256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5">
        <v>13000</v>
      </c>
      <c r="K115" s="215">
        <f t="shared" si="37"/>
        <v>39000</v>
      </c>
      <c r="L115" s="216">
        <f t="shared" si="38"/>
        <v>2696.35276343814</v>
      </c>
      <c r="M115" s="216">
        <f t="shared" si="39"/>
        <v>8089.05829031442</v>
      </c>
      <c r="N115" s="217">
        <v>0.207411751033703</v>
      </c>
      <c r="O115" s="215">
        <v>16250</v>
      </c>
      <c r="P115" s="215">
        <f t="shared" si="40"/>
        <v>48750</v>
      </c>
      <c r="Q115" s="216">
        <f t="shared" si="41"/>
        <v>3117.65788272534</v>
      </c>
      <c r="R115" s="216">
        <f t="shared" si="42"/>
        <v>9352.97364817603</v>
      </c>
      <c r="S115" s="217">
        <v>0.191855869706175</v>
      </c>
      <c r="T115" s="229">
        <v>27079.53</v>
      </c>
      <c r="U115" s="230">
        <v>4821.84</v>
      </c>
      <c r="V115" s="231">
        <f t="shared" si="43"/>
        <v>0.694346923076923</v>
      </c>
      <c r="W115" s="231">
        <f t="shared" si="44"/>
        <v>0.596094109715283</v>
      </c>
      <c r="X115" s="231">
        <f t="shared" si="45"/>
        <v>0.555477538461538</v>
      </c>
      <c r="Y115" s="231">
        <f t="shared" si="46"/>
        <v>0.515540851645651</v>
      </c>
      <c r="Z115" s="248"/>
      <c r="AA115" s="246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50">
        <v>10178.38</v>
      </c>
      <c r="AM115" s="250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5">
        <f t="shared" si="63"/>
        <v>0</v>
      </c>
      <c r="AT115" s="250">
        <v>8</v>
      </c>
      <c r="AU115" s="256">
        <v>2</v>
      </c>
      <c r="AV115" s="256">
        <f t="shared" si="64"/>
        <v>-6</v>
      </c>
      <c r="AW115" s="256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5">
        <v>8000</v>
      </c>
      <c r="K116" s="215">
        <f t="shared" si="37"/>
        <v>24000</v>
      </c>
      <c r="L116" s="216">
        <f t="shared" si="38"/>
        <v>1280</v>
      </c>
      <c r="M116" s="216">
        <f t="shared" si="39"/>
        <v>3840</v>
      </c>
      <c r="N116" s="217">
        <v>0.16</v>
      </c>
      <c r="O116" s="215">
        <v>11500</v>
      </c>
      <c r="P116" s="215">
        <f t="shared" si="40"/>
        <v>34500</v>
      </c>
      <c r="Q116" s="216">
        <f t="shared" si="41"/>
        <v>1725</v>
      </c>
      <c r="R116" s="216">
        <f t="shared" si="42"/>
        <v>5175</v>
      </c>
      <c r="S116" s="217">
        <v>0.15</v>
      </c>
      <c r="T116" s="229">
        <v>18777.77</v>
      </c>
      <c r="U116" s="230">
        <v>3635.65</v>
      </c>
      <c r="V116" s="231">
        <f t="shared" si="43"/>
        <v>0.782407083333333</v>
      </c>
      <c r="W116" s="231">
        <f t="shared" si="44"/>
        <v>0.946783854166667</v>
      </c>
      <c r="X116" s="231">
        <f t="shared" si="45"/>
        <v>0.544283188405797</v>
      </c>
      <c r="Y116" s="231">
        <f t="shared" si="46"/>
        <v>0.702541062801932</v>
      </c>
      <c r="Z116" s="248"/>
      <c r="AA116" s="246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50">
        <v>11335.35</v>
      </c>
      <c r="AM116" s="250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5">
        <f t="shared" si="63"/>
        <v>0</v>
      </c>
      <c r="AT116" s="250">
        <v>6</v>
      </c>
      <c r="AU116" s="256">
        <v>2</v>
      </c>
      <c r="AV116" s="256">
        <f t="shared" si="64"/>
        <v>-4</v>
      </c>
      <c r="AW116" s="256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5">
        <v>38000</v>
      </c>
      <c r="K117" s="215">
        <f t="shared" si="37"/>
        <v>114000</v>
      </c>
      <c r="L117" s="216">
        <f t="shared" si="38"/>
        <v>7600</v>
      </c>
      <c r="M117" s="216">
        <f t="shared" si="39"/>
        <v>22800</v>
      </c>
      <c r="N117" s="217">
        <v>0.2</v>
      </c>
      <c r="O117" s="215">
        <v>46000</v>
      </c>
      <c r="P117" s="215">
        <f t="shared" si="40"/>
        <v>138000</v>
      </c>
      <c r="Q117" s="216">
        <f t="shared" si="41"/>
        <v>8510</v>
      </c>
      <c r="R117" s="216">
        <f t="shared" si="42"/>
        <v>25530</v>
      </c>
      <c r="S117" s="217">
        <v>0.185</v>
      </c>
      <c r="T117" s="229">
        <v>75088.38</v>
      </c>
      <c r="U117" s="230">
        <v>15769.02</v>
      </c>
      <c r="V117" s="231">
        <f t="shared" si="43"/>
        <v>0.65867</v>
      </c>
      <c r="W117" s="231">
        <f t="shared" si="44"/>
        <v>0.691623684210526</v>
      </c>
      <c r="X117" s="231">
        <f t="shared" si="45"/>
        <v>0.544118695652174</v>
      </c>
      <c r="Y117" s="231">
        <f t="shared" si="46"/>
        <v>0.617666274970623</v>
      </c>
      <c r="Z117" s="248"/>
      <c r="AA117" s="246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50">
        <v>38294.63</v>
      </c>
      <c r="AM117" s="250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5">
        <f t="shared" si="63"/>
        <v>0</v>
      </c>
      <c r="AT117" s="250">
        <v>20</v>
      </c>
      <c r="AU117" s="256">
        <v>22</v>
      </c>
      <c r="AV117" s="256">
        <f t="shared" si="64"/>
        <v>2</v>
      </c>
      <c r="AW117" s="259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5">
        <v>15000</v>
      </c>
      <c r="K118" s="215">
        <f t="shared" si="37"/>
        <v>45000</v>
      </c>
      <c r="L118" s="216">
        <f t="shared" si="38"/>
        <v>3787.3709358403</v>
      </c>
      <c r="M118" s="216">
        <f t="shared" si="39"/>
        <v>11362.1128075209</v>
      </c>
      <c r="N118" s="217">
        <v>0.252491395722687</v>
      </c>
      <c r="O118" s="215">
        <v>18800</v>
      </c>
      <c r="P118" s="215">
        <f t="shared" si="40"/>
        <v>56400</v>
      </c>
      <c r="Q118" s="216">
        <f t="shared" si="41"/>
        <v>4390.82537161754</v>
      </c>
      <c r="R118" s="216">
        <f t="shared" si="42"/>
        <v>13172.4761148526</v>
      </c>
      <c r="S118" s="217">
        <v>0.233554541043486</v>
      </c>
      <c r="T118" s="229">
        <v>30618.7</v>
      </c>
      <c r="U118" s="230">
        <v>9185.15</v>
      </c>
      <c r="V118" s="231">
        <f t="shared" si="43"/>
        <v>0.680415555555556</v>
      </c>
      <c r="W118" s="231">
        <f t="shared" si="44"/>
        <v>0.808401584775685</v>
      </c>
      <c r="X118" s="231">
        <f t="shared" si="45"/>
        <v>0.54288475177305</v>
      </c>
      <c r="Y118" s="231">
        <f t="shared" si="46"/>
        <v>0.697298664268846</v>
      </c>
      <c r="Z118" s="248"/>
      <c r="AA118" s="246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50">
        <v>16916.17</v>
      </c>
      <c r="AM118" s="250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5">
        <f t="shared" si="63"/>
        <v>0</v>
      </c>
      <c r="AT118" s="250">
        <v>12</v>
      </c>
      <c r="AU118" s="256">
        <v>8</v>
      </c>
      <c r="AV118" s="256">
        <f t="shared" si="64"/>
        <v>-4</v>
      </c>
      <c r="AW118" s="256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5">
        <v>20000</v>
      </c>
      <c r="K119" s="215">
        <f t="shared" si="37"/>
        <v>60000</v>
      </c>
      <c r="L119" s="216">
        <f t="shared" si="38"/>
        <v>3300</v>
      </c>
      <c r="M119" s="216">
        <f t="shared" si="39"/>
        <v>9900</v>
      </c>
      <c r="N119" s="217">
        <v>0.165</v>
      </c>
      <c r="O119" s="215">
        <v>25000</v>
      </c>
      <c r="P119" s="215">
        <f t="shared" si="40"/>
        <v>75000</v>
      </c>
      <c r="Q119" s="216">
        <f t="shared" si="41"/>
        <v>3750</v>
      </c>
      <c r="R119" s="216">
        <f t="shared" si="42"/>
        <v>11250</v>
      </c>
      <c r="S119" s="217">
        <v>0.15</v>
      </c>
      <c r="T119" s="229">
        <v>40676.67</v>
      </c>
      <c r="U119" s="230">
        <v>1709.39</v>
      </c>
      <c r="V119" s="231">
        <f t="shared" si="43"/>
        <v>0.6779445</v>
      </c>
      <c r="W119" s="231">
        <f t="shared" si="44"/>
        <v>0.172665656565657</v>
      </c>
      <c r="X119" s="231">
        <f t="shared" si="45"/>
        <v>0.5423556</v>
      </c>
      <c r="Y119" s="231">
        <f t="shared" si="46"/>
        <v>0.151945777777778</v>
      </c>
      <c r="Z119" s="248"/>
      <c r="AA119" s="246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50">
        <v>15143.62</v>
      </c>
      <c r="AM119" s="250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5">
        <f t="shared" si="63"/>
        <v>0</v>
      </c>
      <c r="AT119" s="250">
        <v>10</v>
      </c>
      <c r="AU119" s="256">
        <v>2</v>
      </c>
      <c r="AV119" s="256">
        <f t="shared" si="64"/>
        <v>-8</v>
      </c>
      <c r="AW119" s="256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5">
        <v>10000</v>
      </c>
      <c r="K120" s="215">
        <f t="shared" si="37"/>
        <v>30000</v>
      </c>
      <c r="L120" s="216">
        <f t="shared" si="38"/>
        <v>2785.2541967656</v>
      </c>
      <c r="M120" s="216">
        <f t="shared" si="39"/>
        <v>8355.7625902968</v>
      </c>
      <c r="N120" s="217">
        <v>0.27852541967656</v>
      </c>
      <c r="O120" s="215">
        <v>12800</v>
      </c>
      <c r="P120" s="215">
        <f t="shared" si="40"/>
        <v>38400</v>
      </c>
      <c r="Q120" s="216">
        <f t="shared" si="41"/>
        <v>3297.74096897047</v>
      </c>
      <c r="R120" s="216">
        <f t="shared" si="42"/>
        <v>9893.22290691141</v>
      </c>
      <c r="S120" s="217">
        <v>0.257636013200818</v>
      </c>
      <c r="T120" s="229">
        <v>20804</v>
      </c>
      <c r="U120" s="230">
        <v>5512.32</v>
      </c>
      <c r="V120" s="231">
        <f t="shared" si="43"/>
        <v>0.693466666666667</v>
      </c>
      <c r="W120" s="231">
        <f t="shared" si="44"/>
        <v>0.65970280275809</v>
      </c>
      <c r="X120" s="231">
        <f t="shared" si="45"/>
        <v>0.541770833333333</v>
      </c>
      <c r="Y120" s="231">
        <f t="shared" si="46"/>
        <v>0.557181421248387</v>
      </c>
      <c r="Z120" s="248"/>
      <c r="AA120" s="246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50">
        <v>9258.08</v>
      </c>
      <c r="AM120" s="250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5">
        <f t="shared" si="63"/>
        <v>0</v>
      </c>
      <c r="AT120" s="250">
        <v>8</v>
      </c>
      <c r="AU120" s="256">
        <v>4</v>
      </c>
      <c r="AV120" s="256">
        <f t="shared" si="64"/>
        <v>-4</v>
      </c>
      <c r="AW120" s="256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5">
        <v>13500</v>
      </c>
      <c r="K121" s="215">
        <f t="shared" si="37"/>
        <v>40500</v>
      </c>
      <c r="L121" s="216">
        <f t="shared" si="38"/>
        <v>3268.75784957907</v>
      </c>
      <c r="M121" s="216">
        <f t="shared" si="39"/>
        <v>9806.2735487372</v>
      </c>
      <c r="N121" s="217">
        <v>0.242130211079931</v>
      </c>
      <c r="O121" s="215">
        <v>16875</v>
      </c>
      <c r="P121" s="215">
        <f t="shared" si="40"/>
        <v>50625</v>
      </c>
      <c r="Q121" s="216">
        <f t="shared" si="41"/>
        <v>3779.50126357579</v>
      </c>
      <c r="R121" s="216">
        <f t="shared" si="42"/>
        <v>11338.5037907274</v>
      </c>
      <c r="S121" s="217">
        <v>0.223970445248936</v>
      </c>
      <c r="T121" s="229">
        <v>26483.18</v>
      </c>
      <c r="U121" s="230">
        <v>7037.71</v>
      </c>
      <c r="V121" s="231">
        <f t="shared" si="43"/>
        <v>0.653905679012346</v>
      </c>
      <c r="W121" s="231">
        <f t="shared" si="44"/>
        <v>0.717674248533101</v>
      </c>
      <c r="X121" s="231">
        <f t="shared" si="45"/>
        <v>0.523124543209877</v>
      </c>
      <c r="Y121" s="231">
        <f t="shared" si="46"/>
        <v>0.620691241974574</v>
      </c>
      <c r="Z121" s="248"/>
      <c r="AA121" s="246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50">
        <v>16238.95</v>
      </c>
      <c r="AM121" s="250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5">
        <f t="shared" si="63"/>
        <v>0</v>
      </c>
      <c r="AT121" s="250">
        <v>10</v>
      </c>
      <c r="AU121" s="256">
        <v>0</v>
      </c>
      <c r="AV121" s="256">
        <f t="shared" si="64"/>
        <v>-10</v>
      </c>
      <c r="AW121" s="256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5">
        <v>4500</v>
      </c>
      <c r="K122" s="215">
        <f t="shared" si="37"/>
        <v>13500</v>
      </c>
      <c r="L122" s="216">
        <f t="shared" si="38"/>
        <v>742.5</v>
      </c>
      <c r="M122" s="216">
        <f t="shared" si="39"/>
        <v>2227.5</v>
      </c>
      <c r="N122" s="217">
        <v>0.165</v>
      </c>
      <c r="O122" s="215">
        <v>6000</v>
      </c>
      <c r="P122" s="215">
        <f t="shared" si="40"/>
        <v>18000</v>
      </c>
      <c r="Q122" s="216">
        <f t="shared" si="41"/>
        <v>900</v>
      </c>
      <c r="R122" s="216">
        <f t="shared" si="42"/>
        <v>2700</v>
      </c>
      <c r="S122" s="217">
        <v>0.15</v>
      </c>
      <c r="T122" s="229">
        <v>9403.89</v>
      </c>
      <c r="U122" s="230">
        <v>2037.03</v>
      </c>
      <c r="V122" s="231">
        <f t="shared" si="43"/>
        <v>0.696584444444444</v>
      </c>
      <c r="W122" s="231">
        <f t="shared" si="44"/>
        <v>0.914491582491582</v>
      </c>
      <c r="X122" s="231">
        <f t="shared" si="45"/>
        <v>0.522438333333333</v>
      </c>
      <c r="Y122" s="231">
        <f t="shared" si="46"/>
        <v>0.754455555555556</v>
      </c>
      <c r="Z122" s="248"/>
      <c r="AA122" s="246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50">
        <v>3870.59</v>
      </c>
      <c r="AM122" s="250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5">
        <f t="shared" si="63"/>
        <v>0</v>
      </c>
      <c r="AT122" s="250">
        <v>4</v>
      </c>
      <c r="AU122" s="256">
        <v>4</v>
      </c>
      <c r="AV122" s="256">
        <f t="shared" si="64"/>
        <v>0</v>
      </c>
      <c r="AW122" s="256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5">
        <v>8000</v>
      </c>
      <c r="K123" s="215">
        <f t="shared" si="37"/>
        <v>24000</v>
      </c>
      <c r="L123" s="216">
        <f t="shared" si="38"/>
        <v>1600</v>
      </c>
      <c r="M123" s="216">
        <f t="shared" si="39"/>
        <v>4800</v>
      </c>
      <c r="N123" s="217">
        <v>0.2</v>
      </c>
      <c r="O123" s="215">
        <v>11500</v>
      </c>
      <c r="P123" s="215">
        <f t="shared" si="40"/>
        <v>34500</v>
      </c>
      <c r="Q123" s="216">
        <f t="shared" si="41"/>
        <v>2127.5</v>
      </c>
      <c r="R123" s="216">
        <f t="shared" si="42"/>
        <v>6382.5</v>
      </c>
      <c r="S123" s="217">
        <v>0.185</v>
      </c>
      <c r="T123" s="229">
        <v>17635.4</v>
      </c>
      <c r="U123" s="230">
        <v>3260.55</v>
      </c>
      <c r="V123" s="231">
        <f t="shared" si="43"/>
        <v>0.734808333333333</v>
      </c>
      <c r="W123" s="231">
        <f t="shared" si="44"/>
        <v>0.67928125</v>
      </c>
      <c r="X123" s="231">
        <f t="shared" si="45"/>
        <v>0.511171014492754</v>
      </c>
      <c r="Y123" s="231">
        <f t="shared" si="46"/>
        <v>0.510857814336075</v>
      </c>
      <c r="Z123" s="248"/>
      <c r="AA123" s="246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50">
        <v>8068.86</v>
      </c>
      <c r="AM123" s="250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5">
        <f t="shared" si="63"/>
        <v>0</v>
      </c>
      <c r="AT123" s="250">
        <v>8</v>
      </c>
      <c r="AU123" s="256">
        <v>4</v>
      </c>
      <c r="AV123" s="256">
        <f t="shared" si="64"/>
        <v>-4</v>
      </c>
      <c r="AW123" s="256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8">
        <v>46</v>
      </c>
      <c r="G124" s="208">
        <v>100</v>
      </c>
      <c r="H124" s="49">
        <v>1</v>
      </c>
      <c r="I124" s="49">
        <v>2</v>
      </c>
      <c r="J124" s="215">
        <v>11000</v>
      </c>
      <c r="K124" s="215">
        <f t="shared" si="37"/>
        <v>33000</v>
      </c>
      <c r="L124" s="216">
        <f t="shared" si="38"/>
        <v>2420</v>
      </c>
      <c r="M124" s="216">
        <f t="shared" si="39"/>
        <v>7260</v>
      </c>
      <c r="N124" s="217">
        <v>0.22</v>
      </c>
      <c r="O124" s="215">
        <v>14000</v>
      </c>
      <c r="P124" s="215">
        <f t="shared" si="40"/>
        <v>42000</v>
      </c>
      <c r="Q124" s="216">
        <f t="shared" si="41"/>
        <v>3474.71124418653</v>
      </c>
      <c r="R124" s="216">
        <f t="shared" si="42"/>
        <v>10424.1337325596</v>
      </c>
      <c r="S124" s="217">
        <v>0.248193660299038</v>
      </c>
      <c r="T124" s="208">
        <v>24634.84</v>
      </c>
      <c r="U124" s="232">
        <v>5188.72</v>
      </c>
      <c r="V124" s="231">
        <f t="shared" si="43"/>
        <v>0.746510303030303</v>
      </c>
      <c r="W124" s="231">
        <f t="shared" si="44"/>
        <v>0.714699724517906</v>
      </c>
      <c r="X124" s="231">
        <f t="shared" si="45"/>
        <v>0.58654380952381</v>
      </c>
      <c r="Y124" s="231">
        <f t="shared" si="46"/>
        <v>0.497760306335396</v>
      </c>
      <c r="Z124" s="248"/>
      <c r="AA124" s="246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5">
        <f t="shared" si="63"/>
        <v>0</v>
      </c>
      <c r="AT124" s="250">
        <v>8</v>
      </c>
      <c r="AU124" s="256">
        <v>0</v>
      </c>
      <c r="AV124" s="256">
        <f t="shared" si="64"/>
        <v>-8</v>
      </c>
      <c r="AW124" s="256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5">
        <v>15000</v>
      </c>
      <c r="K125" s="215">
        <f t="shared" si="37"/>
        <v>45000</v>
      </c>
      <c r="L125" s="216">
        <f t="shared" si="38"/>
        <v>3701.52435114829</v>
      </c>
      <c r="M125" s="216">
        <f t="shared" si="39"/>
        <v>11104.5730534449</v>
      </c>
      <c r="N125" s="217">
        <v>0.246768290076553</v>
      </c>
      <c r="O125" s="215">
        <v>18800</v>
      </c>
      <c r="P125" s="215">
        <f t="shared" si="40"/>
        <v>56400</v>
      </c>
      <c r="Q125" s="216">
        <f t="shared" si="41"/>
        <v>4291.30056443127</v>
      </c>
      <c r="R125" s="216">
        <f t="shared" si="42"/>
        <v>12873.9016932938</v>
      </c>
      <c r="S125" s="217">
        <v>0.228260668320812</v>
      </c>
      <c r="T125" s="229">
        <v>28068.27</v>
      </c>
      <c r="U125" s="230">
        <v>7479.6</v>
      </c>
      <c r="V125" s="231">
        <f t="shared" si="43"/>
        <v>0.623739333333333</v>
      </c>
      <c r="W125" s="231">
        <f t="shared" si="44"/>
        <v>0.673560339870937</v>
      </c>
      <c r="X125" s="231">
        <f t="shared" si="45"/>
        <v>0.497664361702128</v>
      </c>
      <c r="Y125" s="231">
        <f t="shared" si="46"/>
        <v>0.580989367341234</v>
      </c>
      <c r="Z125" s="248"/>
      <c r="AA125" s="246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50">
        <v>13998.98</v>
      </c>
      <c r="AM125" s="250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5">
        <f t="shared" si="63"/>
        <v>0</v>
      </c>
      <c r="AT125" s="250">
        <v>10</v>
      </c>
      <c r="AU125" s="256">
        <v>6</v>
      </c>
      <c r="AV125" s="256">
        <f t="shared" si="64"/>
        <v>-4</v>
      </c>
      <c r="AW125" s="256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5">
        <v>4500</v>
      </c>
      <c r="K126" s="215">
        <f t="shared" si="37"/>
        <v>13500</v>
      </c>
      <c r="L126" s="216">
        <f t="shared" si="38"/>
        <v>900</v>
      </c>
      <c r="M126" s="216">
        <f t="shared" si="39"/>
        <v>2700</v>
      </c>
      <c r="N126" s="217">
        <v>0.2</v>
      </c>
      <c r="O126" s="215">
        <v>6000</v>
      </c>
      <c r="P126" s="215">
        <f t="shared" si="40"/>
        <v>18000</v>
      </c>
      <c r="Q126" s="216">
        <f t="shared" si="41"/>
        <v>1080</v>
      </c>
      <c r="R126" s="216">
        <f t="shared" si="42"/>
        <v>3240</v>
      </c>
      <c r="S126" s="217">
        <v>0.18</v>
      </c>
      <c r="T126" s="229">
        <v>8821.85</v>
      </c>
      <c r="U126" s="230">
        <v>2028.01</v>
      </c>
      <c r="V126" s="231">
        <f t="shared" si="43"/>
        <v>0.65347037037037</v>
      </c>
      <c r="W126" s="231">
        <f t="shared" si="44"/>
        <v>0.751114814814815</v>
      </c>
      <c r="X126" s="231">
        <f t="shared" si="45"/>
        <v>0.490102777777778</v>
      </c>
      <c r="Y126" s="231">
        <f t="shared" si="46"/>
        <v>0.625929012345679</v>
      </c>
      <c r="Z126" s="248"/>
      <c r="AA126" s="246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50">
        <v>9155.59</v>
      </c>
      <c r="AM126" s="250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5">
        <f t="shared" si="63"/>
        <v>0</v>
      </c>
      <c r="AT126" s="250">
        <v>4</v>
      </c>
      <c r="AU126" s="256">
        <v>0</v>
      </c>
      <c r="AV126" s="256">
        <f t="shared" si="64"/>
        <v>-4</v>
      </c>
      <c r="AW126" s="256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5">
        <v>4500</v>
      </c>
      <c r="K127" s="215">
        <f t="shared" si="37"/>
        <v>13500</v>
      </c>
      <c r="L127" s="216">
        <f t="shared" si="38"/>
        <v>945</v>
      </c>
      <c r="M127" s="216">
        <f t="shared" si="39"/>
        <v>2835</v>
      </c>
      <c r="N127" s="217">
        <v>0.21</v>
      </c>
      <c r="O127" s="215">
        <v>6000</v>
      </c>
      <c r="P127" s="215">
        <f t="shared" si="40"/>
        <v>18000</v>
      </c>
      <c r="Q127" s="216">
        <f t="shared" si="41"/>
        <v>1140</v>
      </c>
      <c r="R127" s="216">
        <f t="shared" si="42"/>
        <v>3420</v>
      </c>
      <c r="S127" s="217">
        <v>0.19</v>
      </c>
      <c r="T127" s="229">
        <v>8521.12</v>
      </c>
      <c r="U127" s="230">
        <v>1412.09</v>
      </c>
      <c r="V127" s="231">
        <f t="shared" si="43"/>
        <v>0.631194074074074</v>
      </c>
      <c r="W127" s="231">
        <f t="shared" si="44"/>
        <v>0.498091710758377</v>
      </c>
      <c r="X127" s="231">
        <f t="shared" si="45"/>
        <v>0.473395555555556</v>
      </c>
      <c r="Y127" s="231">
        <f t="shared" si="46"/>
        <v>0.412891812865497</v>
      </c>
      <c r="Z127" s="248"/>
      <c r="AA127" s="246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50">
        <v>3689.63</v>
      </c>
      <c r="AM127" s="250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5">
        <f t="shared" si="63"/>
        <v>0</v>
      </c>
      <c r="AT127" s="250">
        <v>4</v>
      </c>
      <c r="AU127" s="256">
        <v>0</v>
      </c>
      <c r="AV127" s="256">
        <f t="shared" si="64"/>
        <v>-4</v>
      </c>
      <c r="AW127" s="256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5">
        <v>10000</v>
      </c>
      <c r="K128" s="215">
        <f t="shared" si="37"/>
        <v>30000</v>
      </c>
      <c r="L128" s="216">
        <f t="shared" si="38"/>
        <v>2229.00137952835</v>
      </c>
      <c r="M128" s="216">
        <f t="shared" si="39"/>
        <v>6687.00413858505</v>
      </c>
      <c r="N128" s="217">
        <v>0.222900137952835</v>
      </c>
      <c r="O128" s="215">
        <v>12800</v>
      </c>
      <c r="P128" s="215">
        <f t="shared" si="40"/>
        <v>38400</v>
      </c>
      <c r="Q128" s="216">
        <f t="shared" si="41"/>
        <v>2639.13763336156</v>
      </c>
      <c r="R128" s="216">
        <f t="shared" si="42"/>
        <v>7917.41290008468</v>
      </c>
      <c r="S128" s="217">
        <v>0.206182627606372</v>
      </c>
      <c r="T128" s="229">
        <v>17711.34</v>
      </c>
      <c r="U128" s="230">
        <v>3942.31</v>
      </c>
      <c r="V128" s="231">
        <f t="shared" si="43"/>
        <v>0.590378</v>
      </c>
      <c r="W128" s="231">
        <f t="shared" si="44"/>
        <v>0.58954801257745</v>
      </c>
      <c r="X128" s="231">
        <f t="shared" si="45"/>
        <v>0.4612328125</v>
      </c>
      <c r="Y128" s="231">
        <f t="shared" si="46"/>
        <v>0.497929064676902</v>
      </c>
      <c r="Z128" s="248"/>
      <c r="AA128" s="246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50">
        <v>6061.33</v>
      </c>
      <c r="AM128" s="250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5">
        <f t="shared" si="63"/>
        <v>0</v>
      </c>
      <c r="AT128" s="250">
        <v>8</v>
      </c>
      <c r="AU128" s="256">
        <v>2</v>
      </c>
      <c r="AV128" s="256">
        <f t="shared" si="64"/>
        <v>-6</v>
      </c>
      <c r="AW128" s="256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5">
        <v>9500</v>
      </c>
      <c r="K129" s="215">
        <f t="shared" si="37"/>
        <v>28500</v>
      </c>
      <c r="L129" s="216">
        <f t="shared" si="38"/>
        <v>1900</v>
      </c>
      <c r="M129" s="216">
        <f t="shared" si="39"/>
        <v>5700</v>
      </c>
      <c r="N129" s="217">
        <v>0.2</v>
      </c>
      <c r="O129" s="215">
        <v>12000</v>
      </c>
      <c r="P129" s="215">
        <f t="shared" si="40"/>
        <v>36000</v>
      </c>
      <c r="Q129" s="216">
        <f t="shared" si="41"/>
        <v>2220</v>
      </c>
      <c r="R129" s="216">
        <f t="shared" si="42"/>
        <v>6660</v>
      </c>
      <c r="S129" s="217">
        <v>0.185</v>
      </c>
      <c r="T129" s="229">
        <v>16601.05</v>
      </c>
      <c r="U129" s="230">
        <v>3349.91</v>
      </c>
      <c r="V129" s="231">
        <f t="shared" si="43"/>
        <v>0.58249298245614</v>
      </c>
      <c r="W129" s="231">
        <f t="shared" si="44"/>
        <v>0.58770350877193</v>
      </c>
      <c r="X129" s="231">
        <f t="shared" si="45"/>
        <v>0.461140277777778</v>
      </c>
      <c r="Y129" s="231">
        <f t="shared" si="46"/>
        <v>0.50298948948949</v>
      </c>
      <c r="Z129" s="248"/>
      <c r="AA129" s="246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50">
        <v>7031.25</v>
      </c>
      <c r="AM129" s="250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5">
        <f t="shared" si="63"/>
        <v>0</v>
      </c>
      <c r="AT129" s="250">
        <v>8</v>
      </c>
      <c r="AU129" s="256">
        <v>4</v>
      </c>
      <c r="AV129" s="256">
        <f t="shared" si="64"/>
        <v>-4</v>
      </c>
      <c r="AW129" s="256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5">
        <v>8000</v>
      </c>
      <c r="K130" s="215">
        <f t="shared" si="37"/>
        <v>24000</v>
      </c>
      <c r="L130" s="216">
        <f t="shared" si="38"/>
        <v>1872.35902704079</v>
      </c>
      <c r="M130" s="216">
        <f t="shared" si="39"/>
        <v>5617.07708112238</v>
      </c>
      <c r="N130" s="217">
        <v>0.234044878380099</v>
      </c>
      <c r="O130" s="215">
        <v>11500</v>
      </c>
      <c r="P130" s="215">
        <f t="shared" si="40"/>
        <v>34500</v>
      </c>
      <c r="Q130" s="216">
        <f t="shared" si="41"/>
        <v>2489.6523937683</v>
      </c>
      <c r="R130" s="216">
        <f t="shared" si="42"/>
        <v>7468.95718130489</v>
      </c>
      <c r="S130" s="217">
        <v>0.216491512501591</v>
      </c>
      <c r="T130" s="229">
        <v>14924.96</v>
      </c>
      <c r="U130" s="230">
        <v>1904.1</v>
      </c>
      <c r="V130" s="231">
        <f t="shared" si="43"/>
        <v>0.621873333333333</v>
      </c>
      <c r="W130" s="231">
        <f t="shared" si="44"/>
        <v>0.338984132227634</v>
      </c>
      <c r="X130" s="231">
        <f t="shared" si="45"/>
        <v>0.432607536231884</v>
      </c>
      <c r="Y130" s="231">
        <f t="shared" si="46"/>
        <v>0.254935187574249</v>
      </c>
      <c r="Z130" s="248"/>
      <c r="AA130" s="246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50">
        <v>5755.86</v>
      </c>
      <c r="AM130" s="250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5">
        <f t="shared" si="63"/>
        <v>0</v>
      </c>
      <c r="AT130" s="250">
        <v>8</v>
      </c>
      <c r="AU130" s="256">
        <v>2</v>
      </c>
      <c r="AV130" s="256">
        <f t="shared" si="64"/>
        <v>-6</v>
      </c>
      <c r="AW130" s="256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5">
        <v>10500</v>
      </c>
      <c r="K131" s="215">
        <f t="shared" si="37"/>
        <v>31500</v>
      </c>
      <c r="L131" s="216">
        <f t="shared" si="38"/>
        <v>1837.5</v>
      </c>
      <c r="M131" s="216">
        <f t="shared" si="39"/>
        <v>5512.5</v>
      </c>
      <c r="N131" s="217">
        <v>0.175</v>
      </c>
      <c r="O131" s="215">
        <v>13500</v>
      </c>
      <c r="P131" s="215">
        <f t="shared" si="40"/>
        <v>40500</v>
      </c>
      <c r="Q131" s="216">
        <f t="shared" si="41"/>
        <v>2185.3125</v>
      </c>
      <c r="R131" s="216">
        <f t="shared" si="42"/>
        <v>6555.9375</v>
      </c>
      <c r="S131" s="217">
        <v>0.161875</v>
      </c>
      <c r="T131" s="229">
        <v>17298.08</v>
      </c>
      <c r="U131" s="230">
        <v>3571.71</v>
      </c>
      <c r="V131" s="231">
        <f t="shared" si="43"/>
        <v>0.549145396825397</v>
      </c>
      <c r="W131" s="231">
        <f t="shared" si="44"/>
        <v>0.64792925170068</v>
      </c>
      <c r="X131" s="231">
        <f t="shared" si="45"/>
        <v>0.427113086419753</v>
      </c>
      <c r="Y131" s="231">
        <f t="shared" si="46"/>
        <v>0.544805376805377</v>
      </c>
      <c r="Z131" s="248"/>
      <c r="AA131" s="246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50">
        <v>11592.58</v>
      </c>
      <c r="AM131" s="250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5">
        <f t="shared" si="63"/>
        <v>0</v>
      </c>
      <c r="AT131" s="250">
        <v>8</v>
      </c>
      <c r="AU131" s="256">
        <v>4</v>
      </c>
      <c r="AV131" s="256">
        <f t="shared" si="64"/>
        <v>-4</v>
      </c>
      <c r="AW131" s="256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8">
        <v>47</v>
      </c>
      <c r="G132" s="208">
        <v>100</v>
      </c>
      <c r="H132" s="49">
        <v>1</v>
      </c>
      <c r="I132" s="49">
        <v>1</v>
      </c>
      <c r="J132" s="215">
        <v>8000</v>
      </c>
      <c r="K132" s="215">
        <f t="shared" ref="K132:K138" si="65">J132*3</f>
        <v>24000</v>
      </c>
      <c r="L132" s="216">
        <f t="shared" ref="L132:L138" si="66">J132*N132</f>
        <v>2116.10760979978</v>
      </c>
      <c r="M132" s="216">
        <f t="shared" ref="M132:M138" si="67">L132*3</f>
        <v>6348.32282939935</v>
      </c>
      <c r="N132" s="217">
        <v>0.264513451224973</v>
      </c>
      <c r="O132" s="215">
        <v>11500</v>
      </c>
      <c r="P132" s="215">
        <f t="shared" ref="P132:P138" si="68">O132*3</f>
        <v>34500</v>
      </c>
      <c r="Q132" s="216">
        <f t="shared" ref="Q132:Q138" si="69">O132*S132</f>
        <v>2813.76183740566</v>
      </c>
      <c r="R132" s="216">
        <f t="shared" ref="R132:R138" si="70">Q132*3</f>
        <v>8441.28551221698</v>
      </c>
      <c r="S132" s="217">
        <v>0.244674942383101</v>
      </c>
      <c r="T132" s="208">
        <v>12348.74</v>
      </c>
      <c r="U132" s="232">
        <v>3100.67</v>
      </c>
      <c r="V132" s="231">
        <f t="shared" ref="V132:V139" si="71">T132/K132</f>
        <v>0.514530833333333</v>
      </c>
      <c r="W132" s="231">
        <f t="shared" ref="W132:W139" si="72">U132/M132</f>
        <v>0.488423491263026</v>
      </c>
      <c r="X132" s="231">
        <f t="shared" ref="X132:X139" si="73">T132/P132</f>
        <v>0.357934492753623</v>
      </c>
      <c r="Y132" s="231">
        <f t="shared" ref="Y132:Y139" si="74">U132/R132</f>
        <v>0.367322014580887</v>
      </c>
      <c r="Z132" s="248"/>
      <c r="AA132" s="246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5">
        <f t="shared" si="63"/>
        <v>0</v>
      </c>
      <c r="AT132" s="250">
        <v>8</v>
      </c>
      <c r="AU132" s="256">
        <v>0</v>
      </c>
      <c r="AV132" s="256">
        <f t="shared" si="64"/>
        <v>-8</v>
      </c>
      <c r="AW132" s="256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8">
        <v>48</v>
      </c>
      <c r="G133" s="208">
        <v>150</v>
      </c>
      <c r="H133" s="49">
        <v>3</v>
      </c>
      <c r="I133" s="49">
        <v>1</v>
      </c>
      <c r="J133" s="215">
        <v>13500</v>
      </c>
      <c r="K133" s="215">
        <f t="shared" si="65"/>
        <v>40500</v>
      </c>
      <c r="L133" s="216">
        <f t="shared" si="66"/>
        <v>3320.5557086545</v>
      </c>
      <c r="M133" s="216">
        <f t="shared" si="67"/>
        <v>9961.6671259635</v>
      </c>
      <c r="N133" s="217">
        <v>0.245967089529963</v>
      </c>
      <c r="O133" s="215">
        <v>16875</v>
      </c>
      <c r="P133" s="215">
        <f t="shared" si="68"/>
        <v>50625</v>
      </c>
      <c r="Q133" s="216">
        <f t="shared" si="69"/>
        <v>3839.39253813177</v>
      </c>
      <c r="R133" s="216">
        <f t="shared" si="70"/>
        <v>11518.1776143953</v>
      </c>
      <c r="S133" s="217">
        <v>0.227519557815216</v>
      </c>
      <c r="T133" s="208">
        <v>28474.38</v>
      </c>
      <c r="U133" s="232">
        <v>8287.4</v>
      </c>
      <c r="V133" s="231">
        <f t="shared" si="71"/>
        <v>0.703071111111111</v>
      </c>
      <c r="W133" s="231">
        <f t="shared" si="72"/>
        <v>0.831929023044768</v>
      </c>
      <c r="X133" s="231">
        <f t="shared" si="73"/>
        <v>0.562456888888889</v>
      </c>
      <c r="Y133" s="231">
        <f t="shared" si="74"/>
        <v>0.719506182092773</v>
      </c>
      <c r="Z133" s="248"/>
      <c r="AA133" s="246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5">
        <f t="shared" si="63"/>
        <v>0</v>
      </c>
      <c r="AT133" s="250">
        <v>8</v>
      </c>
      <c r="AU133" s="256">
        <v>0</v>
      </c>
      <c r="AV133" s="256">
        <f t="shared" si="64"/>
        <v>-8</v>
      </c>
      <c r="AW133" s="256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8">
        <v>46</v>
      </c>
      <c r="G134" s="208">
        <v>100</v>
      </c>
      <c r="H134" s="49">
        <v>2</v>
      </c>
      <c r="I134" s="49">
        <v>1</v>
      </c>
      <c r="J134" s="215">
        <v>9000</v>
      </c>
      <c r="K134" s="215">
        <f t="shared" si="65"/>
        <v>27000</v>
      </c>
      <c r="L134" s="216">
        <f t="shared" si="66"/>
        <v>2596.51427162425</v>
      </c>
      <c r="M134" s="216">
        <f t="shared" si="67"/>
        <v>7789.54281487276</v>
      </c>
      <c r="N134" s="217">
        <v>0.288501585736028</v>
      </c>
      <c r="O134" s="215">
        <v>12000</v>
      </c>
      <c r="P134" s="215">
        <f t="shared" si="68"/>
        <v>36000</v>
      </c>
      <c r="Q134" s="216">
        <f t="shared" si="69"/>
        <v>3202.36760166991</v>
      </c>
      <c r="R134" s="216">
        <f t="shared" si="70"/>
        <v>9607.10280500974</v>
      </c>
      <c r="S134" s="217">
        <v>0.266863966805826</v>
      </c>
      <c r="T134" s="208">
        <v>37102.94</v>
      </c>
      <c r="U134" s="232">
        <v>6562.66</v>
      </c>
      <c r="V134" s="169">
        <f t="shared" si="71"/>
        <v>1.37418296296296</v>
      </c>
      <c r="W134" s="231">
        <f t="shared" si="72"/>
        <v>0.842496171594276</v>
      </c>
      <c r="X134" s="169">
        <f t="shared" si="73"/>
        <v>1.03063722222222</v>
      </c>
      <c r="Y134" s="231">
        <f t="shared" si="74"/>
        <v>0.683105003995359</v>
      </c>
      <c r="Z134" s="244">
        <f>H134*500+I134*260</f>
        <v>1260</v>
      </c>
      <c r="AA134" s="246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5">
        <f t="shared" si="63"/>
        <v>1260</v>
      </c>
      <c r="AT134" s="250">
        <v>8</v>
      </c>
      <c r="AU134" s="256">
        <v>0</v>
      </c>
      <c r="AV134" s="256">
        <f t="shared" si="64"/>
        <v>-8</v>
      </c>
      <c r="AW134" s="256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5">
        <v>7500</v>
      </c>
      <c r="K135" s="215">
        <f t="shared" si="65"/>
        <v>22500</v>
      </c>
      <c r="L135" s="216">
        <f t="shared" si="66"/>
        <v>1350</v>
      </c>
      <c r="M135" s="216">
        <f t="shared" si="67"/>
        <v>4050</v>
      </c>
      <c r="N135" s="217">
        <v>0.18</v>
      </c>
      <c r="O135" s="215">
        <v>9500</v>
      </c>
      <c r="P135" s="215">
        <f t="shared" si="68"/>
        <v>28500</v>
      </c>
      <c r="Q135" s="216">
        <f t="shared" si="69"/>
        <v>1581.75</v>
      </c>
      <c r="R135" s="216">
        <f t="shared" si="70"/>
        <v>4745.25</v>
      </c>
      <c r="S135" s="217">
        <v>0.1665</v>
      </c>
      <c r="T135" s="229">
        <v>9894.59</v>
      </c>
      <c r="U135" s="230">
        <v>1569.79</v>
      </c>
      <c r="V135" s="231">
        <f t="shared" si="71"/>
        <v>0.439759555555556</v>
      </c>
      <c r="W135" s="231">
        <f t="shared" si="72"/>
        <v>0.387602469135802</v>
      </c>
      <c r="X135" s="231">
        <f t="shared" si="73"/>
        <v>0.347178596491228</v>
      </c>
      <c r="Y135" s="231">
        <f t="shared" si="74"/>
        <v>0.330812918181339</v>
      </c>
      <c r="Z135" s="248"/>
      <c r="AA135" s="246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50">
        <v>4328.12</v>
      </c>
      <c r="AM135" s="250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5">
        <f t="shared" si="63"/>
        <v>0</v>
      </c>
      <c r="AT135" s="250">
        <v>6</v>
      </c>
      <c r="AU135" s="256">
        <v>2</v>
      </c>
      <c r="AV135" s="256">
        <f t="shared" si="64"/>
        <v>-4</v>
      </c>
      <c r="AW135" s="256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5">
        <v>6000</v>
      </c>
      <c r="K136" s="215">
        <f t="shared" si="65"/>
        <v>18000</v>
      </c>
      <c r="L136" s="216">
        <f t="shared" si="66"/>
        <v>1607.86733471036</v>
      </c>
      <c r="M136" s="216">
        <f t="shared" si="67"/>
        <v>4823.60200413107</v>
      </c>
      <c r="N136" s="217">
        <v>0.267977889118393</v>
      </c>
      <c r="O136" s="215">
        <v>8000</v>
      </c>
      <c r="P136" s="215">
        <f t="shared" si="68"/>
        <v>24000</v>
      </c>
      <c r="Q136" s="216">
        <f t="shared" si="69"/>
        <v>1983.0363794761</v>
      </c>
      <c r="R136" s="216">
        <f t="shared" si="70"/>
        <v>5949.10913842831</v>
      </c>
      <c r="S136" s="217">
        <v>0.247879547434513</v>
      </c>
      <c r="T136" s="229">
        <v>8311.75</v>
      </c>
      <c r="U136" s="230">
        <v>2330.87</v>
      </c>
      <c r="V136" s="231">
        <f t="shared" si="71"/>
        <v>0.461763888888889</v>
      </c>
      <c r="W136" s="231">
        <f t="shared" si="72"/>
        <v>0.483221874027703</v>
      </c>
      <c r="X136" s="231">
        <f t="shared" si="73"/>
        <v>0.346322916666667</v>
      </c>
      <c r="Y136" s="231">
        <f t="shared" si="74"/>
        <v>0.391801519481922</v>
      </c>
      <c r="Z136" s="248"/>
      <c r="AA136" s="246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50">
        <v>4524.08</v>
      </c>
      <c r="AM136" s="250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5">
        <f t="shared" si="63"/>
        <v>0</v>
      </c>
      <c r="AT136" s="250">
        <v>4</v>
      </c>
      <c r="AU136" s="256">
        <v>6</v>
      </c>
      <c r="AV136" s="256">
        <f t="shared" si="64"/>
        <v>2</v>
      </c>
      <c r="AW136" s="259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5">
        <v>6000</v>
      </c>
      <c r="K137" s="215">
        <f t="shared" si="65"/>
        <v>18000</v>
      </c>
      <c r="L137" s="216">
        <f t="shared" si="66"/>
        <v>1353.51345592259</v>
      </c>
      <c r="M137" s="216">
        <f t="shared" si="67"/>
        <v>4060.54036776778</v>
      </c>
      <c r="N137" s="217">
        <v>0.225585575987099</v>
      </c>
      <c r="O137" s="215">
        <v>8500</v>
      </c>
      <c r="P137" s="215">
        <f t="shared" si="68"/>
        <v>25500</v>
      </c>
      <c r="Q137" s="216">
        <f t="shared" si="69"/>
        <v>1773.66659119857</v>
      </c>
      <c r="R137" s="216">
        <f t="shared" si="70"/>
        <v>5320.99977359571</v>
      </c>
      <c r="S137" s="217">
        <v>0.208666657788067</v>
      </c>
      <c r="T137" s="229">
        <v>7310.3</v>
      </c>
      <c r="U137" s="230">
        <v>1709.12</v>
      </c>
      <c r="V137" s="231">
        <f t="shared" si="71"/>
        <v>0.406127777777778</v>
      </c>
      <c r="W137" s="231">
        <f t="shared" si="72"/>
        <v>0.420909496077627</v>
      </c>
      <c r="X137" s="231">
        <f t="shared" si="73"/>
        <v>0.286678431372549</v>
      </c>
      <c r="Y137" s="231">
        <f t="shared" si="74"/>
        <v>0.321202795098983</v>
      </c>
      <c r="Z137" s="248"/>
      <c r="AA137" s="246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50">
        <v>3214.32</v>
      </c>
      <c r="AM137" s="250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5">
        <f t="shared" si="63"/>
        <v>0</v>
      </c>
      <c r="AT137" s="250">
        <v>4</v>
      </c>
      <c r="AU137" s="256">
        <v>2</v>
      </c>
      <c r="AV137" s="256">
        <f t="shared" si="64"/>
        <v>-2</v>
      </c>
      <c r="AW137" s="256">
        <v>0</v>
      </c>
    </row>
    <row r="138" customHeight="1" spans="1:49">
      <c r="A138" s="9">
        <v>135</v>
      </c>
      <c r="B138" s="260">
        <v>308</v>
      </c>
      <c r="C138" s="261" t="s">
        <v>191</v>
      </c>
      <c r="D138" s="48" t="s">
        <v>42</v>
      </c>
      <c r="E138" s="47" t="s">
        <v>52</v>
      </c>
      <c r="F138" s="208">
        <v>47</v>
      </c>
      <c r="G138" s="208">
        <v>100</v>
      </c>
      <c r="H138" s="49">
        <v>2</v>
      </c>
      <c r="I138" s="49">
        <v>2</v>
      </c>
      <c r="J138" s="215">
        <v>12000</v>
      </c>
      <c r="K138" s="215">
        <f t="shared" si="65"/>
        <v>36000</v>
      </c>
      <c r="L138" s="216">
        <f t="shared" si="66"/>
        <v>3166.77536262001</v>
      </c>
      <c r="M138" s="216">
        <f t="shared" si="67"/>
        <v>9500.32608786004</v>
      </c>
      <c r="N138" s="217">
        <v>0.263897946885001</v>
      </c>
      <c r="O138" s="215">
        <v>15500</v>
      </c>
      <c r="P138" s="215">
        <f t="shared" si="68"/>
        <v>46500</v>
      </c>
      <c r="Q138" s="216">
        <f t="shared" si="69"/>
        <v>3783.6368134637</v>
      </c>
      <c r="R138" s="216">
        <f t="shared" si="70"/>
        <v>11350.9104403911</v>
      </c>
      <c r="S138" s="217">
        <v>0.244105600868626</v>
      </c>
      <c r="T138" s="208">
        <v>24917.94</v>
      </c>
      <c r="U138" s="232">
        <v>6030.29</v>
      </c>
      <c r="V138" s="231">
        <f t="shared" si="71"/>
        <v>0.692165</v>
      </c>
      <c r="W138" s="231">
        <f t="shared" si="72"/>
        <v>0.634745580754937</v>
      </c>
      <c r="X138" s="231">
        <f t="shared" si="73"/>
        <v>0.535869677419355</v>
      </c>
      <c r="Y138" s="231">
        <f t="shared" si="74"/>
        <v>0.531260468635344</v>
      </c>
      <c r="Z138" s="248"/>
      <c r="AA138" s="246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5">
        <f t="shared" si="63"/>
        <v>0</v>
      </c>
      <c r="AT138" s="250">
        <v>8</v>
      </c>
      <c r="AU138" s="256">
        <v>0</v>
      </c>
      <c r="AV138" s="256">
        <f t="shared" si="64"/>
        <v>-8</v>
      </c>
      <c r="AW138" s="256">
        <v>0</v>
      </c>
    </row>
    <row r="139" customHeight="1" spans="1:49">
      <c r="A139" s="50"/>
      <c r="B139" s="50"/>
      <c r="C139" s="262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5">
        <f t="shared" si="81"/>
        <v>2046000</v>
      </c>
      <c r="K139" s="215">
        <f t="shared" si="81"/>
        <v>6138000</v>
      </c>
      <c r="L139" s="216">
        <f t="shared" si="81"/>
        <v>446166.471928</v>
      </c>
      <c r="M139" s="216">
        <f t="shared" si="81"/>
        <v>1338499.415784</v>
      </c>
      <c r="N139" s="217">
        <f>L139/J139</f>
        <v>0.218067679339198</v>
      </c>
      <c r="O139" s="215">
        <f>SUM(O4:O138)</f>
        <v>2552250</v>
      </c>
      <c r="P139" s="215">
        <f>SUM(P4:P138)</f>
        <v>7656750</v>
      </c>
      <c r="Q139" s="216">
        <f>SUM(Q4:Q138)</f>
        <v>515391.750437598</v>
      </c>
      <c r="R139" s="216">
        <f>SUM(R4:R138)</f>
        <v>1546175.25131279</v>
      </c>
      <c r="S139" s="217">
        <f>Q139/O139</f>
        <v>0.201936232907277</v>
      </c>
      <c r="T139" s="229">
        <f>SUM(T4:T138)</f>
        <v>5760402.48</v>
      </c>
      <c r="U139" s="230">
        <f>SUM(U4:U138)</f>
        <v>1145365.36</v>
      </c>
      <c r="V139" s="231">
        <f t="shared" si="71"/>
        <v>0.938481994134897</v>
      </c>
      <c r="W139" s="231">
        <f t="shared" si="72"/>
        <v>0.855708524406882</v>
      </c>
      <c r="X139" s="231">
        <f t="shared" si="73"/>
        <v>0.75232996767558</v>
      </c>
      <c r="Y139" s="231">
        <f t="shared" si="74"/>
        <v>0.740773310805175</v>
      </c>
      <c r="Z139" s="248"/>
      <c r="AA139" s="246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50">
        <f>SUM(AL4:AL138)</f>
        <v>2371388.81</v>
      </c>
      <c r="AM139" s="250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5">
        <f>SUM(AS4:AS138)</f>
        <v>61720.5071153838</v>
      </c>
      <c r="AT139" s="250">
        <f>SUM(AT4:AT138)</f>
        <v>1284</v>
      </c>
      <c r="AU139" s="256">
        <f>SUM(AU4:AU138)</f>
        <v>840</v>
      </c>
      <c r="AV139" s="256">
        <f t="shared" si="64"/>
        <v>-444</v>
      </c>
      <c r="AW139" s="26">
        <f>SUM(AW4:AW138)</f>
        <v>332</v>
      </c>
    </row>
    <row r="140" customHeight="1" spans="8:9">
      <c r="H140" s="263"/>
      <c r="I140" s="263"/>
    </row>
    <row r="141" customHeight="1" spans="8:9">
      <c r="H141" s="263"/>
      <c r="I141" s="263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I6" sqref="I6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50</v>
      </c>
      <c r="C3" s="25">
        <v>727</v>
      </c>
      <c r="D3" s="25" t="s">
        <v>1532</v>
      </c>
      <c r="E3" s="25">
        <v>6456</v>
      </c>
      <c r="F3" s="25" t="s">
        <v>1284</v>
      </c>
      <c r="G3" s="26">
        <v>700</v>
      </c>
      <c r="H3" s="27">
        <v>200</v>
      </c>
      <c r="I3" s="30">
        <v>200</v>
      </c>
    </row>
    <row r="4" customHeight="1" spans="1:9">
      <c r="A4" s="25"/>
      <c r="B4" s="25" t="s">
        <v>50</v>
      </c>
      <c r="C4" s="25">
        <v>727</v>
      </c>
      <c r="D4" s="25" t="s">
        <v>1532</v>
      </c>
      <c r="E4" s="25">
        <v>8060</v>
      </c>
      <c r="F4" s="25" t="s">
        <v>1374</v>
      </c>
      <c r="G4" s="26">
        <v>700</v>
      </c>
      <c r="H4" s="27">
        <v>200</v>
      </c>
      <c r="I4" s="30">
        <v>200</v>
      </c>
    </row>
    <row r="5" customHeight="1" spans="1:9">
      <c r="A5" s="25"/>
      <c r="B5" s="25" t="s">
        <v>50</v>
      </c>
      <c r="C5" s="25">
        <v>727</v>
      </c>
      <c r="D5" s="25" t="s">
        <v>1532</v>
      </c>
      <c r="E5" s="25">
        <v>12915</v>
      </c>
      <c r="F5" s="25" t="s">
        <v>1437</v>
      </c>
      <c r="G5" s="26">
        <v>700</v>
      </c>
      <c r="H5" s="27">
        <v>200</v>
      </c>
      <c r="I5" s="30">
        <v>200</v>
      </c>
    </row>
    <row r="6" customHeight="1" spans="1:9">
      <c r="A6" s="25"/>
      <c r="B6" s="25" t="s">
        <v>50</v>
      </c>
      <c r="C6" s="25">
        <v>727</v>
      </c>
      <c r="D6" s="25" t="s">
        <v>1532</v>
      </c>
      <c r="E6" s="25">
        <v>13195</v>
      </c>
      <c r="F6" s="25" t="s">
        <v>1019</v>
      </c>
      <c r="G6" s="26">
        <v>700</v>
      </c>
      <c r="H6" s="27">
        <v>100</v>
      </c>
      <c r="I6" s="30">
        <v>100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2021-01-28T12:12:54Z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