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60" activeTab="3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0" hidden="1">'12.24-12.27活动数据表'!$A$2:$Y$136</definedName>
  </definedNames>
  <calcPr calcId="144525"/>
</workbook>
</file>

<file path=xl/sharedStrings.xml><?xml version="1.0" encoding="utf-8"?>
<sst xmlns="http://schemas.openxmlformats.org/spreadsheetml/2006/main" count="2597" uniqueCount="883">
  <si>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</si>
  <si>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</si>
  <si>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</si>
  <si>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</si>
  <si>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</si>
  <si>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</si>
  <si>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</si>
  <si>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</si>
  <si>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</si>
  <si>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</si>
  <si>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</si>
  <si>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</si>
  <si>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</si>
  <si>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</si>
  <si>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</si>
  <si>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</si>
  <si>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</si>
  <si>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</si>
  <si>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</si>
  <si>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</si>
  <si>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</si>
  <si>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</si>
  <si>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</si>
  <si>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</si>
  <si>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</si>
  <si>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</si>
  <si>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</si>
  <si>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</si>
  <si>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</si>
  <si>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</si>
  <si>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</si>
  <si>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</si>
  <si>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</si>
  <si>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</si>
  <si>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</si>
  <si>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</si>
  <si>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</si>
  <si>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</si>
  <si>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</si>
  <si>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</si>
  <si>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</si>
  <si>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</si>
  <si>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</si>
  <si>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</si>
  <si>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</si>
  <si>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</si>
  <si>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</si>
  <si>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</si>
  <si>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</si>
  <si>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</si>
  <si>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</si>
  <si>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</si>
  <si>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</si>
  <si>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</si>
  <si>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</si>
  <si>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</si>
  <si>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</si>
  <si>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</si>
  <si>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</si>
  <si>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</si>
  <si>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</si>
  <si>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</si>
  <si>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</si>
  <si>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</si>
  <si>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</si>
  <si>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</si>
  <si>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</si>
  <si>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</si>
  <si>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</si>
  <si>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</si>
  <si>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</si>
  <si>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</si>
  <si>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</si>
  <si>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</si>
  <si>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</si>
  <si>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</si>
  <si>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</si>
  <si>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</si>
  <si>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</si>
  <si>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</si>
  <si>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</si>
  <si>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</si>
  <si>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</si>
  <si>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</si>
  <si>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</si>
  <si>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</si>
  <si>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</si>
  <si>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</si>
  <si>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</si>
  <si>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</si>
  <si>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</si>
  <si>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</si>
  <si>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</si>
  <si>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</si>
  <si>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</si>
  <si>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</si>
  <si>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</si>
  <si>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</si>
  <si>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</si>
  <si>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</si>
  <si>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</si>
  <si>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</si>
  <si>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</si>
  <si>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</si>
  <si>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</si>
  <si>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</si>
  <si>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</si>
  <si>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</si>
  <si>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</si>
  <si>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</si>
  <si>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</si>
  <si>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</si>
  <si>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</si>
  <si>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</si>
  <si>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</si>
  <si>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</si>
  <si>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</si>
  <si>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</si>
  <si>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</si>
  <si>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</si>
  <si>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</si>
  <si>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</si>
  <si>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</si>
  <si>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</si>
  <si>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</si>
  <si>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</si>
  <si>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</si>
  <si>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</si>
  <si>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</si>
  <si>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</si>
  <si>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</si>
  <si>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</si>
  <si>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</si>
  <si>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</si>
  <si>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</si>
  <si>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</si>
  <si>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</si>
  <si>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</si>
  <si>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</si>
  <si>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</si>
  <si>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</si>
  <si>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</si>
  <si>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</si>
  <si>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</si>
  <si>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</si>
  <si>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</si>
  <si>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</si>
  <si>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</si>
  <si>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</si>
  <si>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</si>
  <si>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</si>
  <si>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</si>
  <si>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</si>
  <si>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</si>
  <si>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</si>
  <si>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</si>
  <si>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</si>
  <si>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</si>
  <si>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</si>
  <si>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</si>
  <si>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</si>
  <si>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</si>
  <si>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</si>
  <si>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</si>
  <si>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</si>
  <si>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</si>
  <si>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</si>
  <si>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</si>
  <si>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</si>
  <si>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</si>
  <si>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</si>
  <si>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</si>
  <si>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</si>
  <si>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</si>
  <si>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</si>
  <si>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</si>
  <si>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</si>
  <si>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</si>
  <si>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</si>
  <si>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</si>
  <si>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</si>
  <si>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</si>
  <si>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</si>
  <si>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</si>
  <si>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</si>
  <si>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</si>
  <si>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</si>
  <si>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</si>
  <si>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</si>
  <si>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</si>
  <si>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</si>
  <si>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</si>
  <si>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</si>
  <si>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</si>
  <si>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</si>
  <si>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</si>
  <si>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</si>
  <si>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</si>
  <si>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</si>
  <si>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0"/>
      </rPr>
      <t>人员</t>
    </r>
    <r>
      <rPr>
        <b/>
        <sz val="10"/>
        <color rgb="FF800080"/>
        <rFont val="Arial"/>
        <charset val="0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</si>
  <si>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</si>
  <si>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</si>
  <si>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</si>
  <si>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</si>
  <si>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</si>
  <si>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</si>
  <si>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</si>
  <si>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</si>
  <si>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</si>
  <si>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</si>
  <si>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</si>
  <si>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</si>
  <si>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</si>
  <si>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</si>
  <si>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</si>
  <si>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</si>
  <si>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</si>
  <si>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</si>
  <si>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</si>
  <si>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</si>
  <si>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</si>
  <si>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</si>
  <si>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</si>
  <si>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</si>
  <si>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</si>
  <si>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</si>
  <si>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</si>
  <si>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</si>
  <si>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</si>
  <si>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</si>
  <si>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陈玲</t>
  </si>
  <si>
    <t>李巧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</si>
  <si>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</si>
  <si>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</si>
  <si>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</si>
  <si>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</si>
  <si>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</si>
  <si>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</si>
  <si>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</si>
  <si>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</si>
  <si>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</si>
  <si>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</si>
  <si>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</si>
  <si>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</si>
  <si>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</si>
  <si>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</si>
  <si>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</si>
  <si>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</si>
  <si>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</si>
  <si>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</si>
  <si>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</si>
  <si>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</si>
  <si>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</si>
  <si>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</si>
  <si>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</si>
  <si>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</si>
  <si>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</si>
  <si>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</si>
  <si>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</si>
  <si>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</si>
  <si>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</si>
  <si>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</si>
  <si>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</si>
  <si>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</si>
  <si>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</si>
  <si>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</si>
  <si>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</si>
  <si>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</si>
  <si>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</si>
  <si>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</si>
  <si>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</si>
  <si>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杉板桥南一路店</t>
    </r>
  </si>
  <si>
    <t>殷岱菊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</si>
  <si>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</si>
  <si>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</si>
  <si>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</si>
  <si>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</si>
  <si>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</si>
  <si>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</si>
  <si>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</si>
  <si>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</si>
  <si>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</si>
  <si>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邱运丽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</si>
  <si>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</si>
  <si>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</si>
  <si>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</si>
  <si>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</si>
  <si>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</si>
  <si>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</si>
  <si>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</si>
  <si>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李丽</t>
  </si>
  <si>
    <t>黄洁欣</t>
  </si>
  <si>
    <t>张意雪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</si>
  <si>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</si>
  <si>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</si>
  <si>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</si>
  <si>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</si>
  <si>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</si>
  <si>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</si>
  <si>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</si>
  <si>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</si>
  <si>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</si>
  <si>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</si>
  <si>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</si>
  <si>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</si>
  <si>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</si>
  <si>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</si>
  <si>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</si>
  <si>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</si>
  <si>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</si>
  <si>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</si>
  <si>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</si>
  <si>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</si>
  <si>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</si>
  <si>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</si>
  <si>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</si>
  <si>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</si>
  <si>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</si>
  <si>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</si>
  <si>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</si>
  <si>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</si>
  <si>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</si>
  <si>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</si>
  <si>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</si>
  <si>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</si>
  <si>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</si>
  <si>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</si>
  <si>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</si>
  <si>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</si>
  <si>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</si>
  <si>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</si>
  <si>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</si>
  <si>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</si>
  <si>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</si>
  <si>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</si>
  <si>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</si>
  <si>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</si>
  <si>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</si>
  <si>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</si>
  <si>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</si>
  <si>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</si>
  <si>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</si>
  <si>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</si>
  <si>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</si>
  <si>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</si>
  <si>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</si>
  <si>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</si>
  <si>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</si>
  <si>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</si>
  <si>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</si>
  <si>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</si>
  <si>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</si>
  <si>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</si>
  <si>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</si>
  <si>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</si>
  <si>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</si>
  <si>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</si>
  <si>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</si>
  <si>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</si>
  <si>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</si>
  <si>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</si>
  <si>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</si>
  <si>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</si>
  <si>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</si>
  <si>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</si>
  <si>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</si>
  <si>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</si>
  <si>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</si>
  <si>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</si>
  <si>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</si>
  <si>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</si>
  <si>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</si>
  <si>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</si>
  <si>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</si>
  <si>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</si>
  <si>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</si>
  <si>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黄雅冰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</si>
  <si>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</si>
  <si>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</si>
  <si>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</si>
  <si>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</si>
  <si>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</si>
  <si>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</si>
  <si>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</si>
  <si>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</si>
  <si>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</si>
  <si>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</si>
  <si>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</si>
  <si>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</si>
  <si>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</si>
  <si>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</si>
  <si>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</si>
  <si>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</si>
  <si>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</si>
  <si>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</si>
  <si>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</si>
  <si>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</si>
  <si>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</si>
  <si>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</si>
  <si>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</si>
  <si>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</si>
  <si>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</si>
  <si>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</si>
  <si>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</si>
  <si>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</si>
  <si>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</si>
  <si>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</si>
  <si>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</si>
  <si>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</si>
  <si>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</si>
  <si>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</si>
  <si>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</si>
  <si>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</si>
  <si>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</si>
  <si>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</si>
  <si>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</si>
  <si>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</si>
  <si>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</si>
  <si>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</si>
  <si>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</si>
  <si>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</si>
  <si>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</si>
  <si>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</si>
  <si>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</si>
  <si>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</si>
  <si>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</si>
  <si>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</si>
  <si>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</si>
  <si>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</si>
  <si>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</si>
  <si>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</si>
  <si>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</si>
  <si>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</si>
  <si>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</si>
  <si>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</si>
  <si>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</si>
  <si>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</si>
  <si>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</si>
  <si>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</si>
  <si>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</si>
  <si>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</si>
  <si>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</si>
  <si>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</si>
  <si>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</si>
  <si>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</si>
  <si>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</si>
  <si>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</si>
  <si>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</si>
  <si>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</si>
  <si>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</si>
  <si>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</si>
  <si>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</si>
  <si>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</si>
  <si>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</si>
  <si>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</si>
  <si>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</si>
  <si>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</si>
  <si>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</si>
  <si>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</si>
  <si>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</si>
  <si>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</si>
  <si>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</si>
  <si>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</si>
  <si>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</si>
  <si>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</si>
  <si>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</si>
  <si>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</si>
  <si>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</si>
  <si>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</si>
  <si>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</si>
  <si>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</si>
  <si>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</si>
  <si>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</si>
  <si>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</si>
  <si>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</si>
  <si>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</si>
  <si>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</si>
  <si>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</si>
  <si>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</si>
  <si>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</si>
  <si>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</si>
  <si>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</si>
  <si>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</si>
  <si>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</si>
  <si>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</si>
  <si>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</si>
  <si>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</si>
  <si>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</si>
  <si>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</si>
  <si>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</si>
  <si>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</si>
  <si>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</si>
  <si>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</si>
  <si>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</si>
  <si>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</si>
  <si>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</si>
  <si>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</si>
  <si>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</si>
  <si>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</si>
  <si>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</si>
  <si>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</si>
  <si>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</si>
  <si>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</si>
  <si>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</si>
  <si>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</si>
  <si>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</si>
  <si>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</si>
  <si>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</si>
  <si>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</si>
  <si>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</si>
  <si>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</si>
  <si>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</si>
  <si>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</si>
  <si>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</si>
  <si>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</si>
  <si>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</si>
  <si>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</si>
  <si>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</si>
  <si>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</si>
  <si>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</si>
  <si>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</si>
  <si>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</si>
  <si>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</si>
  <si>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</si>
  <si>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</si>
  <si>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</si>
  <si>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</si>
  <si>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</si>
  <si>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</si>
  <si>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</si>
  <si>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</si>
  <si>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</si>
  <si>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</si>
  <si>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</si>
  <si>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</si>
  <si>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</si>
  <si>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</si>
  <si>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</si>
  <si>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</si>
  <si>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</si>
  <si>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</si>
  <si>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</si>
  <si>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</si>
  <si>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</si>
  <si>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</si>
  <si>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</si>
  <si>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</si>
  <si>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</si>
  <si>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</si>
  <si>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</si>
  <si>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</si>
  <si>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</si>
  <si>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</si>
  <si>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</si>
  <si>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</si>
  <si>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</si>
  <si>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</si>
  <si>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</si>
  <si>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</si>
  <si>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</si>
  <si>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</si>
  <si>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</si>
  <si>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</si>
  <si>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</si>
  <si>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</si>
  <si>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</si>
  <si>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</si>
  <si>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</si>
  <si>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</si>
  <si>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</si>
  <si>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</si>
  <si>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</si>
  <si>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</si>
  <si>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</si>
  <si>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</si>
  <si>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</si>
  <si>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</si>
  <si>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</si>
  <si>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</si>
  <si>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</si>
  <si>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</si>
  <si>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</si>
  <si>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</si>
  <si>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</si>
  <si>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</si>
  <si>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</si>
  <si>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</si>
  <si>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</si>
  <si>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</si>
  <si>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</si>
  <si>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</si>
  <si>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</si>
  <si>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</si>
  <si>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</si>
  <si>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</si>
  <si>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</si>
  <si>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</si>
  <si>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</si>
  <si>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</si>
  <si>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</si>
  <si>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</si>
  <si>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</si>
  <si>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</si>
  <si>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</si>
  <si>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</si>
  <si>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</si>
  <si>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</si>
  <si>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</si>
  <si>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</si>
  <si>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</si>
  <si>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</si>
  <si>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</si>
  <si>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</si>
  <si>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</si>
  <si>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</si>
  <si>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</si>
  <si>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</si>
  <si>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</si>
  <si>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</si>
  <si>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</si>
  <si>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</si>
  <si>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</si>
  <si>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</si>
  <si>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</si>
  <si>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</si>
  <si>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</si>
  <si>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</si>
  <si>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</si>
  <si>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</si>
  <si>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邹颖</t>
  </si>
  <si>
    <r>
      <rPr>
        <sz val="10"/>
        <rFont val="宋体"/>
        <charset val="0"/>
      </rPr>
      <t>李媛</t>
    </r>
    <r>
      <rPr>
        <sz val="10"/>
        <rFont val="Arial"/>
        <charset val="0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</si>
  <si>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</si>
  <si>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</si>
  <si>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</si>
  <si>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</si>
  <si>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</si>
  <si>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</si>
  <si>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</si>
  <si>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</si>
  <si>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</si>
  <si>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</si>
  <si>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</si>
  <si>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</si>
  <si>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</si>
  <si>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</si>
  <si>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</si>
  <si>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</si>
  <si>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</si>
  <si>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</si>
  <si>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邹芊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</si>
  <si>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都江堰聚源镇药店</t>
    </r>
  </si>
  <si>
    <t>易月红</t>
  </si>
  <si>
    <t>金丝街药店</t>
  </si>
  <si>
    <t>唐春燕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</si>
  <si>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</si>
  <si>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t>李秀丽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</si>
  <si>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西部店</t>
    </r>
  </si>
  <si>
    <t>杨素芬</t>
  </si>
  <si>
    <t>莫晓菊</t>
  </si>
  <si>
    <t>周金梅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</si>
  <si>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</si>
  <si>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李英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</si>
  <si>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</si>
  <si>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</si>
  <si>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</si>
  <si>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</si>
  <si>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</si>
  <si>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</si>
  <si>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</si>
  <si>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</si>
  <si>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</si>
  <si>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</si>
  <si>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</si>
  <si>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</si>
  <si>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</si>
  <si>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</si>
  <si>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</si>
  <si>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</si>
  <si>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</si>
  <si>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</si>
  <si>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</si>
  <si>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</si>
  <si>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</si>
  <si>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</si>
  <si>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</si>
  <si>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</si>
  <si>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</si>
  <si>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</si>
  <si>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</si>
  <si>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</si>
  <si>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</si>
  <si>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</si>
  <si>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</si>
  <si>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</si>
  <si>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</si>
  <si>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</si>
  <si>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</si>
  <si>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</si>
  <si>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</si>
  <si>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</si>
  <si>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</si>
  <si>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</si>
  <si>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</si>
  <si>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</si>
  <si>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</si>
  <si>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</si>
  <si>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</si>
  <si>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</si>
  <si>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</si>
  <si>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</si>
  <si>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</si>
  <si>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</si>
  <si>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</si>
  <si>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</si>
  <si>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</si>
  <si>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</si>
  <si>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</si>
  <si>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</si>
  <si>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</si>
  <si>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</si>
  <si>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</si>
  <si>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</si>
  <si>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</si>
  <si>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</si>
  <si>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</si>
  <si>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</si>
  <si>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</si>
  <si>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</si>
  <si>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</si>
  <si>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</si>
  <si>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</si>
  <si>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</si>
  <si>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</si>
  <si>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</si>
  <si>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</si>
  <si>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</si>
  <si>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</si>
  <si>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</si>
  <si>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</si>
  <si>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</si>
  <si>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</si>
  <si>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</si>
  <si>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</si>
  <si>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</si>
  <si>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</si>
  <si>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</si>
  <si>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</si>
  <si>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</si>
  <si>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</si>
  <si>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</si>
  <si>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</si>
  <si>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</si>
  <si>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</si>
  <si>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</si>
  <si>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</si>
  <si>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</si>
  <si>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</si>
  <si>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</si>
  <si>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</si>
  <si>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</si>
  <si>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</si>
  <si>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</si>
  <si>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</si>
  <si>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</si>
  <si>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</si>
  <si>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</si>
  <si>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</si>
  <si>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</si>
  <si>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</si>
  <si>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</si>
  <si>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</si>
  <si>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</si>
  <si>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</si>
  <si>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</si>
  <si>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</si>
  <si>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</si>
  <si>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</si>
  <si>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</si>
  <si>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</si>
  <si>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</si>
  <si>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</si>
  <si>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</si>
  <si>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</si>
  <si>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</si>
  <si>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</si>
  <si>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</si>
  <si>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</si>
  <si>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</si>
  <si>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</si>
  <si>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</si>
  <si>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</si>
  <si>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</si>
  <si>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</si>
  <si>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</si>
  <si>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</si>
  <si>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</si>
  <si>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</si>
  <si>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</si>
  <si>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</si>
  <si>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</si>
  <si>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</si>
  <si>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</si>
  <si>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</si>
  <si>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</si>
  <si>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</si>
  <si>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</si>
  <si>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</si>
  <si>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</si>
  <si>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</si>
  <si>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</si>
  <si>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</si>
  <si>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</si>
  <si>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</si>
  <si>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</si>
  <si>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</si>
  <si>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</si>
  <si>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</si>
  <si>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</si>
  <si>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</si>
  <si>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</si>
  <si>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</si>
  <si>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</si>
  <si>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</si>
  <si>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</si>
  <si>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</si>
  <si>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</si>
  <si>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</si>
  <si>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</si>
  <si>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</si>
  <si>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</si>
  <si>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</si>
  <si>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</si>
  <si>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</si>
  <si>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</si>
  <si>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</si>
  <si>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</si>
  <si>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</si>
  <si>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</si>
  <si>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</si>
  <si>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</si>
  <si>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</si>
  <si>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</si>
  <si>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</si>
  <si>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</si>
  <si>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</si>
  <si>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</si>
  <si>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</si>
  <si>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</si>
  <si>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</si>
  <si>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</si>
  <si>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</si>
  <si>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</si>
  <si>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</si>
  <si>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</si>
  <si>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</si>
  <si>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</si>
  <si>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</si>
  <si>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</si>
  <si>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</si>
  <si>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</si>
  <si>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</si>
  <si>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</si>
  <si>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</si>
  <si>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</si>
  <si>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</si>
  <si>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</si>
  <si>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</si>
  <si>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</si>
  <si>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</si>
  <si>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</si>
  <si>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</si>
  <si>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</si>
  <si>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</si>
  <si>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</si>
  <si>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</si>
  <si>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圣诞节 活动奖励明细 （员工奖励）</t>
  </si>
  <si>
    <t>片</t>
  </si>
  <si>
    <t>门店</t>
  </si>
  <si>
    <t>个人ID</t>
  </si>
  <si>
    <t>姓名</t>
  </si>
  <si>
    <t>合计奖励</t>
  </si>
  <si>
    <t>城郊一片</t>
  </si>
  <si>
    <t>通达店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</si>
</sst>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9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8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2" fillId="2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9" borderId="18" applyNumberFormat="0" applyAlignment="0" applyProtection="0">
      <alignment vertical="center"/>
    </xf>
    <xf numFmtId="0" fontId="35" fillId="19" borderId="22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
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 
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 </v>
          </cell>
          <cell r="F42">
            <v>13193</v>
          </cell>
        </row>
        <row r="43">
          <cell r="E43" t="str">
            <v>陈遥
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 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 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 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 </v>
          </cell>
          <cell r="F57">
            <v>13265</v>
          </cell>
        </row>
        <row r="58">
          <cell r="E58" t="str">
            <v>蒋创
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 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 </v>
          </cell>
          <cell r="F74">
            <v>13306</v>
          </cell>
        </row>
        <row r="75">
          <cell r="E75" t="str">
            <v>花晓轩
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
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 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 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 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 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 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 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 </v>
          </cell>
          <cell r="F142">
            <v>13313</v>
          </cell>
        </row>
        <row r="143">
          <cell r="E143" t="str">
            <v>曾思宇
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 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
</v>
          </cell>
          <cell r="F155">
            <v>13317</v>
          </cell>
        </row>
        <row r="156">
          <cell r="E156" t="str">
            <v>罗煜东 </v>
          </cell>
          <cell r="F156">
            <v>13201</v>
          </cell>
        </row>
        <row r="157">
          <cell r="E157" t="str">
            <v>李穴增
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 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
</v>
          </cell>
          <cell r="F167">
            <v>13186</v>
          </cell>
        </row>
        <row r="168">
          <cell r="E168" t="str">
            <v>贺凤
</v>
          </cell>
          <cell r="F168">
            <v>13281</v>
          </cell>
        </row>
        <row r="169">
          <cell r="E169" t="str">
            <v>陈佳佳
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 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 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 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 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 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 </v>
          </cell>
          <cell r="F209">
            <v>13276</v>
          </cell>
        </row>
        <row r="210">
          <cell r="E210" t="str">
            <v>徐泽洋
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 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
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
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 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 </v>
          </cell>
          <cell r="F257">
            <v>4271</v>
          </cell>
        </row>
        <row r="258">
          <cell r="E258" t="str">
            <v>何巍 </v>
          </cell>
          <cell r="F258">
            <v>4271</v>
          </cell>
        </row>
        <row r="259">
          <cell r="E259" t="str">
            <v>何巍 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 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 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 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
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
</v>
          </cell>
          <cell r="F293">
            <v>13230</v>
          </cell>
        </row>
        <row r="294">
          <cell r="E294" t="str">
            <v>莫晓菊 </v>
          </cell>
          <cell r="F294">
            <v>4264</v>
          </cell>
        </row>
        <row r="295">
          <cell r="E295" t="str">
            <v>严鑫
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 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
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 </v>
          </cell>
          <cell r="F326">
            <v>13223</v>
          </cell>
        </row>
        <row r="327">
          <cell r="E327" t="str">
            <v>林榆璐
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
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
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 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 </v>
          </cell>
          <cell r="F348">
            <v>4259</v>
          </cell>
        </row>
        <row r="349">
          <cell r="E349" t="str">
            <v>刘琴英 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 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 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
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 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
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 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
</v>
          </cell>
          <cell r="F400">
            <v>13262</v>
          </cell>
        </row>
        <row r="401">
          <cell r="E401" t="str">
            <v>王茹
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 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 </v>
          </cell>
          <cell r="F415">
            <v>4283</v>
          </cell>
        </row>
        <row r="416">
          <cell r="E416" t="str">
            <v>刘琴英 </v>
          </cell>
          <cell r="F416">
            <v>4259</v>
          </cell>
        </row>
        <row r="417">
          <cell r="E417" t="str">
            <v>代欣蕤 </v>
          </cell>
          <cell r="F417">
            <v>13184</v>
          </cell>
        </row>
        <row r="418">
          <cell r="E418" t="str">
            <v>刘琴英 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 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 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 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 </v>
          </cell>
          <cell r="F443">
            <v>13323</v>
          </cell>
        </row>
        <row r="444">
          <cell r="E444" t="str">
            <v>代志斌 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
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
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 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 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
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
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
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 </v>
          </cell>
          <cell r="F516">
            <v>4259</v>
          </cell>
        </row>
        <row r="517">
          <cell r="E517" t="str">
            <v>何巍 </v>
          </cell>
          <cell r="F517">
            <v>4271</v>
          </cell>
        </row>
        <row r="518">
          <cell r="E518" t="str">
            <v>何巍 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 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
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
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 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 </v>
          </cell>
          <cell r="F548">
            <v>4093</v>
          </cell>
        </row>
        <row r="549">
          <cell r="E549" t="str">
            <v>黄梅 </v>
          </cell>
          <cell r="F549">
            <v>4081</v>
          </cell>
        </row>
        <row r="550">
          <cell r="E550" t="str">
            <v>赵荣彬
</v>
          </cell>
          <cell r="F550">
            <v>13333</v>
          </cell>
        </row>
        <row r="551">
          <cell r="E551" t="str">
            <v>朱朝霞 </v>
          </cell>
          <cell r="F551">
            <v>4325</v>
          </cell>
        </row>
        <row r="552">
          <cell r="E552" t="str">
            <v>杨雨昕 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
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 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
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 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
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
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
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
</v>
          </cell>
          <cell r="F597">
            <v>13191</v>
          </cell>
        </row>
        <row r="598">
          <cell r="E598" t="str">
            <v>何巍 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 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 </v>
          </cell>
          <cell r="F611">
            <v>13188</v>
          </cell>
        </row>
        <row r="612">
          <cell r="E612" t="str">
            <v>戚彩 </v>
          </cell>
          <cell r="F612">
            <v>4310</v>
          </cell>
        </row>
        <row r="613">
          <cell r="E613" t="str">
            <v>何巍 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 </v>
          </cell>
          <cell r="F616">
            <v>4259</v>
          </cell>
        </row>
        <row r="617">
          <cell r="E617" t="str">
            <v>刘琴英 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 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 </v>
          </cell>
          <cell r="F622">
            <v>4259</v>
          </cell>
        </row>
        <row r="623">
          <cell r="E623" t="str">
            <v>刘琴英 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
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
</v>
          </cell>
          <cell r="F634">
            <v>13337</v>
          </cell>
        </row>
        <row r="635">
          <cell r="E635" t="str">
            <v>罗绍梅 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 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 </v>
          </cell>
          <cell r="F640">
            <v>13220</v>
          </cell>
        </row>
        <row r="641">
          <cell r="E641" t="str">
            <v>郑红艳 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
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 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 </v>
          </cell>
          <cell r="F659">
            <v>13264</v>
          </cell>
        </row>
        <row r="660">
          <cell r="E660" t="str">
            <v>黄兴中 </v>
          </cell>
          <cell r="F660">
            <v>4435</v>
          </cell>
        </row>
        <row r="661">
          <cell r="E661" t="str">
            <v>周思 </v>
          </cell>
          <cell r="F661">
            <v>4147</v>
          </cell>
        </row>
        <row r="662">
          <cell r="E662" t="str">
            <v>任会茹 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 </v>
          </cell>
          <cell r="F664">
            <v>13189</v>
          </cell>
        </row>
        <row r="665">
          <cell r="E665" t="str">
            <v>刘洋 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
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 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
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 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
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 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
</v>
          </cell>
          <cell r="F694">
            <v>13212</v>
          </cell>
        </row>
        <row r="695">
          <cell r="E695" t="str">
            <v>李倩汝
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 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 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 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 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6"/>
  <sheetViews>
    <sheetView topLeftCell="D21" workbookViewId="0">
      <selection activeCell="AA65" sqref="AA65"/>
    </sheetView>
  </sheetViews>
  <sheetFormatPr defaultColWidth="9" defaultRowHeight="19" customHeight="1"/>
  <cols>
    <col min="1" max="1" width="3.875" style="10" customWidth="1"/>
    <col min="2" max="2" width="7.625" style="10" customWidth="1"/>
    <col min="3" max="3" width="28" style="10" customWidth="1"/>
    <col min="4" max="4" width="13.5" style="10" customWidth="1"/>
    <col min="5" max="5" width="5" style="10" customWidth="1"/>
    <col min="6" max="6" width="9" style="9" hidden="1" customWidth="1"/>
    <col min="7" max="7" width="9.75" style="9" customWidth="1"/>
    <col min="8" max="8" width="10.625" style="49" hidden="1" customWidth="1"/>
    <col min="9" max="9" width="10.625" style="49" customWidth="1"/>
    <col min="10" max="10" width="9.5" style="43" hidden="1" customWidth="1"/>
    <col min="11" max="11" width="10.625" style="49" hidden="1" customWidth="1"/>
    <col min="12" max="12" width="10.625" style="49" customWidth="1"/>
    <col min="13" max="13" width="10.125" style="49" hidden="1" customWidth="1"/>
    <col min="14" max="14" width="10.125" style="49" customWidth="1"/>
    <col min="15" max="15" width="8.375" style="43" hidden="1" customWidth="1"/>
    <col min="16" max="16" width="10.5" style="9" customWidth="1"/>
    <col min="17" max="17" width="9" style="9" customWidth="1"/>
    <col min="18" max="18" width="8.25" style="9" customWidth="1"/>
    <col min="19" max="19" width="8" style="50" customWidth="1"/>
    <col min="20" max="23" width="8.125" style="43" customWidth="1"/>
    <col min="24" max="24" width="7.625" style="51" customWidth="1"/>
    <col min="25" max="25" width="9" style="49" customWidth="1"/>
  </cols>
  <sheetData>
    <row r="1" customHeight="1" spans="1: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65"/>
      <c r="P1" s="66" t="s">
        <v>1</v>
      </c>
      <c r="Q1" s="66"/>
      <c r="R1" s="66"/>
      <c r="S1" s="75"/>
      <c r="T1" s="76" t="s">
        <v>2</v>
      </c>
      <c r="U1" s="76"/>
      <c r="V1" s="76"/>
      <c r="W1" s="76"/>
      <c r="X1" s="77" t="s">
        <v>3</v>
      </c>
      <c r="Y1" s="82" t="s">
        <v>4</v>
      </c>
    </row>
    <row r="2" ht="26" customHeight="1" spans="1:25">
      <c r="A2" s="53" t="s">
        <v>5</v>
      </c>
      <c r="B2" s="53" t="s">
        <v>6</v>
      </c>
      <c r="C2" s="54" t="s">
        <v>7</v>
      </c>
      <c r="D2" s="54" t="s">
        <v>8</v>
      </c>
      <c r="E2" s="1" t="s">
        <v>9</v>
      </c>
      <c r="F2" s="55" t="s">
        <v>10</v>
      </c>
      <c r="G2" s="55" t="s">
        <v>11</v>
      </c>
      <c r="H2" s="56" t="s">
        <v>12</v>
      </c>
      <c r="I2" s="55" t="s">
        <v>13</v>
      </c>
      <c r="J2" s="67" t="s">
        <v>14</v>
      </c>
      <c r="K2" s="68" t="s">
        <v>15</v>
      </c>
      <c r="L2" s="68" t="s">
        <v>16</v>
      </c>
      <c r="M2" s="69" t="s">
        <v>12</v>
      </c>
      <c r="N2" s="68" t="s">
        <v>17</v>
      </c>
      <c r="O2" s="70" t="s">
        <v>14</v>
      </c>
      <c r="P2" s="66" t="s">
        <v>18</v>
      </c>
      <c r="Q2" s="66" t="s">
        <v>12</v>
      </c>
      <c r="R2" s="66" t="s">
        <v>19</v>
      </c>
      <c r="S2" s="75" t="s">
        <v>20</v>
      </c>
      <c r="T2" s="78" t="s">
        <v>10</v>
      </c>
      <c r="U2" s="78" t="s">
        <v>21</v>
      </c>
      <c r="V2" s="78" t="s">
        <v>15</v>
      </c>
      <c r="W2" s="78" t="s">
        <v>22</v>
      </c>
      <c r="X2" s="77"/>
      <c r="Y2" s="82"/>
    </row>
    <row r="3" customHeight="1" spans="1:25">
      <c r="A3" s="57">
        <v>1</v>
      </c>
      <c r="B3" s="57">
        <v>114685</v>
      </c>
      <c r="C3" s="58" t="s">
        <v>23</v>
      </c>
      <c r="D3" s="58" t="s">
        <v>24</v>
      </c>
      <c r="E3" s="59" t="s">
        <v>25</v>
      </c>
      <c r="F3" s="60">
        <v>20000</v>
      </c>
      <c r="G3" s="60">
        <f t="shared" ref="G3:G66" si="0">F3*4</f>
        <v>80000</v>
      </c>
      <c r="H3" s="61">
        <v>2412.00514045784</v>
      </c>
      <c r="I3" s="61">
        <f t="shared" ref="I3:I66" si="1">H3*4</f>
        <v>9648.02056183136</v>
      </c>
      <c r="J3" s="71">
        <v>0.120600257022892</v>
      </c>
      <c r="K3" s="72">
        <v>22000</v>
      </c>
      <c r="L3" s="72">
        <f t="shared" ref="L3:L66" si="2">K3*4</f>
        <v>88000</v>
      </c>
      <c r="M3" s="72">
        <v>2547.07742832348</v>
      </c>
      <c r="N3" s="72">
        <f t="shared" ref="N3:N66" si="3">M3*4</f>
        <v>10188.3097132939</v>
      </c>
      <c r="O3" s="73">
        <v>0.115776246741977</v>
      </c>
      <c r="P3" s="74">
        <v>119730.14</v>
      </c>
      <c r="Q3" s="74">
        <v>33694.65</v>
      </c>
      <c r="R3" s="74">
        <v>33000</v>
      </c>
      <c r="S3" s="79">
        <f>(P3-R3)/G3</f>
        <v>1.08412675</v>
      </c>
      <c r="T3" s="80">
        <f t="shared" ref="T3:T66" si="4">P3/G3</f>
        <v>1.49662675</v>
      </c>
      <c r="U3" s="80">
        <f t="shared" ref="U3:U66" si="5">Q3/I3</f>
        <v>3.49238994507327</v>
      </c>
      <c r="V3" s="80">
        <f t="shared" ref="V3:V66" si="6">P3/L3</f>
        <v>1.36056977272727</v>
      </c>
      <c r="W3" s="80">
        <f t="shared" ref="W3:W66" si="7">Q3/N3</f>
        <v>3.30718744798605</v>
      </c>
      <c r="X3" s="81">
        <v>800</v>
      </c>
      <c r="Y3" s="83"/>
    </row>
    <row r="4" customHeight="1" spans="1:25">
      <c r="A4" s="57">
        <v>2</v>
      </c>
      <c r="B4" s="57">
        <v>108656</v>
      </c>
      <c r="C4" s="58" t="s">
        <v>26</v>
      </c>
      <c r="D4" s="58" t="s">
        <v>27</v>
      </c>
      <c r="E4" s="59" t="s">
        <v>28</v>
      </c>
      <c r="F4" s="60">
        <v>9000</v>
      </c>
      <c r="G4" s="60">
        <f t="shared" si="0"/>
        <v>36000</v>
      </c>
      <c r="H4" s="61">
        <v>1350</v>
      </c>
      <c r="I4" s="61">
        <f t="shared" si="1"/>
        <v>5400</v>
      </c>
      <c r="J4" s="71">
        <v>0.15</v>
      </c>
      <c r="K4" s="72">
        <v>10800</v>
      </c>
      <c r="L4" s="72">
        <f t="shared" si="2"/>
        <v>43200</v>
      </c>
      <c r="M4" s="72">
        <v>1555.2</v>
      </c>
      <c r="N4" s="72">
        <f t="shared" si="3"/>
        <v>6220.8</v>
      </c>
      <c r="O4" s="73">
        <v>0.144</v>
      </c>
      <c r="P4" s="74">
        <v>39276.98</v>
      </c>
      <c r="Q4" s="74">
        <v>7018.51</v>
      </c>
      <c r="R4" s="74"/>
      <c r="S4" s="79"/>
      <c r="T4" s="80">
        <f t="shared" si="4"/>
        <v>1.09102722222222</v>
      </c>
      <c r="U4" s="80">
        <f t="shared" si="5"/>
        <v>1.29972407407407</v>
      </c>
      <c r="V4" s="48">
        <f t="shared" si="6"/>
        <v>0.909189351851852</v>
      </c>
      <c r="W4" s="48">
        <f t="shared" si="7"/>
        <v>1.1282327031893</v>
      </c>
      <c r="X4" s="81">
        <v>500</v>
      </c>
      <c r="Y4" s="83"/>
    </row>
    <row r="5" customHeight="1" spans="1:25">
      <c r="A5" s="57">
        <v>3</v>
      </c>
      <c r="B5" s="57">
        <v>717</v>
      </c>
      <c r="C5" s="58" t="s">
        <v>29</v>
      </c>
      <c r="D5" s="58" t="s">
        <v>30</v>
      </c>
      <c r="E5" s="59" t="s">
        <v>28</v>
      </c>
      <c r="F5" s="60">
        <v>7800</v>
      </c>
      <c r="G5" s="60">
        <f t="shared" si="0"/>
        <v>31200</v>
      </c>
      <c r="H5" s="61">
        <v>2717.54198288878</v>
      </c>
      <c r="I5" s="61">
        <f t="shared" si="1"/>
        <v>10870.1679315551</v>
      </c>
      <c r="J5" s="71">
        <v>0.348402818319074</v>
      </c>
      <c r="K5" s="72">
        <v>9360</v>
      </c>
      <c r="L5" s="72">
        <f t="shared" si="2"/>
        <v>37440</v>
      </c>
      <c r="M5" s="72">
        <v>3130.60836428788</v>
      </c>
      <c r="N5" s="72">
        <f t="shared" si="3"/>
        <v>12522.4334571515</v>
      </c>
      <c r="O5" s="73">
        <v>0.334466705586311</v>
      </c>
      <c r="P5" s="74">
        <v>32962.12</v>
      </c>
      <c r="Q5" s="74">
        <v>11758.17</v>
      </c>
      <c r="R5" s="74"/>
      <c r="S5" s="79"/>
      <c r="T5" s="80">
        <f t="shared" si="4"/>
        <v>1.05647820512821</v>
      </c>
      <c r="U5" s="80">
        <f t="shared" si="5"/>
        <v>1.08169166051861</v>
      </c>
      <c r="V5" s="48">
        <f t="shared" si="6"/>
        <v>0.880398504273504</v>
      </c>
      <c r="W5" s="48">
        <f t="shared" si="7"/>
        <v>0.938968455311292</v>
      </c>
      <c r="X5" s="81">
        <v>500</v>
      </c>
      <c r="Y5" s="83"/>
    </row>
    <row r="6" customHeight="1" spans="1:25">
      <c r="A6" s="57">
        <v>4</v>
      </c>
      <c r="B6" s="57">
        <v>546</v>
      </c>
      <c r="C6" s="58" t="s">
        <v>31</v>
      </c>
      <c r="D6" s="58" t="s">
        <v>32</v>
      </c>
      <c r="E6" s="59" t="s">
        <v>25</v>
      </c>
      <c r="F6" s="60">
        <v>13000</v>
      </c>
      <c r="G6" s="60">
        <f t="shared" si="0"/>
        <v>52000</v>
      </c>
      <c r="H6" s="61">
        <v>4225</v>
      </c>
      <c r="I6" s="61">
        <f t="shared" si="1"/>
        <v>16900</v>
      </c>
      <c r="J6" s="71">
        <v>0.325</v>
      </c>
      <c r="K6" s="72">
        <v>14950</v>
      </c>
      <c r="L6" s="72">
        <f t="shared" si="2"/>
        <v>59800</v>
      </c>
      <c r="M6" s="72">
        <v>4664.4</v>
      </c>
      <c r="N6" s="72">
        <f t="shared" si="3"/>
        <v>18657.6</v>
      </c>
      <c r="O6" s="73">
        <v>0.312</v>
      </c>
      <c r="P6" s="74">
        <v>51105.87</v>
      </c>
      <c r="Q6" s="74">
        <v>15309.2</v>
      </c>
      <c r="R6" s="74"/>
      <c r="S6" s="79"/>
      <c r="T6" s="48">
        <f t="shared" si="4"/>
        <v>0.982805192307692</v>
      </c>
      <c r="U6" s="48">
        <f t="shared" si="5"/>
        <v>0.905869822485207</v>
      </c>
      <c r="V6" s="48">
        <f t="shared" si="6"/>
        <v>0.854613210702341</v>
      </c>
      <c r="W6" s="48">
        <f t="shared" si="7"/>
        <v>0.82053425949747</v>
      </c>
      <c r="X6" s="81"/>
      <c r="Y6" s="83"/>
    </row>
    <row r="7" customHeight="1" spans="1:25">
      <c r="A7" s="57">
        <v>5</v>
      </c>
      <c r="B7" s="57">
        <v>585</v>
      </c>
      <c r="C7" s="58" t="s">
        <v>33</v>
      </c>
      <c r="D7" s="58" t="s">
        <v>24</v>
      </c>
      <c r="E7" s="59" t="s">
        <v>25</v>
      </c>
      <c r="F7" s="60">
        <v>13000</v>
      </c>
      <c r="G7" s="60">
        <f t="shared" si="0"/>
        <v>52000</v>
      </c>
      <c r="H7" s="61">
        <v>3641.80975675152</v>
      </c>
      <c r="I7" s="61">
        <f t="shared" si="1"/>
        <v>14567.2390270061</v>
      </c>
      <c r="J7" s="71">
        <v>0.280139212057809</v>
      </c>
      <c r="K7" s="72">
        <v>14950</v>
      </c>
      <c r="L7" s="72">
        <f t="shared" si="2"/>
        <v>59800</v>
      </c>
      <c r="M7" s="72">
        <v>4020.55797145367</v>
      </c>
      <c r="N7" s="72">
        <f t="shared" si="3"/>
        <v>16082.2318858147</v>
      </c>
      <c r="O7" s="73">
        <v>0.268933643575497</v>
      </c>
      <c r="P7" s="74">
        <v>50760.76</v>
      </c>
      <c r="Q7" s="74">
        <v>12853.29</v>
      </c>
      <c r="R7" s="74"/>
      <c r="S7" s="79"/>
      <c r="T7" s="48">
        <f t="shared" si="4"/>
        <v>0.976168461538462</v>
      </c>
      <c r="U7" s="48">
        <f t="shared" si="5"/>
        <v>0.882342218465105</v>
      </c>
      <c r="V7" s="48">
        <f t="shared" si="6"/>
        <v>0.848842140468227</v>
      </c>
      <c r="W7" s="48">
        <f t="shared" si="7"/>
        <v>0.799223023972017</v>
      </c>
      <c r="X7" s="81"/>
      <c r="Y7" s="83"/>
    </row>
    <row r="8" customHeight="1" spans="1:25">
      <c r="A8" s="57">
        <v>6</v>
      </c>
      <c r="B8" s="57">
        <v>748</v>
      </c>
      <c r="C8" s="58" t="s">
        <v>34</v>
      </c>
      <c r="D8" s="58" t="s">
        <v>30</v>
      </c>
      <c r="E8" s="59" t="s">
        <v>35</v>
      </c>
      <c r="F8" s="60">
        <v>8200</v>
      </c>
      <c r="G8" s="60">
        <f t="shared" si="0"/>
        <v>32800</v>
      </c>
      <c r="H8" s="61">
        <v>2160.26685572866</v>
      </c>
      <c r="I8" s="61">
        <f t="shared" si="1"/>
        <v>8641.06742291464</v>
      </c>
      <c r="J8" s="71">
        <v>0.263447177527886</v>
      </c>
      <c r="K8" s="72">
        <v>9840</v>
      </c>
      <c r="L8" s="72">
        <f t="shared" si="2"/>
        <v>39360</v>
      </c>
      <c r="M8" s="72">
        <v>2488.62741779942</v>
      </c>
      <c r="N8" s="72">
        <f t="shared" si="3"/>
        <v>9954.50967119768</v>
      </c>
      <c r="O8" s="73">
        <v>0.25290929042677</v>
      </c>
      <c r="P8" s="74">
        <v>31561.78</v>
      </c>
      <c r="Q8" s="74">
        <v>11896.03</v>
      </c>
      <c r="R8" s="74"/>
      <c r="S8" s="79"/>
      <c r="T8" s="48">
        <f t="shared" si="4"/>
        <v>0.962249390243902</v>
      </c>
      <c r="U8" s="48">
        <f t="shared" si="5"/>
        <v>1.37668524243356</v>
      </c>
      <c r="V8" s="48">
        <f t="shared" si="6"/>
        <v>0.801874491869919</v>
      </c>
      <c r="W8" s="48">
        <f t="shared" si="7"/>
        <v>1.1950392729458</v>
      </c>
      <c r="X8" s="81"/>
      <c r="Y8" s="83"/>
    </row>
    <row r="9" customHeight="1" spans="1:25">
      <c r="A9" s="57">
        <v>7</v>
      </c>
      <c r="B9" s="57">
        <v>517</v>
      </c>
      <c r="C9" s="58" t="s">
        <v>36</v>
      </c>
      <c r="D9" s="58" t="s">
        <v>24</v>
      </c>
      <c r="E9" s="59" t="s">
        <v>37</v>
      </c>
      <c r="F9" s="60">
        <v>40000</v>
      </c>
      <c r="G9" s="60">
        <f t="shared" si="0"/>
        <v>160000</v>
      </c>
      <c r="H9" s="61">
        <v>8069.24362979269</v>
      </c>
      <c r="I9" s="61">
        <f t="shared" si="1"/>
        <v>32276.9745191708</v>
      </c>
      <c r="J9" s="71">
        <v>0.201731090744817</v>
      </c>
      <c r="K9" s="72">
        <v>44000</v>
      </c>
      <c r="L9" s="72">
        <f t="shared" si="2"/>
        <v>176000</v>
      </c>
      <c r="M9" s="72">
        <v>8521.12127306108</v>
      </c>
      <c r="N9" s="72">
        <f t="shared" si="3"/>
        <v>34084.4850922443</v>
      </c>
      <c r="O9" s="73">
        <v>0.193661847115024</v>
      </c>
      <c r="P9" s="74">
        <v>153450.14</v>
      </c>
      <c r="Q9" s="74">
        <v>29492.14</v>
      </c>
      <c r="R9" s="74"/>
      <c r="S9" s="79"/>
      <c r="T9" s="48">
        <f t="shared" si="4"/>
        <v>0.959063375</v>
      </c>
      <c r="U9" s="48">
        <f t="shared" si="5"/>
        <v>0.913720707697782</v>
      </c>
      <c r="V9" s="48">
        <f t="shared" si="6"/>
        <v>0.871875795454546</v>
      </c>
      <c r="W9" s="48">
        <f t="shared" si="7"/>
        <v>0.865265821683506</v>
      </c>
      <c r="X9" s="81"/>
      <c r="Y9" s="83"/>
    </row>
    <row r="10" customHeight="1" spans="1:25">
      <c r="A10" s="57">
        <v>8</v>
      </c>
      <c r="B10" s="57">
        <v>385</v>
      </c>
      <c r="C10" s="58" t="s">
        <v>38</v>
      </c>
      <c r="D10" s="58" t="s">
        <v>27</v>
      </c>
      <c r="E10" s="59" t="s">
        <v>39</v>
      </c>
      <c r="F10" s="60">
        <v>16000</v>
      </c>
      <c r="G10" s="60">
        <f t="shared" si="0"/>
        <v>64000</v>
      </c>
      <c r="H10" s="61">
        <v>3286.71841695903</v>
      </c>
      <c r="I10" s="61">
        <f t="shared" si="1"/>
        <v>13146.8736678361</v>
      </c>
      <c r="J10" s="71">
        <v>0.205419901059939</v>
      </c>
      <c r="K10" s="72">
        <v>17600</v>
      </c>
      <c r="L10" s="72">
        <f t="shared" si="2"/>
        <v>70400</v>
      </c>
      <c r="M10" s="72">
        <v>3470.77464830874</v>
      </c>
      <c r="N10" s="72">
        <f t="shared" si="3"/>
        <v>13883.098593235</v>
      </c>
      <c r="O10" s="73">
        <v>0.197203105017542</v>
      </c>
      <c r="P10" s="74">
        <v>59650.6</v>
      </c>
      <c r="Q10" s="74">
        <v>11635.28</v>
      </c>
      <c r="R10" s="74"/>
      <c r="S10" s="79"/>
      <c r="T10" s="48">
        <f t="shared" si="4"/>
        <v>0.932040625</v>
      </c>
      <c r="U10" s="48">
        <f t="shared" si="5"/>
        <v>0.885022576011038</v>
      </c>
      <c r="V10" s="48">
        <f t="shared" si="6"/>
        <v>0.847309659090909</v>
      </c>
      <c r="W10" s="48">
        <f t="shared" si="7"/>
        <v>0.838089560616512</v>
      </c>
      <c r="X10" s="81"/>
      <c r="Y10" s="83"/>
    </row>
    <row r="11" customHeight="1" spans="1:25">
      <c r="A11" s="57">
        <v>9</v>
      </c>
      <c r="B11" s="59">
        <v>116482</v>
      </c>
      <c r="C11" s="62" t="s">
        <v>40</v>
      </c>
      <c r="D11" s="5" t="s">
        <v>24</v>
      </c>
      <c r="E11" s="59" t="s">
        <v>35</v>
      </c>
      <c r="F11" s="60">
        <v>4500</v>
      </c>
      <c r="G11" s="60">
        <f t="shared" si="0"/>
        <v>18000</v>
      </c>
      <c r="H11" s="61">
        <v>1168.60264441314</v>
      </c>
      <c r="I11" s="61">
        <f t="shared" si="1"/>
        <v>4674.41057765256</v>
      </c>
      <c r="J11" s="71">
        <v>0.259689476536253</v>
      </c>
      <c r="K11" s="72">
        <v>5400</v>
      </c>
      <c r="L11" s="72">
        <f t="shared" si="2"/>
        <v>21600</v>
      </c>
      <c r="M11" s="72">
        <v>1346.23024636393</v>
      </c>
      <c r="N11" s="72">
        <f t="shared" si="3"/>
        <v>5384.92098545572</v>
      </c>
      <c r="O11" s="73">
        <v>0.249301897474802</v>
      </c>
      <c r="P11" s="74">
        <v>16554.54</v>
      </c>
      <c r="Q11" s="74">
        <v>3807.49</v>
      </c>
      <c r="R11" s="74"/>
      <c r="S11" s="79"/>
      <c r="T11" s="48">
        <f t="shared" si="4"/>
        <v>0.919696666666667</v>
      </c>
      <c r="U11" s="48">
        <f t="shared" si="5"/>
        <v>0.814539060433173</v>
      </c>
      <c r="V11" s="48">
        <f t="shared" si="6"/>
        <v>0.766413888888889</v>
      </c>
      <c r="W11" s="48">
        <f t="shared" si="7"/>
        <v>0.707065156626022</v>
      </c>
      <c r="X11" s="81"/>
      <c r="Y11" s="83"/>
    </row>
    <row r="12" customHeight="1" spans="1:25">
      <c r="A12" s="57">
        <v>10</v>
      </c>
      <c r="B12" s="57">
        <v>103198</v>
      </c>
      <c r="C12" s="58" t="s">
        <v>41</v>
      </c>
      <c r="D12" s="58" t="s">
        <v>42</v>
      </c>
      <c r="E12" s="59" t="s">
        <v>43</v>
      </c>
      <c r="F12" s="60">
        <v>9750</v>
      </c>
      <c r="G12" s="60">
        <f t="shared" si="0"/>
        <v>39000</v>
      </c>
      <c r="H12" s="61">
        <v>2866.3873474039</v>
      </c>
      <c r="I12" s="61">
        <f t="shared" si="1"/>
        <v>11465.5493896156</v>
      </c>
      <c r="J12" s="71">
        <v>0.29398844588758</v>
      </c>
      <c r="K12" s="72">
        <v>11700</v>
      </c>
      <c r="L12" s="72">
        <f t="shared" si="2"/>
        <v>46800</v>
      </c>
      <c r="M12" s="72">
        <v>3302.0782242093</v>
      </c>
      <c r="N12" s="72">
        <f t="shared" si="3"/>
        <v>13208.3128968372</v>
      </c>
      <c r="O12" s="73">
        <v>0.282228908052077</v>
      </c>
      <c r="P12" s="74">
        <v>35845.27</v>
      </c>
      <c r="Q12" s="74">
        <v>9392.21</v>
      </c>
      <c r="R12" s="74"/>
      <c r="S12" s="79"/>
      <c r="T12" s="48">
        <f t="shared" si="4"/>
        <v>0.919109487179487</v>
      </c>
      <c r="U12" s="48">
        <f t="shared" si="5"/>
        <v>0.819167898618671</v>
      </c>
      <c r="V12" s="48">
        <f t="shared" si="6"/>
        <v>0.765924572649573</v>
      </c>
      <c r="W12" s="48">
        <f t="shared" si="7"/>
        <v>0.711083245328706</v>
      </c>
      <c r="X12" s="81"/>
      <c r="Y12" s="83"/>
    </row>
    <row r="13" customHeight="1" spans="1:25">
      <c r="A13" s="57">
        <v>11</v>
      </c>
      <c r="B13" s="57">
        <v>373</v>
      </c>
      <c r="C13" s="58" t="s">
        <v>44</v>
      </c>
      <c r="D13" s="58" t="s">
        <v>24</v>
      </c>
      <c r="E13" s="59" t="s">
        <v>25</v>
      </c>
      <c r="F13" s="60">
        <v>13000</v>
      </c>
      <c r="G13" s="60">
        <f t="shared" si="0"/>
        <v>52000</v>
      </c>
      <c r="H13" s="61">
        <v>4089.29571264009</v>
      </c>
      <c r="I13" s="61">
        <f t="shared" si="1"/>
        <v>16357.1828505604</v>
      </c>
      <c r="J13" s="71">
        <v>0.314561208664622</v>
      </c>
      <c r="K13" s="72">
        <v>14950</v>
      </c>
      <c r="L13" s="72">
        <f t="shared" si="2"/>
        <v>59800</v>
      </c>
      <c r="M13" s="72">
        <v>4514.58246675466</v>
      </c>
      <c r="N13" s="72">
        <f t="shared" si="3"/>
        <v>18058.3298670186</v>
      </c>
      <c r="O13" s="73">
        <v>0.301978760318037</v>
      </c>
      <c r="P13" s="74">
        <v>46953.4</v>
      </c>
      <c r="Q13" s="74">
        <v>9977.08</v>
      </c>
      <c r="R13" s="74"/>
      <c r="S13" s="79"/>
      <c r="T13" s="48">
        <f t="shared" si="4"/>
        <v>0.90295</v>
      </c>
      <c r="U13" s="48">
        <f t="shared" si="5"/>
        <v>0.609950997745202</v>
      </c>
      <c r="V13" s="48">
        <f t="shared" si="6"/>
        <v>0.785173913043478</v>
      </c>
      <c r="W13" s="48">
        <f t="shared" si="7"/>
        <v>0.552491845783697</v>
      </c>
      <c r="X13" s="81"/>
      <c r="Y13" s="83"/>
    </row>
    <row r="14" customHeight="1" spans="1:25">
      <c r="A14" s="57">
        <v>12</v>
      </c>
      <c r="B14" s="57">
        <v>707</v>
      </c>
      <c r="C14" s="58" t="s">
        <v>45</v>
      </c>
      <c r="D14" s="58" t="s">
        <v>32</v>
      </c>
      <c r="E14" s="59" t="s">
        <v>39</v>
      </c>
      <c r="F14" s="60">
        <v>15000</v>
      </c>
      <c r="G14" s="60">
        <f t="shared" si="0"/>
        <v>60000</v>
      </c>
      <c r="H14" s="61">
        <v>4500</v>
      </c>
      <c r="I14" s="61">
        <f t="shared" si="1"/>
        <v>18000</v>
      </c>
      <c r="J14" s="71">
        <v>0.3</v>
      </c>
      <c r="K14" s="72">
        <v>16500</v>
      </c>
      <c r="L14" s="72">
        <f t="shared" si="2"/>
        <v>66000</v>
      </c>
      <c r="M14" s="72">
        <v>4752</v>
      </c>
      <c r="N14" s="72">
        <f t="shared" si="3"/>
        <v>19008</v>
      </c>
      <c r="O14" s="73">
        <v>0.288</v>
      </c>
      <c r="P14" s="74">
        <v>54031.57</v>
      </c>
      <c r="Q14" s="74">
        <v>14067.1</v>
      </c>
      <c r="R14" s="74"/>
      <c r="S14" s="79"/>
      <c r="T14" s="48">
        <f t="shared" si="4"/>
        <v>0.900526166666667</v>
      </c>
      <c r="U14" s="48">
        <f t="shared" si="5"/>
        <v>0.781505555555556</v>
      </c>
      <c r="V14" s="48">
        <f t="shared" si="6"/>
        <v>0.818660151515151</v>
      </c>
      <c r="W14" s="48">
        <f t="shared" si="7"/>
        <v>0.740062079124579</v>
      </c>
      <c r="X14" s="81"/>
      <c r="Y14" s="83"/>
    </row>
    <row r="15" customHeight="1" spans="1:25">
      <c r="A15" s="57">
        <v>13</v>
      </c>
      <c r="B15" s="57">
        <v>365</v>
      </c>
      <c r="C15" s="58" t="s">
        <v>46</v>
      </c>
      <c r="D15" s="58" t="s">
        <v>42</v>
      </c>
      <c r="E15" s="59" t="s">
        <v>39</v>
      </c>
      <c r="F15" s="60">
        <v>16000</v>
      </c>
      <c r="G15" s="60">
        <f t="shared" si="0"/>
        <v>64000</v>
      </c>
      <c r="H15" s="61">
        <v>4215.82851926453</v>
      </c>
      <c r="I15" s="61">
        <f t="shared" si="1"/>
        <v>16863.3140770581</v>
      </c>
      <c r="J15" s="71">
        <v>0.263489282454033</v>
      </c>
      <c r="K15" s="72">
        <v>17600</v>
      </c>
      <c r="L15" s="72">
        <f t="shared" si="2"/>
        <v>70400</v>
      </c>
      <c r="M15" s="72">
        <v>4451.91491634334</v>
      </c>
      <c r="N15" s="72">
        <f t="shared" si="3"/>
        <v>17807.6596653734</v>
      </c>
      <c r="O15" s="73">
        <v>0.252949711155872</v>
      </c>
      <c r="P15" s="74">
        <v>57548.56</v>
      </c>
      <c r="Q15" s="74">
        <v>14712.57</v>
      </c>
      <c r="R15" s="74"/>
      <c r="S15" s="79"/>
      <c r="T15" s="48">
        <f t="shared" si="4"/>
        <v>0.89919625</v>
      </c>
      <c r="U15" s="48">
        <f t="shared" si="5"/>
        <v>0.872460177920536</v>
      </c>
      <c r="V15" s="48">
        <f t="shared" si="6"/>
        <v>0.817451136363636</v>
      </c>
      <c r="W15" s="48">
        <f t="shared" si="7"/>
        <v>0.826193350303538</v>
      </c>
      <c r="X15" s="81"/>
      <c r="Y15" s="83"/>
    </row>
    <row r="16" customHeight="1" spans="1:25">
      <c r="A16" s="57">
        <v>14</v>
      </c>
      <c r="B16" s="57">
        <v>399</v>
      </c>
      <c r="C16" s="58" t="s">
        <v>47</v>
      </c>
      <c r="D16" s="58" t="s">
        <v>32</v>
      </c>
      <c r="E16" s="59" t="s">
        <v>28</v>
      </c>
      <c r="F16" s="60">
        <v>10000</v>
      </c>
      <c r="G16" s="60">
        <f t="shared" si="0"/>
        <v>40000</v>
      </c>
      <c r="H16" s="61">
        <v>2798.70871797711</v>
      </c>
      <c r="I16" s="61">
        <f t="shared" si="1"/>
        <v>11194.8348719084</v>
      </c>
      <c r="J16" s="71">
        <v>0.279870871797711</v>
      </c>
      <c r="K16" s="72">
        <v>11500</v>
      </c>
      <c r="L16" s="72">
        <f t="shared" si="2"/>
        <v>46000</v>
      </c>
      <c r="M16" s="72">
        <v>3089.77442464673</v>
      </c>
      <c r="N16" s="72">
        <f t="shared" si="3"/>
        <v>12359.0976985869</v>
      </c>
      <c r="O16" s="73">
        <v>0.268676036925803</v>
      </c>
      <c r="P16" s="74">
        <v>35299.65</v>
      </c>
      <c r="Q16" s="74">
        <v>6970.65</v>
      </c>
      <c r="R16" s="74"/>
      <c r="S16" s="79"/>
      <c r="T16" s="48">
        <f t="shared" si="4"/>
        <v>0.88249125</v>
      </c>
      <c r="U16" s="48">
        <f t="shared" si="5"/>
        <v>0.6226666207906</v>
      </c>
      <c r="V16" s="48">
        <f t="shared" si="6"/>
        <v>0.767383695652174</v>
      </c>
      <c r="W16" s="48">
        <f t="shared" si="7"/>
        <v>0.564009620281341</v>
      </c>
      <c r="X16" s="81"/>
      <c r="Y16" s="83"/>
    </row>
    <row r="17" customHeight="1" spans="1:25">
      <c r="A17" s="57">
        <v>15</v>
      </c>
      <c r="B17" s="57">
        <v>106399</v>
      </c>
      <c r="C17" s="58" t="s">
        <v>48</v>
      </c>
      <c r="D17" s="58" t="s">
        <v>42</v>
      </c>
      <c r="E17" s="59" t="s">
        <v>43</v>
      </c>
      <c r="F17" s="60">
        <v>9000</v>
      </c>
      <c r="G17" s="60">
        <f t="shared" si="0"/>
        <v>36000</v>
      </c>
      <c r="H17" s="61">
        <v>2483.19342989946</v>
      </c>
      <c r="I17" s="61">
        <f t="shared" si="1"/>
        <v>9932.77371959784</v>
      </c>
      <c r="J17" s="71">
        <v>0.27591038109994</v>
      </c>
      <c r="K17" s="72">
        <v>10800</v>
      </c>
      <c r="L17" s="72">
        <f t="shared" si="2"/>
        <v>43200</v>
      </c>
      <c r="M17" s="72">
        <v>2860.63883124418</v>
      </c>
      <c r="N17" s="72">
        <f t="shared" si="3"/>
        <v>11442.5553249767</v>
      </c>
      <c r="O17" s="73">
        <v>0.264873965855942</v>
      </c>
      <c r="P17" s="74">
        <v>31540.94</v>
      </c>
      <c r="Q17" s="74">
        <v>8278.8</v>
      </c>
      <c r="R17" s="74"/>
      <c r="S17" s="79"/>
      <c r="T17" s="48">
        <f t="shared" si="4"/>
        <v>0.876137222222222</v>
      </c>
      <c r="U17" s="48">
        <f t="shared" si="5"/>
        <v>0.833483197514661</v>
      </c>
      <c r="V17" s="48">
        <f t="shared" si="6"/>
        <v>0.730114351851852</v>
      </c>
      <c r="W17" s="48">
        <f t="shared" si="7"/>
        <v>0.723509720064809</v>
      </c>
      <c r="X17" s="81"/>
      <c r="Y17" s="83"/>
    </row>
    <row r="18" customHeight="1" spans="1:25">
      <c r="A18" s="57">
        <v>16</v>
      </c>
      <c r="B18" s="57">
        <v>737</v>
      </c>
      <c r="C18" s="58" t="s">
        <v>49</v>
      </c>
      <c r="D18" s="58" t="s">
        <v>32</v>
      </c>
      <c r="E18" s="59" t="s">
        <v>43</v>
      </c>
      <c r="F18" s="60">
        <v>11000</v>
      </c>
      <c r="G18" s="60">
        <f t="shared" si="0"/>
        <v>44000</v>
      </c>
      <c r="H18" s="61">
        <v>3156.47988880552</v>
      </c>
      <c r="I18" s="61">
        <f t="shared" si="1"/>
        <v>12625.9195552221</v>
      </c>
      <c r="J18" s="71">
        <v>0.286952717164138</v>
      </c>
      <c r="K18" s="72">
        <v>12650</v>
      </c>
      <c r="L18" s="72">
        <f t="shared" si="2"/>
        <v>50600</v>
      </c>
      <c r="M18" s="72">
        <v>3484.75379724129</v>
      </c>
      <c r="N18" s="72">
        <f t="shared" si="3"/>
        <v>13939.0151889652</v>
      </c>
      <c r="O18" s="73">
        <v>0.275474608477572</v>
      </c>
      <c r="P18" s="74">
        <v>38391.93</v>
      </c>
      <c r="Q18" s="74">
        <v>10027.15</v>
      </c>
      <c r="R18" s="74"/>
      <c r="S18" s="79"/>
      <c r="T18" s="48">
        <f t="shared" si="4"/>
        <v>0.872543863636364</v>
      </c>
      <c r="U18" s="48">
        <f t="shared" si="5"/>
        <v>0.79417185862338</v>
      </c>
      <c r="V18" s="48">
        <f t="shared" si="6"/>
        <v>0.758733794466403</v>
      </c>
      <c r="W18" s="48">
        <f t="shared" si="7"/>
        <v>0.719358567593642</v>
      </c>
      <c r="X18" s="81"/>
      <c r="Y18" s="83"/>
    </row>
    <row r="19" customHeight="1" spans="1:25">
      <c r="A19" s="57">
        <v>17</v>
      </c>
      <c r="B19" s="57">
        <v>114286</v>
      </c>
      <c r="C19" s="58" t="s">
        <v>50</v>
      </c>
      <c r="D19" s="58" t="s">
        <v>42</v>
      </c>
      <c r="E19" s="59" t="s">
        <v>51</v>
      </c>
      <c r="F19" s="60">
        <v>7500</v>
      </c>
      <c r="G19" s="60">
        <f t="shared" si="0"/>
        <v>30000</v>
      </c>
      <c r="H19" s="61">
        <v>1662.61832617646</v>
      </c>
      <c r="I19" s="61">
        <f t="shared" si="1"/>
        <v>6650.47330470584</v>
      </c>
      <c r="J19" s="71">
        <v>0.221682443490194</v>
      </c>
      <c r="K19" s="72">
        <v>9000</v>
      </c>
      <c r="L19" s="72">
        <f t="shared" si="2"/>
        <v>36000</v>
      </c>
      <c r="M19" s="72">
        <v>1915.33631175528</v>
      </c>
      <c r="N19" s="72">
        <f t="shared" si="3"/>
        <v>7661.34524702112</v>
      </c>
      <c r="O19" s="73">
        <v>0.212815145750586</v>
      </c>
      <c r="P19" s="74">
        <v>26053.56</v>
      </c>
      <c r="Q19" s="74">
        <v>7756.43</v>
      </c>
      <c r="R19" s="74"/>
      <c r="S19" s="79"/>
      <c r="T19" s="48">
        <f t="shared" si="4"/>
        <v>0.868452</v>
      </c>
      <c r="U19" s="48">
        <f t="shared" si="5"/>
        <v>1.16629744149361</v>
      </c>
      <c r="V19" s="48">
        <f t="shared" si="6"/>
        <v>0.72371</v>
      </c>
      <c r="W19" s="48">
        <f t="shared" si="7"/>
        <v>1.01241097351876</v>
      </c>
      <c r="X19" s="81"/>
      <c r="Y19" s="83"/>
    </row>
    <row r="20" customHeight="1" spans="1:25">
      <c r="A20" s="57">
        <v>18</v>
      </c>
      <c r="B20" s="57">
        <v>598</v>
      </c>
      <c r="C20" s="58" t="s">
        <v>52</v>
      </c>
      <c r="D20" s="58" t="s">
        <v>32</v>
      </c>
      <c r="E20" s="59" t="s">
        <v>43</v>
      </c>
      <c r="F20" s="60">
        <v>9750</v>
      </c>
      <c r="G20" s="60">
        <f t="shared" si="0"/>
        <v>39000</v>
      </c>
      <c r="H20" s="61">
        <v>3345.99326445194</v>
      </c>
      <c r="I20" s="61">
        <f t="shared" si="1"/>
        <v>13383.9730578078</v>
      </c>
      <c r="J20" s="71">
        <v>0.343178796354046</v>
      </c>
      <c r="K20" s="72">
        <v>11700</v>
      </c>
      <c r="L20" s="72">
        <f t="shared" si="2"/>
        <v>46800</v>
      </c>
      <c r="M20" s="72">
        <v>3854.58424064864</v>
      </c>
      <c r="N20" s="72">
        <f t="shared" si="3"/>
        <v>15418.3369625946</v>
      </c>
      <c r="O20" s="73">
        <v>0.329451644499884</v>
      </c>
      <c r="P20" s="74">
        <v>33592.52</v>
      </c>
      <c r="Q20" s="74">
        <v>9746.94</v>
      </c>
      <c r="R20" s="74"/>
      <c r="S20" s="79"/>
      <c r="T20" s="48">
        <f t="shared" si="4"/>
        <v>0.861346666666667</v>
      </c>
      <c r="U20" s="48">
        <f t="shared" si="5"/>
        <v>0.728254604062727</v>
      </c>
      <c r="V20" s="48">
        <f t="shared" si="6"/>
        <v>0.717788888888889</v>
      </c>
      <c r="W20" s="48">
        <f t="shared" si="7"/>
        <v>0.632165454915561</v>
      </c>
      <c r="X20" s="81"/>
      <c r="Y20" s="83"/>
    </row>
    <row r="21" customHeight="1" spans="1:25">
      <c r="A21" s="57">
        <v>19</v>
      </c>
      <c r="B21" s="57">
        <v>111219</v>
      </c>
      <c r="C21" s="58" t="s">
        <v>53</v>
      </c>
      <c r="D21" s="58" t="s">
        <v>42</v>
      </c>
      <c r="E21" s="59" t="s">
        <v>28</v>
      </c>
      <c r="F21" s="60">
        <v>10500</v>
      </c>
      <c r="G21" s="60">
        <f t="shared" si="0"/>
        <v>42000</v>
      </c>
      <c r="H21" s="61">
        <v>2782.35541903053</v>
      </c>
      <c r="I21" s="61">
        <f t="shared" si="1"/>
        <v>11129.4216761221</v>
      </c>
      <c r="J21" s="71">
        <v>0.26498623038386</v>
      </c>
      <c r="K21" s="72">
        <v>12075</v>
      </c>
      <c r="L21" s="72">
        <f t="shared" si="2"/>
        <v>48300</v>
      </c>
      <c r="M21" s="72">
        <v>3071.72038260971</v>
      </c>
      <c r="N21" s="72">
        <f t="shared" si="3"/>
        <v>12286.8815304388</v>
      </c>
      <c r="O21" s="73">
        <v>0.254386781168506</v>
      </c>
      <c r="P21" s="74">
        <v>36009.81</v>
      </c>
      <c r="Q21" s="74">
        <v>10055.96</v>
      </c>
      <c r="R21" s="74"/>
      <c r="S21" s="79"/>
      <c r="T21" s="48">
        <f t="shared" si="4"/>
        <v>0.857376428571428</v>
      </c>
      <c r="U21" s="48">
        <f t="shared" si="5"/>
        <v>0.903547398296067</v>
      </c>
      <c r="V21" s="48">
        <f t="shared" si="6"/>
        <v>0.745544720496894</v>
      </c>
      <c r="W21" s="48">
        <f t="shared" si="7"/>
        <v>0.81843061439861</v>
      </c>
      <c r="X21" s="81"/>
      <c r="Y21" s="83"/>
    </row>
    <row r="22" customHeight="1" spans="1:25">
      <c r="A22" s="57">
        <v>20</v>
      </c>
      <c r="B22" s="57">
        <v>750</v>
      </c>
      <c r="C22" s="58" t="s">
        <v>54</v>
      </c>
      <c r="D22" s="58" t="s">
        <v>32</v>
      </c>
      <c r="E22" s="59" t="s">
        <v>37</v>
      </c>
      <c r="F22" s="60">
        <v>36500</v>
      </c>
      <c r="G22" s="60">
        <f t="shared" si="0"/>
        <v>146000</v>
      </c>
      <c r="H22" s="61">
        <v>10534.6814388582</v>
      </c>
      <c r="I22" s="61">
        <f t="shared" si="1"/>
        <v>42138.7257554328</v>
      </c>
      <c r="J22" s="71">
        <v>0.288621409283785</v>
      </c>
      <c r="K22" s="72">
        <v>40150</v>
      </c>
      <c r="L22" s="72">
        <f t="shared" si="2"/>
        <v>160600</v>
      </c>
      <c r="M22" s="72">
        <v>11124.6235994342</v>
      </c>
      <c r="N22" s="72">
        <f t="shared" si="3"/>
        <v>44498.4943977368</v>
      </c>
      <c r="O22" s="73">
        <v>0.277076552912434</v>
      </c>
      <c r="P22" s="74">
        <v>124277.7</v>
      </c>
      <c r="Q22" s="74">
        <v>29314.77</v>
      </c>
      <c r="R22" s="74"/>
      <c r="S22" s="79"/>
      <c r="T22" s="48">
        <f t="shared" si="4"/>
        <v>0.851217123287671</v>
      </c>
      <c r="U22" s="48">
        <f t="shared" si="5"/>
        <v>0.695672910712554</v>
      </c>
      <c r="V22" s="48">
        <f t="shared" si="6"/>
        <v>0.773833748443338</v>
      </c>
      <c r="W22" s="48">
        <f t="shared" si="7"/>
        <v>0.658781165447498</v>
      </c>
      <c r="X22" s="81"/>
      <c r="Y22" s="83"/>
    </row>
    <row r="23" customHeight="1" spans="1:25">
      <c r="A23" s="57">
        <v>21</v>
      </c>
      <c r="B23" s="57">
        <v>105267</v>
      </c>
      <c r="C23" s="58" t="s">
        <v>55</v>
      </c>
      <c r="D23" s="58" t="s">
        <v>42</v>
      </c>
      <c r="E23" s="59" t="s">
        <v>43</v>
      </c>
      <c r="F23" s="60">
        <v>9750</v>
      </c>
      <c r="G23" s="60">
        <f t="shared" si="0"/>
        <v>39000</v>
      </c>
      <c r="H23" s="61">
        <v>3197.31730798102</v>
      </c>
      <c r="I23" s="61">
        <f t="shared" si="1"/>
        <v>12789.2692319241</v>
      </c>
      <c r="J23" s="71">
        <v>0.327929980305746</v>
      </c>
      <c r="K23" s="72">
        <v>11700</v>
      </c>
      <c r="L23" s="72">
        <f t="shared" si="2"/>
        <v>46800</v>
      </c>
      <c r="M23" s="72">
        <v>3683.30953879413</v>
      </c>
      <c r="N23" s="72">
        <f t="shared" si="3"/>
        <v>14733.2381551765</v>
      </c>
      <c r="O23" s="73">
        <v>0.314812781093516</v>
      </c>
      <c r="P23" s="74">
        <v>33157.64</v>
      </c>
      <c r="Q23" s="74">
        <v>9108.99</v>
      </c>
      <c r="R23" s="74"/>
      <c r="S23" s="79"/>
      <c r="T23" s="48">
        <f t="shared" si="4"/>
        <v>0.850195897435897</v>
      </c>
      <c r="U23" s="48">
        <f t="shared" si="5"/>
        <v>0.712236941361942</v>
      </c>
      <c r="V23" s="48">
        <f t="shared" si="6"/>
        <v>0.708496581196581</v>
      </c>
      <c r="W23" s="48">
        <f t="shared" si="7"/>
        <v>0.618261233821131</v>
      </c>
      <c r="X23" s="81"/>
      <c r="Y23" s="83"/>
    </row>
    <row r="24" customHeight="1" spans="1:25">
      <c r="A24" s="57">
        <v>22</v>
      </c>
      <c r="B24" s="57">
        <v>733</v>
      </c>
      <c r="C24" s="58" t="s">
        <v>56</v>
      </c>
      <c r="D24" s="58" t="s">
        <v>32</v>
      </c>
      <c r="E24" s="59" t="s">
        <v>35</v>
      </c>
      <c r="F24" s="60">
        <v>6500</v>
      </c>
      <c r="G24" s="60">
        <f t="shared" si="0"/>
        <v>26000</v>
      </c>
      <c r="H24" s="61">
        <v>2275</v>
      </c>
      <c r="I24" s="61">
        <f t="shared" si="1"/>
        <v>9100</v>
      </c>
      <c r="J24" s="71">
        <v>0.35</v>
      </c>
      <c r="K24" s="72">
        <v>7800</v>
      </c>
      <c r="L24" s="72">
        <f t="shared" si="2"/>
        <v>31200</v>
      </c>
      <c r="M24" s="72">
        <v>2620.8</v>
      </c>
      <c r="N24" s="72">
        <f t="shared" si="3"/>
        <v>10483.2</v>
      </c>
      <c r="O24" s="73">
        <v>0.336</v>
      </c>
      <c r="P24" s="74">
        <v>22103.77</v>
      </c>
      <c r="Q24" s="74">
        <v>6629.14</v>
      </c>
      <c r="R24" s="74"/>
      <c r="S24" s="79"/>
      <c r="T24" s="48">
        <f t="shared" si="4"/>
        <v>0.850145</v>
      </c>
      <c r="U24" s="48">
        <f t="shared" si="5"/>
        <v>0.728476923076923</v>
      </c>
      <c r="V24" s="48">
        <f t="shared" si="6"/>
        <v>0.708454166666667</v>
      </c>
      <c r="W24" s="48">
        <f t="shared" si="7"/>
        <v>0.63235844017094</v>
      </c>
      <c r="X24" s="81"/>
      <c r="Y24" s="83"/>
    </row>
    <row r="25" customHeight="1" spans="1:25">
      <c r="A25" s="57">
        <v>23</v>
      </c>
      <c r="B25" s="57">
        <v>511</v>
      </c>
      <c r="C25" s="58" t="s">
        <v>57</v>
      </c>
      <c r="D25" s="58" t="s">
        <v>24</v>
      </c>
      <c r="E25" s="59" t="s">
        <v>43</v>
      </c>
      <c r="F25" s="60">
        <v>10400</v>
      </c>
      <c r="G25" s="60">
        <f t="shared" si="0"/>
        <v>41600</v>
      </c>
      <c r="H25" s="61">
        <v>2894.97600060887</v>
      </c>
      <c r="I25" s="61">
        <f t="shared" si="1"/>
        <v>11579.9040024355</v>
      </c>
      <c r="J25" s="71">
        <v>0.278363076981622</v>
      </c>
      <c r="K25" s="72">
        <v>11960</v>
      </c>
      <c r="L25" s="72">
        <f t="shared" si="2"/>
        <v>47840</v>
      </c>
      <c r="M25" s="72">
        <v>3196.05350467219</v>
      </c>
      <c r="N25" s="72">
        <f t="shared" si="3"/>
        <v>12784.2140186888</v>
      </c>
      <c r="O25" s="73">
        <v>0.267228553902357</v>
      </c>
      <c r="P25" s="74">
        <v>35308.11</v>
      </c>
      <c r="Q25" s="74">
        <v>8828.61</v>
      </c>
      <c r="R25" s="74"/>
      <c r="S25" s="79"/>
      <c r="T25" s="48">
        <f t="shared" si="4"/>
        <v>0.848752644230769</v>
      </c>
      <c r="U25" s="48">
        <f t="shared" si="5"/>
        <v>0.762407874723588</v>
      </c>
      <c r="V25" s="48">
        <f t="shared" si="6"/>
        <v>0.738045777591973</v>
      </c>
      <c r="W25" s="48">
        <f t="shared" si="7"/>
        <v>0.690586843046729</v>
      </c>
      <c r="X25" s="81"/>
      <c r="Y25" s="83"/>
    </row>
    <row r="26" customHeight="1" spans="1:25">
      <c r="A26" s="57">
        <v>24</v>
      </c>
      <c r="B26" s="57">
        <v>114844</v>
      </c>
      <c r="C26" s="58" t="s">
        <v>58</v>
      </c>
      <c r="D26" s="58" t="s">
        <v>24</v>
      </c>
      <c r="E26" s="59" t="s">
        <v>51</v>
      </c>
      <c r="F26" s="60">
        <v>9000</v>
      </c>
      <c r="G26" s="60">
        <f t="shared" si="0"/>
        <v>36000</v>
      </c>
      <c r="H26" s="61">
        <v>1620</v>
      </c>
      <c r="I26" s="61">
        <f t="shared" si="1"/>
        <v>6480</v>
      </c>
      <c r="J26" s="71">
        <v>0.18</v>
      </c>
      <c r="K26" s="72">
        <v>10800</v>
      </c>
      <c r="L26" s="72">
        <f t="shared" si="2"/>
        <v>43200</v>
      </c>
      <c r="M26" s="72">
        <v>1866.24</v>
      </c>
      <c r="N26" s="72">
        <f t="shared" si="3"/>
        <v>7464.96</v>
      </c>
      <c r="O26" s="73">
        <v>0.1728</v>
      </c>
      <c r="P26" s="74">
        <v>30433.2</v>
      </c>
      <c r="Q26" s="74">
        <v>4489.76</v>
      </c>
      <c r="R26" s="74"/>
      <c r="S26" s="79"/>
      <c r="T26" s="48">
        <f t="shared" si="4"/>
        <v>0.845366666666667</v>
      </c>
      <c r="U26" s="48">
        <f t="shared" si="5"/>
        <v>0.692864197530864</v>
      </c>
      <c r="V26" s="48">
        <f t="shared" si="6"/>
        <v>0.704472222222222</v>
      </c>
      <c r="W26" s="48">
        <f t="shared" si="7"/>
        <v>0.601444615912209</v>
      </c>
      <c r="X26" s="81"/>
      <c r="Y26" s="83"/>
    </row>
    <row r="27" customHeight="1" spans="1:25">
      <c r="A27" s="57">
        <v>25</v>
      </c>
      <c r="B27" s="57">
        <v>54</v>
      </c>
      <c r="C27" s="58" t="s">
        <v>59</v>
      </c>
      <c r="D27" s="58" t="s">
        <v>60</v>
      </c>
      <c r="E27" s="59" t="s">
        <v>43</v>
      </c>
      <c r="F27" s="60">
        <v>10000</v>
      </c>
      <c r="G27" s="60">
        <f t="shared" si="0"/>
        <v>40000</v>
      </c>
      <c r="H27" s="61">
        <v>3154.53209095838</v>
      </c>
      <c r="I27" s="61">
        <f t="shared" si="1"/>
        <v>12618.1283638335</v>
      </c>
      <c r="J27" s="71">
        <v>0.315453209095838</v>
      </c>
      <c r="K27" s="72">
        <v>11500</v>
      </c>
      <c r="L27" s="72">
        <f t="shared" si="2"/>
        <v>46000</v>
      </c>
      <c r="M27" s="72">
        <v>3482.60342841805</v>
      </c>
      <c r="N27" s="72">
        <f t="shared" si="3"/>
        <v>13930.4137136722</v>
      </c>
      <c r="O27" s="73">
        <v>0.302835080732004</v>
      </c>
      <c r="P27" s="74">
        <v>33764.08</v>
      </c>
      <c r="Q27" s="74">
        <v>8616.13</v>
      </c>
      <c r="R27" s="74"/>
      <c r="S27" s="79"/>
      <c r="T27" s="48">
        <f t="shared" si="4"/>
        <v>0.844102</v>
      </c>
      <c r="U27" s="48">
        <f t="shared" si="5"/>
        <v>0.68283740278755</v>
      </c>
      <c r="V27" s="48">
        <f t="shared" si="6"/>
        <v>0.734001739130435</v>
      </c>
      <c r="W27" s="48">
        <f t="shared" si="7"/>
        <v>0.618512140206114</v>
      </c>
      <c r="X27" s="81"/>
      <c r="Y27" s="83"/>
    </row>
    <row r="28" customHeight="1" spans="1:25">
      <c r="A28" s="57">
        <v>26</v>
      </c>
      <c r="B28" s="57">
        <v>721</v>
      </c>
      <c r="C28" s="58" t="s">
        <v>61</v>
      </c>
      <c r="D28" s="58" t="s">
        <v>62</v>
      </c>
      <c r="E28" s="59" t="s">
        <v>35</v>
      </c>
      <c r="F28" s="60">
        <v>7800</v>
      </c>
      <c r="G28" s="60">
        <f t="shared" si="0"/>
        <v>31200</v>
      </c>
      <c r="H28" s="61">
        <v>2439.39206405338</v>
      </c>
      <c r="I28" s="61">
        <f t="shared" si="1"/>
        <v>9757.56825621352</v>
      </c>
      <c r="J28" s="71">
        <v>0.312742572314536</v>
      </c>
      <c r="K28" s="72">
        <v>9360</v>
      </c>
      <c r="L28" s="72">
        <f t="shared" si="2"/>
        <v>37440</v>
      </c>
      <c r="M28" s="72">
        <v>2810.17965778949</v>
      </c>
      <c r="N28" s="72">
        <f t="shared" si="3"/>
        <v>11240.718631158</v>
      </c>
      <c r="O28" s="73">
        <v>0.300232869421954</v>
      </c>
      <c r="P28" s="74">
        <v>26205.97</v>
      </c>
      <c r="Q28" s="74">
        <v>7648.19</v>
      </c>
      <c r="R28" s="74"/>
      <c r="S28" s="79"/>
      <c r="T28" s="48">
        <f t="shared" si="4"/>
        <v>0.839934935897436</v>
      </c>
      <c r="U28" s="48">
        <f t="shared" si="5"/>
        <v>0.783821316866496</v>
      </c>
      <c r="V28" s="48">
        <f t="shared" si="6"/>
        <v>0.69994577991453</v>
      </c>
      <c r="W28" s="48">
        <f t="shared" si="7"/>
        <v>0.680400448668834</v>
      </c>
      <c r="X28" s="81"/>
      <c r="Y28" s="83"/>
    </row>
    <row r="29" customHeight="1" spans="1:25">
      <c r="A29" s="57">
        <v>27</v>
      </c>
      <c r="B29" s="57">
        <v>379</v>
      </c>
      <c r="C29" s="58" t="s">
        <v>63</v>
      </c>
      <c r="D29" s="58" t="s">
        <v>42</v>
      </c>
      <c r="E29" s="59" t="s">
        <v>43</v>
      </c>
      <c r="F29" s="60">
        <v>13000</v>
      </c>
      <c r="G29" s="60">
        <f t="shared" si="0"/>
        <v>52000</v>
      </c>
      <c r="H29" s="61">
        <v>3027.27520591069</v>
      </c>
      <c r="I29" s="61">
        <f t="shared" si="1"/>
        <v>12109.1008236428</v>
      </c>
      <c r="J29" s="71">
        <v>0.232867323531592</v>
      </c>
      <c r="K29" s="72">
        <v>14950</v>
      </c>
      <c r="L29" s="72">
        <f t="shared" si="2"/>
        <v>59800</v>
      </c>
      <c r="M29" s="72">
        <v>3342.1118273254</v>
      </c>
      <c r="N29" s="72">
        <f t="shared" si="3"/>
        <v>13368.4473093016</v>
      </c>
      <c r="O29" s="73">
        <v>0.223552630590328</v>
      </c>
      <c r="P29" s="74">
        <v>41906</v>
      </c>
      <c r="Q29" s="74">
        <v>9293.97</v>
      </c>
      <c r="R29" s="74"/>
      <c r="S29" s="79"/>
      <c r="T29" s="48">
        <f t="shared" si="4"/>
        <v>0.805884615384615</v>
      </c>
      <c r="U29" s="48">
        <f t="shared" si="5"/>
        <v>0.767519416623712</v>
      </c>
      <c r="V29" s="48">
        <f t="shared" si="6"/>
        <v>0.700769230769231</v>
      </c>
      <c r="W29" s="48">
        <f t="shared" si="7"/>
        <v>0.695216862883797</v>
      </c>
      <c r="X29" s="81"/>
      <c r="Y29" s="83"/>
    </row>
    <row r="30" customHeight="1" spans="1:25">
      <c r="A30" s="57">
        <v>28</v>
      </c>
      <c r="B30" s="57">
        <v>578</v>
      </c>
      <c r="C30" s="58" t="s">
        <v>64</v>
      </c>
      <c r="D30" s="58" t="s">
        <v>24</v>
      </c>
      <c r="E30" s="59" t="s">
        <v>39</v>
      </c>
      <c r="F30" s="60">
        <v>13000</v>
      </c>
      <c r="G30" s="60">
        <f t="shared" si="0"/>
        <v>52000</v>
      </c>
      <c r="H30" s="61">
        <v>4290</v>
      </c>
      <c r="I30" s="61">
        <f t="shared" si="1"/>
        <v>17160</v>
      </c>
      <c r="J30" s="71">
        <v>0.33</v>
      </c>
      <c r="K30" s="72">
        <v>14950</v>
      </c>
      <c r="L30" s="72">
        <f t="shared" si="2"/>
        <v>59800</v>
      </c>
      <c r="M30" s="72">
        <v>4736.16</v>
      </c>
      <c r="N30" s="72">
        <f t="shared" si="3"/>
        <v>18944.64</v>
      </c>
      <c r="O30" s="73">
        <v>0.3168</v>
      </c>
      <c r="P30" s="74">
        <v>41730.18</v>
      </c>
      <c r="Q30" s="74">
        <v>11391.4</v>
      </c>
      <c r="R30" s="74"/>
      <c r="S30" s="79"/>
      <c r="T30" s="48">
        <f t="shared" si="4"/>
        <v>0.802503461538462</v>
      </c>
      <c r="U30" s="48">
        <f t="shared" si="5"/>
        <v>0.663834498834499</v>
      </c>
      <c r="V30" s="48">
        <f t="shared" si="6"/>
        <v>0.697829096989967</v>
      </c>
      <c r="W30" s="48">
        <f t="shared" si="7"/>
        <v>0.601299364886321</v>
      </c>
      <c r="X30" s="81"/>
      <c r="Y30" s="83"/>
    </row>
    <row r="31" customHeight="1" spans="1:25">
      <c r="A31" s="57">
        <v>29</v>
      </c>
      <c r="B31" s="57">
        <v>359</v>
      </c>
      <c r="C31" s="58" t="s">
        <v>65</v>
      </c>
      <c r="D31" s="58" t="s">
        <v>42</v>
      </c>
      <c r="E31" s="59" t="s">
        <v>28</v>
      </c>
      <c r="F31" s="60">
        <v>11000</v>
      </c>
      <c r="G31" s="60">
        <f t="shared" si="0"/>
        <v>44000</v>
      </c>
      <c r="H31" s="61">
        <v>2645.48809220726</v>
      </c>
      <c r="I31" s="61">
        <f t="shared" si="1"/>
        <v>10581.952368829</v>
      </c>
      <c r="J31" s="71">
        <v>0.240498917473388</v>
      </c>
      <c r="K31" s="72">
        <v>12650</v>
      </c>
      <c r="L31" s="72">
        <f t="shared" si="2"/>
        <v>50600</v>
      </c>
      <c r="M31" s="72">
        <v>2920.61885379682</v>
      </c>
      <c r="N31" s="72">
        <f t="shared" si="3"/>
        <v>11682.4754151873</v>
      </c>
      <c r="O31" s="73">
        <v>0.230878960774452</v>
      </c>
      <c r="P31" s="74">
        <v>35000.49</v>
      </c>
      <c r="Q31" s="74">
        <v>9280.93</v>
      </c>
      <c r="R31" s="74"/>
      <c r="S31" s="79"/>
      <c r="T31" s="48">
        <f t="shared" si="4"/>
        <v>0.795465681818182</v>
      </c>
      <c r="U31" s="48">
        <f t="shared" si="5"/>
        <v>0.877052709794704</v>
      </c>
      <c r="V31" s="48">
        <f t="shared" si="6"/>
        <v>0.691709288537549</v>
      </c>
      <c r="W31" s="48">
        <f t="shared" si="7"/>
        <v>0.794431802350274</v>
      </c>
      <c r="X31" s="81"/>
      <c r="Y31" s="83">
        <f>(P31-G31)*0.01</f>
        <v>-89.9951</v>
      </c>
    </row>
    <row r="32" customHeight="1" spans="1:25">
      <c r="A32" s="57">
        <v>30</v>
      </c>
      <c r="B32" s="57">
        <v>105751</v>
      </c>
      <c r="C32" s="58" t="s">
        <v>66</v>
      </c>
      <c r="D32" s="58" t="s">
        <v>32</v>
      </c>
      <c r="E32" s="59" t="s">
        <v>43</v>
      </c>
      <c r="F32" s="60">
        <v>9750</v>
      </c>
      <c r="G32" s="60">
        <f t="shared" si="0"/>
        <v>39000</v>
      </c>
      <c r="H32" s="61">
        <v>3217.5</v>
      </c>
      <c r="I32" s="61">
        <f t="shared" si="1"/>
        <v>12870</v>
      </c>
      <c r="J32" s="71">
        <v>0.33</v>
      </c>
      <c r="K32" s="72">
        <v>11212.5</v>
      </c>
      <c r="L32" s="72">
        <f t="shared" si="2"/>
        <v>44850</v>
      </c>
      <c r="M32" s="72">
        <v>3552.12</v>
      </c>
      <c r="N32" s="72">
        <f t="shared" si="3"/>
        <v>14208.48</v>
      </c>
      <c r="O32" s="73">
        <v>0.3168</v>
      </c>
      <c r="P32" s="74">
        <v>30990.61</v>
      </c>
      <c r="Q32" s="74">
        <v>9773.11</v>
      </c>
      <c r="R32" s="74"/>
      <c r="S32" s="79"/>
      <c r="T32" s="48">
        <f t="shared" si="4"/>
        <v>0.794631025641026</v>
      </c>
      <c r="U32" s="48">
        <f t="shared" si="5"/>
        <v>0.759371406371406</v>
      </c>
      <c r="V32" s="48">
        <f t="shared" si="6"/>
        <v>0.690983500557414</v>
      </c>
      <c r="W32" s="48">
        <f t="shared" si="7"/>
        <v>0.68783641881468</v>
      </c>
      <c r="X32" s="81"/>
      <c r="Y32" s="83">
        <f t="shared" ref="Y32:Y63" si="8">(P32-G32)*0.01</f>
        <v>-80.0939</v>
      </c>
    </row>
    <row r="33" customHeight="1" spans="1:25">
      <c r="A33" s="57">
        <v>31</v>
      </c>
      <c r="B33" s="57">
        <v>539</v>
      </c>
      <c r="C33" s="58" t="s">
        <v>67</v>
      </c>
      <c r="D33" s="58" t="s">
        <v>30</v>
      </c>
      <c r="E33" s="59" t="s">
        <v>35</v>
      </c>
      <c r="F33" s="60">
        <v>7800</v>
      </c>
      <c r="G33" s="60">
        <f t="shared" si="0"/>
        <v>31200</v>
      </c>
      <c r="H33" s="61">
        <v>2129.98142567659</v>
      </c>
      <c r="I33" s="61">
        <f t="shared" si="1"/>
        <v>8519.92570270636</v>
      </c>
      <c r="J33" s="71">
        <v>0.27307454175341</v>
      </c>
      <c r="K33" s="72">
        <v>9360</v>
      </c>
      <c r="L33" s="72">
        <f t="shared" si="2"/>
        <v>37440</v>
      </c>
      <c r="M33" s="72">
        <v>2453.73860237944</v>
      </c>
      <c r="N33" s="72">
        <f t="shared" si="3"/>
        <v>9814.95440951776</v>
      </c>
      <c r="O33" s="73">
        <v>0.262151560083273</v>
      </c>
      <c r="P33" s="74">
        <v>24722.44</v>
      </c>
      <c r="Q33" s="74">
        <v>5613.22</v>
      </c>
      <c r="R33" s="74"/>
      <c r="S33" s="79"/>
      <c r="T33" s="48">
        <f t="shared" si="4"/>
        <v>0.792385897435897</v>
      </c>
      <c r="U33" s="48">
        <f t="shared" si="5"/>
        <v>0.658834383757238</v>
      </c>
      <c r="V33" s="48">
        <f t="shared" si="6"/>
        <v>0.660321581196581</v>
      </c>
      <c r="W33" s="48">
        <f t="shared" si="7"/>
        <v>0.57190484701149</v>
      </c>
      <c r="X33" s="81"/>
      <c r="Y33" s="83">
        <f t="shared" si="8"/>
        <v>-64.7756</v>
      </c>
    </row>
    <row r="34" customHeight="1" spans="1:25">
      <c r="A34" s="57">
        <v>32</v>
      </c>
      <c r="B34" s="57">
        <v>709</v>
      </c>
      <c r="C34" s="58" t="s">
        <v>68</v>
      </c>
      <c r="D34" s="58" t="s">
        <v>42</v>
      </c>
      <c r="E34" s="59" t="s">
        <v>39</v>
      </c>
      <c r="F34" s="60">
        <v>13000</v>
      </c>
      <c r="G34" s="60">
        <f t="shared" si="0"/>
        <v>52000</v>
      </c>
      <c r="H34" s="61">
        <v>3983.73271613823</v>
      </c>
      <c r="I34" s="61">
        <f t="shared" si="1"/>
        <v>15934.9308645529</v>
      </c>
      <c r="J34" s="71">
        <v>0.306440978164479</v>
      </c>
      <c r="K34" s="72">
        <v>14950</v>
      </c>
      <c r="L34" s="72">
        <f t="shared" si="2"/>
        <v>59800</v>
      </c>
      <c r="M34" s="72">
        <v>4398.0409186166</v>
      </c>
      <c r="N34" s="72">
        <f t="shared" si="3"/>
        <v>17592.1636744664</v>
      </c>
      <c r="O34" s="73">
        <v>0.2941833390379</v>
      </c>
      <c r="P34" s="74">
        <v>41167.96</v>
      </c>
      <c r="Q34" s="74">
        <v>12490.22</v>
      </c>
      <c r="R34" s="74"/>
      <c r="S34" s="79"/>
      <c r="T34" s="48">
        <f t="shared" si="4"/>
        <v>0.791691538461538</v>
      </c>
      <c r="U34" s="48">
        <f t="shared" si="5"/>
        <v>0.783826431765974</v>
      </c>
      <c r="V34" s="48">
        <f t="shared" si="6"/>
        <v>0.688427424749164</v>
      </c>
      <c r="W34" s="48">
        <f t="shared" si="7"/>
        <v>0.709987709932948</v>
      </c>
      <c r="X34" s="81"/>
      <c r="Y34" s="83">
        <f t="shared" si="8"/>
        <v>-108.3204</v>
      </c>
    </row>
    <row r="35" customHeight="1" spans="1:25">
      <c r="A35" s="57">
        <v>33</v>
      </c>
      <c r="B35" s="57">
        <v>747</v>
      </c>
      <c r="C35" s="58" t="s">
        <v>69</v>
      </c>
      <c r="D35" s="58" t="s">
        <v>24</v>
      </c>
      <c r="E35" s="59" t="s">
        <v>25</v>
      </c>
      <c r="F35" s="60">
        <v>12000</v>
      </c>
      <c r="G35" s="60">
        <f t="shared" si="0"/>
        <v>48000</v>
      </c>
      <c r="H35" s="61">
        <v>1860</v>
      </c>
      <c r="I35" s="61">
        <f t="shared" si="1"/>
        <v>7440</v>
      </c>
      <c r="J35" s="71">
        <v>0.155</v>
      </c>
      <c r="K35" s="72">
        <v>13800</v>
      </c>
      <c r="L35" s="72">
        <f t="shared" si="2"/>
        <v>55200</v>
      </c>
      <c r="M35" s="72">
        <v>2053.44</v>
      </c>
      <c r="N35" s="72">
        <f t="shared" si="3"/>
        <v>8213.76</v>
      </c>
      <c r="O35" s="73">
        <v>0.1488</v>
      </c>
      <c r="P35" s="74">
        <v>37971.15</v>
      </c>
      <c r="Q35" s="74">
        <v>5934.28</v>
      </c>
      <c r="R35" s="74"/>
      <c r="S35" s="79"/>
      <c r="T35" s="48">
        <f t="shared" si="4"/>
        <v>0.791065625</v>
      </c>
      <c r="U35" s="48">
        <f t="shared" si="5"/>
        <v>0.797618279569892</v>
      </c>
      <c r="V35" s="48">
        <f t="shared" si="6"/>
        <v>0.687883152173913</v>
      </c>
      <c r="W35" s="48">
        <f t="shared" si="7"/>
        <v>0.722480325697366</v>
      </c>
      <c r="X35" s="81"/>
      <c r="Y35" s="83">
        <f t="shared" si="8"/>
        <v>-100.2885</v>
      </c>
    </row>
    <row r="36" customHeight="1" spans="1:25">
      <c r="A36" s="57">
        <v>34</v>
      </c>
      <c r="B36" s="57">
        <v>113025</v>
      </c>
      <c r="C36" s="58" t="s">
        <v>70</v>
      </c>
      <c r="D36" s="58" t="s">
        <v>42</v>
      </c>
      <c r="E36" s="59" t="s">
        <v>51</v>
      </c>
      <c r="F36" s="60">
        <v>5500</v>
      </c>
      <c r="G36" s="60">
        <f t="shared" si="0"/>
        <v>22000</v>
      </c>
      <c r="H36" s="61">
        <v>1087.68423082156</v>
      </c>
      <c r="I36" s="61">
        <f t="shared" si="1"/>
        <v>4350.73692328624</v>
      </c>
      <c r="J36" s="71">
        <v>0.197760769240283</v>
      </c>
      <c r="K36" s="72">
        <v>6600</v>
      </c>
      <c r="L36" s="72">
        <f t="shared" si="2"/>
        <v>26400</v>
      </c>
      <c r="M36" s="72">
        <v>1253.01223390643</v>
      </c>
      <c r="N36" s="72">
        <f t="shared" si="3"/>
        <v>5012.04893562572</v>
      </c>
      <c r="O36" s="73">
        <v>0.189850338470672</v>
      </c>
      <c r="P36" s="74">
        <v>17397.99</v>
      </c>
      <c r="Q36" s="74">
        <v>5024.29</v>
      </c>
      <c r="R36" s="74"/>
      <c r="S36" s="79"/>
      <c r="T36" s="48">
        <f t="shared" si="4"/>
        <v>0.790817727272727</v>
      </c>
      <c r="U36" s="48">
        <f t="shared" si="5"/>
        <v>1.1548135611484</v>
      </c>
      <c r="V36" s="48">
        <f t="shared" si="6"/>
        <v>0.659014772727273</v>
      </c>
      <c r="W36" s="48">
        <f t="shared" si="7"/>
        <v>1.00244232738577</v>
      </c>
      <c r="X36" s="81"/>
      <c r="Y36" s="83">
        <f t="shared" si="8"/>
        <v>-46.0201</v>
      </c>
    </row>
    <row r="37" customHeight="1" spans="1:25">
      <c r="A37" s="57">
        <v>35</v>
      </c>
      <c r="B37" s="63">
        <v>117184</v>
      </c>
      <c r="C37" s="64" t="s">
        <v>71</v>
      </c>
      <c r="D37" s="58" t="s">
        <v>24</v>
      </c>
      <c r="E37" s="59" t="s">
        <v>72</v>
      </c>
      <c r="F37" s="60">
        <v>3900</v>
      </c>
      <c r="G37" s="60">
        <f t="shared" si="0"/>
        <v>15600</v>
      </c>
      <c r="H37" s="61">
        <v>975</v>
      </c>
      <c r="I37" s="61">
        <f t="shared" si="1"/>
        <v>3900</v>
      </c>
      <c r="J37" s="71">
        <v>0.25</v>
      </c>
      <c r="K37" s="72">
        <v>4680</v>
      </c>
      <c r="L37" s="72">
        <f t="shared" si="2"/>
        <v>18720</v>
      </c>
      <c r="M37" s="72">
        <v>1123.2</v>
      </c>
      <c r="N37" s="72">
        <f t="shared" si="3"/>
        <v>4492.8</v>
      </c>
      <c r="O37" s="73">
        <v>0.24</v>
      </c>
      <c r="P37" s="74">
        <v>12320.53</v>
      </c>
      <c r="Q37" s="74">
        <v>2848.92</v>
      </c>
      <c r="R37" s="74"/>
      <c r="S37" s="79"/>
      <c r="T37" s="48">
        <f t="shared" si="4"/>
        <v>0.789777564102564</v>
      </c>
      <c r="U37" s="48">
        <f t="shared" si="5"/>
        <v>0.730492307692308</v>
      </c>
      <c r="V37" s="48">
        <f t="shared" si="6"/>
        <v>0.65814797008547</v>
      </c>
      <c r="W37" s="48">
        <f t="shared" si="7"/>
        <v>0.634107905982906</v>
      </c>
      <c r="X37" s="81"/>
      <c r="Y37" s="84">
        <v>0</v>
      </c>
    </row>
    <row r="38" customHeight="1" spans="1:25">
      <c r="A38" s="57">
        <v>36</v>
      </c>
      <c r="B38" s="57">
        <v>387</v>
      </c>
      <c r="C38" s="58" t="s">
        <v>73</v>
      </c>
      <c r="D38" s="58" t="s">
        <v>32</v>
      </c>
      <c r="E38" s="59" t="s">
        <v>25</v>
      </c>
      <c r="F38" s="60">
        <v>11700</v>
      </c>
      <c r="G38" s="60">
        <f t="shared" si="0"/>
        <v>46800</v>
      </c>
      <c r="H38" s="61">
        <v>2468.49855767181</v>
      </c>
      <c r="I38" s="61">
        <f t="shared" si="1"/>
        <v>9873.99423068724</v>
      </c>
      <c r="J38" s="71">
        <v>0.210982782706992</v>
      </c>
      <c r="K38" s="72">
        <v>13455</v>
      </c>
      <c r="L38" s="72">
        <f t="shared" si="2"/>
        <v>53820</v>
      </c>
      <c r="M38" s="72">
        <v>2725.22240766968</v>
      </c>
      <c r="N38" s="72">
        <f t="shared" si="3"/>
        <v>10900.8896306787</v>
      </c>
      <c r="O38" s="73">
        <v>0.202543471398713</v>
      </c>
      <c r="P38" s="74">
        <v>36879.81</v>
      </c>
      <c r="Q38" s="74">
        <v>7996.2</v>
      </c>
      <c r="R38" s="74"/>
      <c r="S38" s="79"/>
      <c r="T38" s="48">
        <f t="shared" si="4"/>
        <v>0.788030128205128</v>
      </c>
      <c r="U38" s="48">
        <f t="shared" si="5"/>
        <v>0.809824252798197</v>
      </c>
      <c r="V38" s="48">
        <f t="shared" si="6"/>
        <v>0.68524358974359</v>
      </c>
      <c r="W38" s="48">
        <f t="shared" si="7"/>
        <v>0.733536460867931</v>
      </c>
      <c r="X38" s="81"/>
      <c r="Y38" s="83">
        <f t="shared" si="8"/>
        <v>-99.2019</v>
      </c>
    </row>
    <row r="39" customHeight="1" spans="1:25">
      <c r="A39" s="57">
        <v>37</v>
      </c>
      <c r="B39" s="57">
        <v>746</v>
      </c>
      <c r="C39" s="58" t="s">
        <v>74</v>
      </c>
      <c r="D39" s="58" t="s">
        <v>30</v>
      </c>
      <c r="E39" s="59" t="s">
        <v>43</v>
      </c>
      <c r="F39" s="60">
        <v>11500</v>
      </c>
      <c r="G39" s="60">
        <f t="shared" si="0"/>
        <v>46000</v>
      </c>
      <c r="H39" s="61">
        <v>3680</v>
      </c>
      <c r="I39" s="61">
        <f t="shared" si="1"/>
        <v>14720</v>
      </c>
      <c r="J39" s="71">
        <v>0.32</v>
      </c>
      <c r="K39" s="72">
        <v>13225</v>
      </c>
      <c r="L39" s="72">
        <f t="shared" si="2"/>
        <v>52900</v>
      </c>
      <c r="M39" s="72">
        <v>4062.72</v>
      </c>
      <c r="N39" s="72">
        <f t="shared" si="3"/>
        <v>16250.88</v>
      </c>
      <c r="O39" s="73">
        <v>0.3072</v>
      </c>
      <c r="P39" s="74">
        <v>36170.35</v>
      </c>
      <c r="Q39" s="74">
        <v>9583.88</v>
      </c>
      <c r="R39" s="74"/>
      <c r="S39" s="79"/>
      <c r="T39" s="48">
        <f t="shared" si="4"/>
        <v>0.786311956521739</v>
      </c>
      <c r="U39" s="48">
        <f t="shared" si="5"/>
        <v>0.651078804347826</v>
      </c>
      <c r="V39" s="48">
        <f t="shared" si="6"/>
        <v>0.683749527410208</v>
      </c>
      <c r="W39" s="48">
        <f t="shared" si="7"/>
        <v>0.589745293793321</v>
      </c>
      <c r="X39" s="81"/>
      <c r="Y39" s="83">
        <f t="shared" si="8"/>
        <v>-98.2965</v>
      </c>
    </row>
    <row r="40" customHeight="1" spans="1:25">
      <c r="A40" s="57">
        <v>38</v>
      </c>
      <c r="B40" s="57">
        <v>571</v>
      </c>
      <c r="C40" s="58" t="s">
        <v>75</v>
      </c>
      <c r="D40" s="58" t="s">
        <v>32</v>
      </c>
      <c r="E40" s="59" t="s">
        <v>39</v>
      </c>
      <c r="F40" s="60">
        <v>20000</v>
      </c>
      <c r="G40" s="60">
        <f t="shared" si="0"/>
        <v>80000</v>
      </c>
      <c r="H40" s="61">
        <v>5626.7717346337</v>
      </c>
      <c r="I40" s="61">
        <f t="shared" si="1"/>
        <v>22507.0869385348</v>
      </c>
      <c r="J40" s="71">
        <v>0.281338586731685</v>
      </c>
      <c r="K40" s="72">
        <v>22000</v>
      </c>
      <c r="L40" s="72">
        <f t="shared" si="2"/>
        <v>88000</v>
      </c>
      <c r="M40" s="72">
        <v>5941.87095177318</v>
      </c>
      <c r="N40" s="72">
        <f t="shared" si="3"/>
        <v>23767.4838070927</v>
      </c>
      <c r="O40" s="73">
        <v>0.270085043262417</v>
      </c>
      <c r="P40" s="74">
        <v>62803.85</v>
      </c>
      <c r="Q40" s="74">
        <v>17158.01</v>
      </c>
      <c r="R40" s="74"/>
      <c r="S40" s="79"/>
      <c r="T40" s="48">
        <f t="shared" si="4"/>
        <v>0.785048125</v>
      </c>
      <c r="U40" s="48">
        <f t="shared" si="5"/>
        <v>0.76233810474262</v>
      </c>
      <c r="V40" s="48">
        <f t="shared" si="6"/>
        <v>0.713680113636364</v>
      </c>
      <c r="W40" s="48">
        <f t="shared" si="7"/>
        <v>0.721911084036573</v>
      </c>
      <c r="X40" s="81"/>
      <c r="Y40" s="83">
        <f t="shared" si="8"/>
        <v>-171.9615</v>
      </c>
    </row>
    <row r="41" customHeight="1" spans="1:25">
      <c r="A41" s="57">
        <v>39</v>
      </c>
      <c r="B41" s="57">
        <v>343</v>
      </c>
      <c r="C41" s="58" t="s">
        <v>76</v>
      </c>
      <c r="D41" s="58" t="s">
        <v>42</v>
      </c>
      <c r="E41" s="59" t="s">
        <v>39</v>
      </c>
      <c r="F41" s="60">
        <v>23500</v>
      </c>
      <c r="G41" s="60">
        <f t="shared" si="0"/>
        <v>94000</v>
      </c>
      <c r="H41" s="61">
        <v>5992.5</v>
      </c>
      <c r="I41" s="61">
        <f t="shared" si="1"/>
        <v>23970</v>
      </c>
      <c r="J41" s="71">
        <v>0.255</v>
      </c>
      <c r="K41" s="72">
        <v>25850</v>
      </c>
      <c r="L41" s="72">
        <f t="shared" si="2"/>
        <v>103400</v>
      </c>
      <c r="M41" s="72">
        <v>6328.08</v>
      </c>
      <c r="N41" s="72">
        <f t="shared" si="3"/>
        <v>25312.32</v>
      </c>
      <c r="O41" s="73">
        <v>0.2448</v>
      </c>
      <c r="P41" s="74">
        <v>73163.8</v>
      </c>
      <c r="Q41" s="74">
        <v>18150.87</v>
      </c>
      <c r="R41" s="74"/>
      <c r="S41" s="79"/>
      <c r="T41" s="48">
        <f t="shared" si="4"/>
        <v>0.77833829787234</v>
      </c>
      <c r="U41" s="48">
        <f t="shared" si="5"/>
        <v>0.757232790988736</v>
      </c>
      <c r="V41" s="48">
        <f t="shared" si="6"/>
        <v>0.707580270793037</v>
      </c>
      <c r="W41" s="48">
        <f t="shared" si="7"/>
        <v>0.717076506618121</v>
      </c>
      <c r="X41" s="81"/>
      <c r="Y41" s="84">
        <v>-200</v>
      </c>
    </row>
    <row r="42" customHeight="1" spans="1:25">
      <c r="A42" s="57">
        <v>40</v>
      </c>
      <c r="B42" s="57">
        <v>105910</v>
      </c>
      <c r="C42" s="58" t="s">
        <v>77</v>
      </c>
      <c r="D42" s="58" t="s">
        <v>32</v>
      </c>
      <c r="E42" s="59" t="s">
        <v>35</v>
      </c>
      <c r="F42" s="60">
        <v>6500</v>
      </c>
      <c r="G42" s="60">
        <f t="shared" si="0"/>
        <v>26000</v>
      </c>
      <c r="H42" s="61">
        <v>1725.43999910705</v>
      </c>
      <c r="I42" s="61">
        <f t="shared" si="1"/>
        <v>6901.7599964282</v>
      </c>
      <c r="J42" s="71">
        <v>0.265452307554931</v>
      </c>
      <c r="K42" s="72">
        <v>7800</v>
      </c>
      <c r="L42" s="72">
        <f t="shared" si="2"/>
        <v>31200</v>
      </c>
      <c r="M42" s="72">
        <v>1987.70687897132</v>
      </c>
      <c r="N42" s="72">
        <f t="shared" si="3"/>
        <v>7950.82751588528</v>
      </c>
      <c r="O42" s="73">
        <v>0.254834215252734</v>
      </c>
      <c r="P42" s="74">
        <v>20169.25</v>
      </c>
      <c r="Q42" s="74">
        <v>6155.08</v>
      </c>
      <c r="R42" s="74"/>
      <c r="S42" s="79"/>
      <c r="T42" s="48">
        <f t="shared" si="4"/>
        <v>0.775740384615385</v>
      </c>
      <c r="U42" s="48">
        <f t="shared" si="5"/>
        <v>0.891813103206338</v>
      </c>
      <c r="V42" s="48">
        <f t="shared" si="6"/>
        <v>0.64645032051282</v>
      </c>
      <c r="W42" s="48">
        <f t="shared" si="7"/>
        <v>0.774143318755503</v>
      </c>
      <c r="X42" s="81"/>
      <c r="Y42" s="83">
        <f t="shared" si="8"/>
        <v>-58.3075</v>
      </c>
    </row>
    <row r="43" customHeight="1" spans="1:25">
      <c r="A43" s="57">
        <v>41</v>
      </c>
      <c r="B43" s="57">
        <v>102564</v>
      </c>
      <c r="C43" s="58" t="s">
        <v>78</v>
      </c>
      <c r="D43" s="58" t="s">
        <v>62</v>
      </c>
      <c r="E43" s="59" t="s">
        <v>35</v>
      </c>
      <c r="F43" s="60">
        <v>6500</v>
      </c>
      <c r="G43" s="60">
        <f t="shared" si="0"/>
        <v>26000</v>
      </c>
      <c r="H43" s="61">
        <v>1835.83381681449</v>
      </c>
      <c r="I43" s="61">
        <f t="shared" si="1"/>
        <v>7343.33526725796</v>
      </c>
      <c r="J43" s="71">
        <v>0.282435971817614</v>
      </c>
      <c r="K43" s="72">
        <v>7800</v>
      </c>
      <c r="L43" s="72">
        <f t="shared" si="2"/>
        <v>31200</v>
      </c>
      <c r="M43" s="72">
        <v>2114.88055697029</v>
      </c>
      <c r="N43" s="72">
        <f t="shared" si="3"/>
        <v>8459.52222788116</v>
      </c>
      <c r="O43" s="73">
        <v>0.271138532944909</v>
      </c>
      <c r="P43" s="74">
        <v>20164.73</v>
      </c>
      <c r="Q43" s="74">
        <v>5222.54</v>
      </c>
      <c r="R43" s="74"/>
      <c r="S43" s="79"/>
      <c r="T43" s="48">
        <f t="shared" si="4"/>
        <v>0.775566538461538</v>
      </c>
      <c r="U43" s="48">
        <f t="shared" si="5"/>
        <v>0.711194547154337</v>
      </c>
      <c r="V43" s="48">
        <f t="shared" si="6"/>
        <v>0.646305448717949</v>
      </c>
      <c r="W43" s="48">
        <f t="shared" si="7"/>
        <v>0.617356377738141</v>
      </c>
      <c r="X43" s="81"/>
      <c r="Y43" s="83">
        <f t="shared" si="8"/>
        <v>-58.3527</v>
      </c>
    </row>
    <row r="44" customHeight="1" spans="1:25">
      <c r="A44" s="57">
        <v>42</v>
      </c>
      <c r="B44" s="57">
        <v>311</v>
      </c>
      <c r="C44" s="58" t="s">
        <v>79</v>
      </c>
      <c r="D44" s="58" t="s">
        <v>42</v>
      </c>
      <c r="E44" s="59" t="s">
        <v>28</v>
      </c>
      <c r="F44" s="60">
        <v>7800</v>
      </c>
      <c r="G44" s="60">
        <f t="shared" si="0"/>
        <v>31200</v>
      </c>
      <c r="H44" s="61">
        <v>1634.78188637664</v>
      </c>
      <c r="I44" s="61">
        <f t="shared" si="1"/>
        <v>6539.12754550656</v>
      </c>
      <c r="J44" s="71">
        <v>0.209587421330338</v>
      </c>
      <c r="K44" s="72">
        <v>9360</v>
      </c>
      <c r="L44" s="72">
        <f t="shared" si="2"/>
        <v>37440</v>
      </c>
      <c r="M44" s="72">
        <v>1883.26873310589</v>
      </c>
      <c r="N44" s="72">
        <f t="shared" si="3"/>
        <v>7533.07493242356</v>
      </c>
      <c r="O44" s="73">
        <v>0.201203924477125</v>
      </c>
      <c r="P44" s="74">
        <v>23970.17</v>
      </c>
      <c r="Q44" s="74">
        <v>6453.41</v>
      </c>
      <c r="R44" s="74"/>
      <c r="S44" s="79"/>
      <c r="T44" s="48">
        <f t="shared" si="4"/>
        <v>0.768274679487179</v>
      </c>
      <c r="U44" s="48">
        <f t="shared" si="5"/>
        <v>0.986891592967098</v>
      </c>
      <c r="V44" s="48">
        <f t="shared" si="6"/>
        <v>0.64022889957265</v>
      </c>
      <c r="W44" s="48">
        <f t="shared" si="7"/>
        <v>0.856676730006161</v>
      </c>
      <c r="X44" s="81"/>
      <c r="Y44" s="83">
        <f t="shared" si="8"/>
        <v>-72.2983</v>
      </c>
    </row>
    <row r="45" customHeight="1" spans="1:25">
      <c r="A45" s="57">
        <v>43</v>
      </c>
      <c r="B45" s="57">
        <v>102479</v>
      </c>
      <c r="C45" s="58" t="s">
        <v>80</v>
      </c>
      <c r="D45" s="58" t="s">
        <v>24</v>
      </c>
      <c r="E45" s="59" t="s">
        <v>35</v>
      </c>
      <c r="F45" s="60">
        <v>7150</v>
      </c>
      <c r="G45" s="60">
        <f t="shared" si="0"/>
        <v>28600</v>
      </c>
      <c r="H45" s="61">
        <v>2479.34889674669</v>
      </c>
      <c r="I45" s="61">
        <f t="shared" si="1"/>
        <v>9917.39558698676</v>
      </c>
      <c r="J45" s="71">
        <v>0.346762083461075</v>
      </c>
      <c r="K45" s="72">
        <v>8580</v>
      </c>
      <c r="L45" s="72">
        <f t="shared" si="2"/>
        <v>34320</v>
      </c>
      <c r="M45" s="72">
        <v>2856.20992905218</v>
      </c>
      <c r="N45" s="72">
        <f t="shared" si="3"/>
        <v>11424.8397162087</v>
      </c>
      <c r="O45" s="73">
        <v>0.332891600122632</v>
      </c>
      <c r="P45" s="74">
        <v>21880.91</v>
      </c>
      <c r="Q45" s="74">
        <v>5666.31</v>
      </c>
      <c r="R45" s="74"/>
      <c r="S45" s="79"/>
      <c r="T45" s="48">
        <f t="shared" si="4"/>
        <v>0.765066783216783</v>
      </c>
      <c r="U45" s="48">
        <f t="shared" si="5"/>
        <v>0.571350608161191</v>
      </c>
      <c r="V45" s="48">
        <f t="shared" si="6"/>
        <v>0.637555652680653</v>
      </c>
      <c r="W45" s="48">
        <f t="shared" si="7"/>
        <v>0.495964069584369</v>
      </c>
      <c r="X45" s="81"/>
      <c r="Y45" s="83">
        <f t="shared" si="8"/>
        <v>-67.1909</v>
      </c>
    </row>
    <row r="46" customHeight="1" spans="1:25">
      <c r="A46" s="57">
        <v>44</v>
      </c>
      <c r="B46" s="57">
        <v>106485</v>
      </c>
      <c r="C46" s="58" t="s">
        <v>81</v>
      </c>
      <c r="D46" s="58" t="s">
        <v>32</v>
      </c>
      <c r="E46" s="59" t="s">
        <v>35</v>
      </c>
      <c r="F46" s="60">
        <v>6500</v>
      </c>
      <c r="G46" s="60">
        <f t="shared" si="0"/>
        <v>26000</v>
      </c>
      <c r="H46" s="61">
        <v>1315.08858066517</v>
      </c>
      <c r="I46" s="61">
        <f t="shared" si="1"/>
        <v>5260.35432266068</v>
      </c>
      <c r="J46" s="71">
        <v>0.202321320102334</v>
      </c>
      <c r="K46" s="72">
        <v>7800</v>
      </c>
      <c r="L46" s="72">
        <f t="shared" si="2"/>
        <v>31200</v>
      </c>
      <c r="M46" s="72">
        <v>1514.98204492627</v>
      </c>
      <c r="N46" s="72">
        <f t="shared" si="3"/>
        <v>6059.92817970508</v>
      </c>
      <c r="O46" s="73">
        <v>0.19422846729824</v>
      </c>
      <c r="P46" s="74">
        <v>19861.22</v>
      </c>
      <c r="Q46" s="74">
        <v>4098.77</v>
      </c>
      <c r="R46" s="74"/>
      <c r="S46" s="79"/>
      <c r="T46" s="48">
        <f t="shared" si="4"/>
        <v>0.763893076923077</v>
      </c>
      <c r="U46" s="48">
        <f t="shared" si="5"/>
        <v>0.779181353306035</v>
      </c>
      <c r="V46" s="48">
        <f t="shared" si="6"/>
        <v>0.636577564102564</v>
      </c>
      <c r="W46" s="48">
        <f t="shared" si="7"/>
        <v>0.676372702522603</v>
      </c>
      <c r="X46" s="81"/>
      <c r="Y46" s="83">
        <f t="shared" si="8"/>
        <v>-61.3878</v>
      </c>
    </row>
    <row r="47" customHeight="1" spans="1:25">
      <c r="A47" s="57">
        <v>45</v>
      </c>
      <c r="B47" s="57">
        <v>742</v>
      </c>
      <c r="C47" s="58" t="s">
        <v>82</v>
      </c>
      <c r="D47" s="58" t="s">
        <v>83</v>
      </c>
      <c r="E47" s="59" t="s">
        <v>39</v>
      </c>
      <c r="F47" s="60">
        <v>13000</v>
      </c>
      <c r="G47" s="60">
        <f t="shared" si="0"/>
        <v>52000</v>
      </c>
      <c r="H47" s="61">
        <v>2715.09344998558</v>
      </c>
      <c r="I47" s="61">
        <f t="shared" si="1"/>
        <v>10860.3737999423</v>
      </c>
      <c r="J47" s="71">
        <v>0.208853342306583</v>
      </c>
      <c r="K47" s="72">
        <v>14300</v>
      </c>
      <c r="L47" s="72">
        <f t="shared" si="2"/>
        <v>57200</v>
      </c>
      <c r="M47" s="72">
        <v>2867.13868318477</v>
      </c>
      <c r="N47" s="72">
        <f t="shared" si="3"/>
        <v>11468.5547327391</v>
      </c>
      <c r="O47" s="73">
        <v>0.20049920861432</v>
      </c>
      <c r="P47" s="74">
        <v>39410.38</v>
      </c>
      <c r="Q47" s="74">
        <v>9129.44</v>
      </c>
      <c r="R47" s="74"/>
      <c r="S47" s="79"/>
      <c r="T47" s="48">
        <f t="shared" si="4"/>
        <v>0.757891923076923</v>
      </c>
      <c r="U47" s="48">
        <f t="shared" si="5"/>
        <v>0.840619316440884</v>
      </c>
      <c r="V47" s="48">
        <f t="shared" si="6"/>
        <v>0.688992657342657</v>
      </c>
      <c r="W47" s="48">
        <f t="shared" si="7"/>
        <v>0.796041019356899</v>
      </c>
      <c r="X47" s="81"/>
      <c r="Y47" s="83">
        <v>0</v>
      </c>
    </row>
    <row r="48" customHeight="1" spans="1:25">
      <c r="A48" s="57">
        <v>46</v>
      </c>
      <c r="B48" s="57">
        <v>712</v>
      </c>
      <c r="C48" s="58" t="s">
        <v>84</v>
      </c>
      <c r="D48" s="58" t="s">
        <v>32</v>
      </c>
      <c r="E48" s="59" t="s">
        <v>39</v>
      </c>
      <c r="F48" s="60">
        <v>14500</v>
      </c>
      <c r="G48" s="60">
        <f t="shared" si="0"/>
        <v>58000</v>
      </c>
      <c r="H48" s="61">
        <v>4785</v>
      </c>
      <c r="I48" s="61">
        <f t="shared" si="1"/>
        <v>19140</v>
      </c>
      <c r="J48" s="71">
        <v>0.33</v>
      </c>
      <c r="K48" s="72">
        <v>15950</v>
      </c>
      <c r="L48" s="72">
        <f t="shared" si="2"/>
        <v>63800</v>
      </c>
      <c r="M48" s="72">
        <v>5052.96</v>
      </c>
      <c r="N48" s="72">
        <f t="shared" si="3"/>
        <v>20211.84</v>
      </c>
      <c r="O48" s="73">
        <v>0.3168</v>
      </c>
      <c r="P48" s="74">
        <v>43425.72</v>
      </c>
      <c r="Q48" s="74">
        <v>13120.49</v>
      </c>
      <c r="R48" s="74"/>
      <c r="S48" s="79"/>
      <c r="T48" s="48">
        <f t="shared" si="4"/>
        <v>0.748719310344828</v>
      </c>
      <c r="U48" s="48">
        <f t="shared" si="5"/>
        <v>0.685501044932079</v>
      </c>
      <c r="V48" s="48">
        <f t="shared" si="6"/>
        <v>0.680653918495298</v>
      </c>
      <c r="W48" s="48">
        <f t="shared" si="7"/>
        <v>0.649148716791742</v>
      </c>
      <c r="X48" s="81"/>
      <c r="Y48" s="83">
        <f t="shared" si="8"/>
        <v>-145.7428</v>
      </c>
    </row>
    <row r="49" customHeight="1" spans="1:25">
      <c r="A49" s="57">
        <v>47</v>
      </c>
      <c r="B49" s="57">
        <v>106569</v>
      </c>
      <c r="C49" s="58" t="s">
        <v>85</v>
      </c>
      <c r="D49" s="58" t="s">
        <v>42</v>
      </c>
      <c r="E49" s="59" t="s">
        <v>28</v>
      </c>
      <c r="F49" s="60">
        <v>8775</v>
      </c>
      <c r="G49" s="60">
        <f t="shared" si="0"/>
        <v>35100</v>
      </c>
      <c r="H49" s="61">
        <v>2842.77238025929</v>
      </c>
      <c r="I49" s="61">
        <f t="shared" si="1"/>
        <v>11371.0895210372</v>
      </c>
      <c r="J49" s="71">
        <v>0.323962664417013</v>
      </c>
      <c r="K49" s="72">
        <v>10530</v>
      </c>
      <c r="L49" s="72">
        <f t="shared" si="2"/>
        <v>42120</v>
      </c>
      <c r="M49" s="72">
        <v>3274.8737820587</v>
      </c>
      <c r="N49" s="72">
        <f t="shared" si="3"/>
        <v>13099.4951282348</v>
      </c>
      <c r="O49" s="73">
        <v>0.311004157840332</v>
      </c>
      <c r="P49" s="74">
        <v>26196.24</v>
      </c>
      <c r="Q49" s="74">
        <v>7577.77</v>
      </c>
      <c r="R49" s="74"/>
      <c r="S49" s="79"/>
      <c r="T49" s="48">
        <f t="shared" si="4"/>
        <v>0.746331623931624</v>
      </c>
      <c r="U49" s="48">
        <f t="shared" si="5"/>
        <v>0.666406678619555</v>
      </c>
      <c r="V49" s="48">
        <f t="shared" si="6"/>
        <v>0.62194301994302</v>
      </c>
      <c r="W49" s="48">
        <f t="shared" si="7"/>
        <v>0.578478019635031</v>
      </c>
      <c r="X49" s="81"/>
      <c r="Y49" s="83">
        <f t="shared" si="8"/>
        <v>-89.0376</v>
      </c>
    </row>
    <row r="50" customHeight="1" spans="1:25">
      <c r="A50" s="57">
        <v>48</v>
      </c>
      <c r="B50" s="57">
        <v>357</v>
      </c>
      <c r="C50" s="58" t="s">
        <v>86</v>
      </c>
      <c r="D50" s="58" t="s">
        <v>42</v>
      </c>
      <c r="E50" s="59" t="s">
        <v>25</v>
      </c>
      <c r="F50" s="60">
        <v>10000</v>
      </c>
      <c r="G50" s="60">
        <f t="shared" si="0"/>
        <v>40000</v>
      </c>
      <c r="H50" s="61">
        <v>2818.85257188057</v>
      </c>
      <c r="I50" s="61">
        <f t="shared" si="1"/>
        <v>11275.4102875223</v>
      </c>
      <c r="J50" s="71">
        <v>0.281885257188057</v>
      </c>
      <c r="K50" s="72">
        <v>11500</v>
      </c>
      <c r="L50" s="72">
        <f t="shared" si="2"/>
        <v>46000</v>
      </c>
      <c r="M50" s="72">
        <v>3112.01323935615</v>
      </c>
      <c r="N50" s="72">
        <f t="shared" si="3"/>
        <v>12448.0529574246</v>
      </c>
      <c r="O50" s="73">
        <v>0.270609846900535</v>
      </c>
      <c r="P50" s="74">
        <v>29826.48</v>
      </c>
      <c r="Q50" s="74">
        <v>5192.25</v>
      </c>
      <c r="R50" s="74"/>
      <c r="S50" s="79"/>
      <c r="T50" s="48">
        <f t="shared" si="4"/>
        <v>0.745662</v>
      </c>
      <c r="U50" s="48">
        <f t="shared" si="5"/>
        <v>0.460493220876043</v>
      </c>
      <c r="V50" s="48">
        <f t="shared" si="6"/>
        <v>0.648401739130435</v>
      </c>
      <c r="W50" s="48">
        <f t="shared" si="7"/>
        <v>0.41711342470656</v>
      </c>
      <c r="X50" s="81"/>
      <c r="Y50" s="83">
        <f t="shared" si="8"/>
        <v>-101.7352</v>
      </c>
    </row>
    <row r="51" customHeight="1" spans="1:25">
      <c r="A51" s="57">
        <v>49</v>
      </c>
      <c r="B51" s="57">
        <v>111400</v>
      </c>
      <c r="C51" s="58" t="s">
        <v>87</v>
      </c>
      <c r="D51" s="58" t="s">
        <v>62</v>
      </c>
      <c r="E51" s="59" t="s">
        <v>43</v>
      </c>
      <c r="F51" s="60">
        <v>15500</v>
      </c>
      <c r="G51" s="60">
        <f t="shared" si="0"/>
        <v>62000</v>
      </c>
      <c r="H51" s="61">
        <v>2635</v>
      </c>
      <c r="I51" s="61">
        <f t="shared" si="1"/>
        <v>10540</v>
      </c>
      <c r="J51" s="71">
        <v>0.17</v>
      </c>
      <c r="K51" s="72">
        <v>17825</v>
      </c>
      <c r="L51" s="72">
        <f t="shared" si="2"/>
        <v>71300</v>
      </c>
      <c r="M51" s="72">
        <v>2909.04</v>
      </c>
      <c r="N51" s="72">
        <f t="shared" si="3"/>
        <v>11636.16</v>
      </c>
      <c r="O51" s="73">
        <v>0.1632</v>
      </c>
      <c r="P51" s="74">
        <v>46056.33</v>
      </c>
      <c r="Q51" s="74">
        <v>9114.08</v>
      </c>
      <c r="R51" s="74"/>
      <c r="S51" s="79"/>
      <c r="T51" s="48">
        <f t="shared" si="4"/>
        <v>0.742844032258065</v>
      </c>
      <c r="U51" s="48">
        <f t="shared" si="5"/>
        <v>0.864713472485768</v>
      </c>
      <c r="V51" s="48">
        <f t="shared" si="6"/>
        <v>0.645951332398317</v>
      </c>
      <c r="W51" s="48">
        <f t="shared" si="7"/>
        <v>0.783254956961747</v>
      </c>
      <c r="X51" s="81"/>
      <c r="Y51" s="83">
        <f t="shared" si="8"/>
        <v>-159.4367</v>
      </c>
    </row>
    <row r="52" customHeight="1" spans="1:25">
      <c r="A52" s="57">
        <v>50</v>
      </c>
      <c r="B52" s="57">
        <v>355</v>
      </c>
      <c r="C52" s="58" t="s">
        <v>88</v>
      </c>
      <c r="D52" s="58" t="s">
        <v>24</v>
      </c>
      <c r="E52" s="59" t="s">
        <v>28</v>
      </c>
      <c r="F52" s="60">
        <v>8500</v>
      </c>
      <c r="G52" s="60">
        <f t="shared" si="0"/>
        <v>34000</v>
      </c>
      <c r="H52" s="61">
        <v>2168.12110890734</v>
      </c>
      <c r="I52" s="61">
        <f t="shared" si="1"/>
        <v>8672.48443562936</v>
      </c>
      <c r="J52" s="71">
        <v>0.255073071636157</v>
      </c>
      <c r="K52" s="72">
        <v>10200</v>
      </c>
      <c r="L52" s="72">
        <f t="shared" si="2"/>
        <v>40800</v>
      </c>
      <c r="M52" s="72">
        <v>2497.67551746125</v>
      </c>
      <c r="N52" s="72">
        <f t="shared" si="3"/>
        <v>9990.702069845</v>
      </c>
      <c r="O52" s="73">
        <v>0.244870148770711</v>
      </c>
      <c r="P52" s="74">
        <v>25124.07</v>
      </c>
      <c r="Q52" s="74">
        <v>6346.62</v>
      </c>
      <c r="R52" s="74"/>
      <c r="S52" s="79"/>
      <c r="T52" s="48">
        <f t="shared" si="4"/>
        <v>0.738943235294118</v>
      </c>
      <c r="U52" s="48">
        <f t="shared" si="5"/>
        <v>0.731811056809285</v>
      </c>
      <c r="V52" s="48">
        <f t="shared" si="6"/>
        <v>0.615786029411765</v>
      </c>
      <c r="W52" s="48">
        <f t="shared" si="7"/>
        <v>0.635252653480284</v>
      </c>
      <c r="X52" s="81"/>
      <c r="Y52" s="83">
        <f t="shared" si="8"/>
        <v>-88.7593</v>
      </c>
    </row>
    <row r="53" customHeight="1" spans="1:25">
      <c r="A53" s="57">
        <v>51</v>
      </c>
      <c r="B53" s="57">
        <v>106066</v>
      </c>
      <c r="C53" s="58" t="s">
        <v>89</v>
      </c>
      <c r="D53" s="58" t="s">
        <v>83</v>
      </c>
      <c r="E53" s="59" t="s">
        <v>43</v>
      </c>
      <c r="F53" s="60">
        <v>10000</v>
      </c>
      <c r="G53" s="60">
        <f t="shared" si="0"/>
        <v>40000</v>
      </c>
      <c r="H53" s="61">
        <v>3257.71656686416</v>
      </c>
      <c r="I53" s="61">
        <f t="shared" si="1"/>
        <v>13030.8662674566</v>
      </c>
      <c r="J53" s="71">
        <v>0.325771656686416</v>
      </c>
      <c r="K53" s="72">
        <v>11500</v>
      </c>
      <c r="L53" s="72">
        <f t="shared" si="2"/>
        <v>46000</v>
      </c>
      <c r="M53" s="72">
        <v>3596.51908981803</v>
      </c>
      <c r="N53" s="72">
        <f t="shared" si="3"/>
        <v>14386.0763592721</v>
      </c>
      <c r="O53" s="73">
        <v>0.312740790418959</v>
      </c>
      <c r="P53" s="74">
        <v>29217.43</v>
      </c>
      <c r="Q53" s="74">
        <v>7806.81</v>
      </c>
      <c r="R53" s="74"/>
      <c r="S53" s="79"/>
      <c r="T53" s="48">
        <f t="shared" si="4"/>
        <v>0.73043575</v>
      </c>
      <c r="U53" s="48">
        <f t="shared" si="5"/>
        <v>0.599101382806512</v>
      </c>
      <c r="V53" s="48">
        <f t="shared" si="6"/>
        <v>0.63516152173913</v>
      </c>
      <c r="W53" s="48">
        <f t="shared" si="7"/>
        <v>0.542664296020391</v>
      </c>
      <c r="X53" s="81"/>
      <c r="Y53" s="83">
        <v>0</v>
      </c>
    </row>
    <row r="54" customHeight="1" spans="1:25">
      <c r="A54" s="57">
        <v>52</v>
      </c>
      <c r="B54" s="57">
        <v>341</v>
      </c>
      <c r="C54" s="58" t="s">
        <v>90</v>
      </c>
      <c r="D54" s="58" t="s">
        <v>62</v>
      </c>
      <c r="E54" s="59" t="s">
        <v>39</v>
      </c>
      <c r="F54" s="60">
        <v>23500</v>
      </c>
      <c r="G54" s="60">
        <f t="shared" si="0"/>
        <v>94000</v>
      </c>
      <c r="H54" s="61">
        <v>6103.23509200779</v>
      </c>
      <c r="I54" s="61">
        <f t="shared" si="1"/>
        <v>24412.9403680312</v>
      </c>
      <c r="J54" s="71">
        <v>0.2597121315748</v>
      </c>
      <c r="K54" s="72">
        <v>25850</v>
      </c>
      <c r="L54" s="72">
        <f t="shared" si="2"/>
        <v>103400</v>
      </c>
      <c r="M54" s="72">
        <v>6445.01625716023</v>
      </c>
      <c r="N54" s="72">
        <f t="shared" si="3"/>
        <v>25780.0650286409</v>
      </c>
      <c r="O54" s="73">
        <v>0.249323646311808</v>
      </c>
      <c r="P54" s="74">
        <v>68469.4</v>
      </c>
      <c r="Q54" s="74">
        <v>16049.67</v>
      </c>
      <c r="R54" s="74"/>
      <c r="S54" s="79"/>
      <c r="T54" s="48">
        <f t="shared" si="4"/>
        <v>0.728397872340426</v>
      </c>
      <c r="U54" s="48">
        <f t="shared" si="5"/>
        <v>0.657424700099506</v>
      </c>
      <c r="V54" s="48">
        <f t="shared" si="6"/>
        <v>0.662179883945841</v>
      </c>
      <c r="W54" s="48">
        <f t="shared" si="7"/>
        <v>0.622561269033622</v>
      </c>
      <c r="X54" s="81"/>
      <c r="Y54" s="84">
        <v>-200</v>
      </c>
    </row>
    <row r="55" customHeight="1" spans="1:25">
      <c r="A55" s="57">
        <v>53</v>
      </c>
      <c r="B55" s="57">
        <v>724</v>
      </c>
      <c r="C55" s="58" t="s">
        <v>91</v>
      </c>
      <c r="D55" s="58" t="s">
        <v>32</v>
      </c>
      <c r="E55" s="59" t="s">
        <v>43</v>
      </c>
      <c r="F55" s="60">
        <v>11700</v>
      </c>
      <c r="G55" s="60">
        <f t="shared" si="0"/>
        <v>46800</v>
      </c>
      <c r="H55" s="61">
        <v>3766.2276866183</v>
      </c>
      <c r="I55" s="61">
        <f t="shared" si="1"/>
        <v>15064.9107464732</v>
      </c>
      <c r="J55" s="71">
        <v>0.321899802275069</v>
      </c>
      <c r="K55" s="72">
        <v>13455</v>
      </c>
      <c r="L55" s="72">
        <f t="shared" si="2"/>
        <v>53820</v>
      </c>
      <c r="M55" s="72">
        <v>4157.91536602661</v>
      </c>
      <c r="N55" s="72">
        <f t="shared" si="3"/>
        <v>16631.6614641064</v>
      </c>
      <c r="O55" s="73">
        <v>0.309023810184066</v>
      </c>
      <c r="P55" s="74">
        <v>33963.14</v>
      </c>
      <c r="Q55" s="74">
        <v>8461.22</v>
      </c>
      <c r="R55" s="74"/>
      <c r="S55" s="79"/>
      <c r="T55" s="48">
        <f t="shared" si="4"/>
        <v>0.72570811965812</v>
      </c>
      <c r="U55" s="48">
        <f t="shared" si="5"/>
        <v>0.56165085491667</v>
      </c>
      <c r="V55" s="48">
        <f t="shared" si="6"/>
        <v>0.631050538833148</v>
      </c>
      <c r="W55" s="48">
        <f t="shared" si="7"/>
        <v>0.508741716410026</v>
      </c>
      <c r="X55" s="81"/>
      <c r="Y55" s="83">
        <f t="shared" si="8"/>
        <v>-128.3686</v>
      </c>
    </row>
    <row r="56" customHeight="1" spans="1:25">
      <c r="A56" s="57">
        <v>54</v>
      </c>
      <c r="B56" s="57">
        <v>745</v>
      </c>
      <c r="C56" s="58" t="s">
        <v>92</v>
      </c>
      <c r="D56" s="58" t="s">
        <v>42</v>
      </c>
      <c r="E56" s="59" t="s">
        <v>35</v>
      </c>
      <c r="F56" s="60">
        <v>7800</v>
      </c>
      <c r="G56" s="60">
        <f t="shared" si="0"/>
        <v>31200</v>
      </c>
      <c r="H56" s="61">
        <v>1964.91243598689</v>
      </c>
      <c r="I56" s="61">
        <f t="shared" si="1"/>
        <v>7859.64974394756</v>
      </c>
      <c r="J56" s="71">
        <v>0.25191185076755</v>
      </c>
      <c r="K56" s="72">
        <v>9360</v>
      </c>
      <c r="L56" s="72">
        <f t="shared" si="2"/>
        <v>37440</v>
      </c>
      <c r="M56" s="72">
        <v>2263.5791262569</v>
      </c>
      <c r="N56" s="72">
        <f t="shared" si="3"/>
        <v>9054.3165050276</v>
      </c>
      <c r="O56" s="73">
        <v>0.241835376736848</v>
      </c>
      <c r="P56" s="74">
        <v>22572.74</v>
      </c>
      <c r="Q56" s="74">
        <v>5620.53</v>
      </c>
      <c r="R56" s="74"/>
      <c r="S56" s="79"/>
      <c r="T56" s="48">
        <f t="shared" si="4"/>
        <v>0.723485256410257</v>
      </c>
      <c r="U56" s="48">
        <f t="shared" si="5"/>
        <v>0.715112019378239</v>
      </c>
      <c r="V56" s="48">
        <f t="shared" si="6"/>
        <v>0.60290438034188</v>
      </c>
      <c r="W56" s="48">
        <f t="shared" si="7"/>
        <v>0.620756961265832</v>
      </c>
      <c r="X56" s="81"/>
      <c r="Y56" s="83">
        <f t="shared" si="8"/>
        <v>-86.2726</v>
      </c>
    </row>
    <row r="57" customHeight="1" spans="1:25">
      <c r="A57" s="57">
        <v>55</v>
      </c>
      <c r="B57" s="57">
        <v>104428</v>
      </c>
      <c r="C57" s="58" t="s">
        <v>93</v>
      </c>
      <c r="D57" s="58" t="s">
        <v>60</v>
      </c>
      <c r="E57" s="59" t="s">
        <v>28</v>
      </c>
      <c r="F57" s="60">
        <v>8450</v>
      </c>
      <c r="G57" s="60">
        <f t="shared" si="0"/>
        <v>33800</v>
      </c>
      <c r="H57" s="61">
        <v>2789.15596596684</v>
      </c>
      <c r="I57" s="61">
        <f t="shared" si="1"/>
        <v>11156.6238638674</v>
      </c>
      <c r="J57" s="71">
        <v>0.330077629108502</v>
      </c>
      <c r="K57" s="72">
        <v>10140</v>
      </c>
      <c r="L57" s="72">
        <f t="shared" si="2"/>
        <v>40560</v>
      </c>
      <c r="M57" s="72">
        <v>3213.1076727938</v>
      </c>
      <c r="N57" s="72">
        <f t="shared" si="3"/>
        <v>12852.4306911752</v>
      </c>
      <c r="O57" s="73">
        <v>0.316874523944162</v>
      </c>
      <c r="P57" s="74">
        <v>24383.96</v>
      </c>
      <c r="Q57" s="74">
        <v>5913.29</v>
      </c>
      <c r="R57" s="74"/>
      <c r="S57" s="79"/>
      <c r="T57" s="48">
        <f t="shared" si="4"/>
        <v>0.721418934911243</v>
      </c>
      <c r="U57" s="48">
        <f t="shared" si="5"/>
        <v>0.530025039129553</v>
      </c>
      <c r="V57" s="48">
        <f t="shared" si="6"/>
        <v>0.601182445759369</v>
      </c>
      <c r="W57" s="48">
        <f t="shared" si="7"/>
        <v>0.460091179799959</v>
      </c>
      <c r="X57" s="81"/>
      <c r="Y57" s="83">
        <f t="shared" si="8"/>
        <v>-94.1604</v>
      </c>
    </row>
    <row r="58" customHeight="1" spans="1:25">
      <c r="A58" s="57">
        <v>56</v>
      </c>
      <c r="B58" s="57">
        <v>582</v>
      </c>
      <c r="C58" s="58" t="s">
        <v>94</v>
      </c>
      <c r="D58" s="58" t="s">
        <v>42</v>
      </c>
      <c r="E58" s="59" t="s">
        <v>37</v>
      </c>
      <c r="F58" s="60">
        <v>45000</v>
      </c>
      <c r="G58" s="60">
        <f t="shared" si="0"/>
        <v>180000</v>
      </c>
      <c r="H58" s="61">
        <v>8100</v>
      </c>
      <c r="I58" s="61">
        <f t="shared" si="1"/>
        <v>32400</v>
      </c>
      <c r="J58" s="71">
        <v>0.18</v>
      </c>
      <c r="K58" s="72">
        <v>49500</v>
      </c>
      <c r="L58" s="72">
        <f t="shared" si="2"/>
        <v>198000</v>
      </c>
      <c r="M58" s="72">
        <v>8553.6</v>
      </c>
      <c r="N58" s="72">
        <f t="shared" si="3"/>
        <v>34214.4</v>
      </c>
      <c r="O58" s="73">
        <v>0.1728</v>
      </c>
      <c r="P58" s="74">
        <v>129647.71</v>
      </c>
      <c r="Q58" s="74">
        <v>20183.07</v>
      </c>
      <c r="R58" s="74"/>
      <c r="S58" s="79"/>
      <c r="T58" s="48">
        <f t="shared" si="4"/>
        <v>0.720265055555556</v>
      </c>
      <c r="U58" s="48">
        <f t="shared" si="5"/>
        <v>0.622934259259259</v>
      </c>
      <c r="V58" s="48">
        <f t="shared" si="6"/>
        <v>0.654786414141414</v>
      </c>
      <c r="W58" s="48">
        <f t="shared" si="7"/>
        <v>0.589899866722783</v>
      </c>
      <c r="X58" s="81"/>
      <c r="Y58" s="84">
        <v>-200</v>
      </c>
    </row>
    <row r="59" customHeight="1" spans="1:25">
      <c r="A59" s="57">
        <v>57</v>
      </c>
      <c r="B59" s="57">
        <v>513</v>
      </c>
      <c r="C59" s="58" t="s">
        <v>95</v>
      </c>
      <c r="D59" s="58" t="s">
        <v>42</v>
      </c>
      <c r="E59" s="59" t="s">
        <v>43</v>
      </c>
      <c r="F59" s="60">
        <v>13000</v>
      </c>
      <c r="G59" s="60">
        <f t="shared" si="0"/>
        <v>52000</v>
      </c>
      <c r="H59" s="61">
        <v>4160</v>
      </c>
      <c r="I59" s="61">
        <f t="shared" si="1"/>
        <v>16640</v>
      </c>
      <c r="J59" s="71">
        <v>0.32</v>
      </c>
      <c r="K59" s="72">
        <v>14950</v>
      </c>
      <c r="L59" s="72">
        <f t="shared" si="2"/>
        <v>59800</v>
      </c>
      <c r="M59" s="72">
        <v>4592.64</v>
      </c>
      <c r="N59" s="72">
        <f t="shared" si="3"/>
        <v>18370.56</v>
      </c>
      <c r="O59" s="73">
        <v>0.3072</v>
      </c>
      <c r="P59" s="74">
        <v>37079.93</v>
      </c>
      <c r="Q59" s="74">
        <v>10814.55</v>
      </c>
      <c r="R59" s="74"/>
      <c r="S59" s="79"/>
      <c r="T59" s="48">
        <f t="shared" si="4"/>
        <v>0.713075576923077</v>
      </c>
      <c r="U59" s="48">
        <f t="shared" si="5"/>
        <v>0.649912860576923</v>
      </c>
      <c r="V59" s="48">
        <f t="shared" si="6"/>
        <v>0.620065719063545</v>
      </c>
      <c r="W59" s="48">
        <f t="shared" si="7"/>
        <v>0.588689185305184</v>
      </c>
      <c r="X59" s="81"/>
      <c r="Y59" s="83">
        <f t="shared" si="8"/>
        <v>-149.2007</v>
      </c>
    </row>
    <row r="60" customHeight="1" spans="1:25">
      <c r="A60" s="57">
        <v>58</v>
      </c>
      <c r="B60" s="57">
        <v>371</v>
      </c>
      <c r="C60" s="58" t="s">
        <v>96</v>
      </c>
      <c r="D60" s="58" t="s">
        <v>27</v>
      </c>
      <c r="E60" s="59" t="s">
        <v>51</v>
      </c>
      <c r="F60" s="60">
        <v>4550</v>
      </c>
      <c r="G60" s="60">
        <f t="shared" si="0"/>
        <v>18200</v>
      </c>
      <c r="H60" s="61">
        <v>1444.18099011127</v>
      </c>
      <c r="I60" s="61">
        <f t="shared" si="1"/>
        <v>5776.72396044508</v>
      </c>
      <c r="J60" s="71">
        <v>0.31740241540907</v>
      </c>
      <c r="K60" s="72">
        <v>5460</v>
      </c>
      <c r="L60" s="72">
        <f t="shared" si="2"/>
        <v>21840</v>
      </c>
      <c r="M60" s="72">
        <v>1663.69650060818</v>
      </c>
      <c r="N60" s="72">
        <f t="shared" si="3"/>
        <v>6654.78600243272</v>
      </c>
      <c r="O60" s="73">
        <v>0.304706318792707</v>
      </c>
      <c r="P60" s="74">
        <v>12973.24</v>
      </c>
      <c r="Q60" s="74">
        <v>3604.97</v>
      </c>
      <c r="R60" s="74"/>
      <c r="S60" s="79"/>
      <c r="T60" s="48">
        <f t="shared" si="4"/>
        <v>0.712815384615385</v>
      </c>
      <c r="U60" s="48">
        <f t="shared" si="5"/>
        <v>0.624050936947011</v>
      </c>
      <c r="V60" s="48">
        <f t="shared" si="6"/>
        <v>0.59401282051282</v>
      </c>
      <c r="W60" s="48">
        <f t="shared" si="7"/>
        <v>0.541710882766503</v>
      </c>
      <c r="X60" s="81"/>
      <c r="Y60" s="83">
        <f t="shared" si="8"/>
        <v>-52.2676</v>
      </c>
    </row>
    <row r="61" customHeight="1" spans="1:25">
      <c r="A61" s="57">
        <v>59</v>
      </c>
      <c r="B61" s="57">
        <v>752</v>
      </c>
      <c r="C61" s="58" t="s">
        <v>97</v>
      </c>
      <c r="D61" s="58" t="s">
        <v>42</v>
      </c>
      <c r="E61" s="59" t="s">
        <v>35</v>
      </c>
      <c r="F61" s="60">
        <v>6500</v>
      </c>
      <c r="G61" s="60">
        <f t="shared" si="0"/>
        <v>26000</v>
      </c>
      <c r="H61" s="61">
        <v>1857.46534330228</v>
      </c>
      <c r="I61" s="61">
        <f t="shared" si="1"/>
        <v>7429.86137320912</v>
      </c>
      <c r="J61" s="71">
        <v>0.285763898969582</v>
      </c>
      <c r="K61" s="72">
        <v>7800</v>
      </c>
      <c r="L61" s="72">
        <f t="shared" si="2"/>
        <v>31200</v>
      </c>
      <c r="M61" s="72">
        <v>2139.80007548423</v>
      </c>
      <c r="N61" s="72">
        <f t="shared" si="3"/>
        <v>8559.20030193692</v>
      </c>
      <c r="O61" s="73">
        <v>0.274333343010799</v>
      </c>
      <c r="P61" s="74">
        <v>18532.17</v>
      </c>
      <c r="Q61" s="74">
        <v>5201.98</v>
      </c>
      <c r="R61" s="74"/>
      <c r="S61" s="79"/>
      <c r="T61" s="48">
        <f t="shared" si="4"/>
        <v>0.712775769230769</v>
      </c>
      <c r="U61" s="48">
        <f t="shared" si="5"/>
        <v>0.700144960814141</v>
      </c>
      <c r="V61" s="48">
        <f t="shared" si="6"/>
        <v>0.593979807692308</v>
      </c>
      <c r="W61" s="48">
        <f t="shared" si="7"/>
        <v>0.607764722928941</v>
      </c>
      <c r="X61" s="81"/>
      <c r="Y61" s="83">
        <f t="shared" si="8"/>
        <v>-74.6783</v>
      </c>
    </row>
    <row r="62" customHeight="1" spans="1:25">
      <c r="A62" s="57">
        <v>60</v>
      </c>
      <c r="B62" s="57">
        <v>337</v>
      </c>
      <c r="C62" s="58" t="s">
        <v>98</v>
      </c>
      <c r="D62" s="58" t="s">
        <v>24</v>
      </c>
      <c r="E62" s="59" t="s">
        <v>37</v>
      </c>
      <c r="F62" s="60">
        <v>35000</v>
      </c>
      <c r="G62" s="60">
        <f t="shared" si="0"/>
        <v>140000</v>
      </c>
      <c r="H62" s="61">
        <v>8153.76661333998</v>
      </c>
      <c r="I62" s="61">
        <f t="shared" si="1"/>
        <v>32615.0664533599</v>
      </c>
      <c r="J62" s="71">
        <v>0.232964760381142</v>
      </c>
      <c r="K62" s="72">
        <v>38500</v>
      </c>
      <c r="L62" s="72">
        <f t="shared" si="2"/>
        <v>154000</v>
      </c>
      <c r="M62" s="72">
        <v>8610.37754368702</v>
      </c>
      <c r="N62" s="72">
        <f t="shared" si="3"/>
        <v>34441.5101747481</v>
      </c>
      <c r="O62" s="73">
        <v>0.223646169965897</v>
      </c>
      <c r="P62" s="74">
        <v>99294.04</v>
      </c>
      <c r="Q62" s="74">
        <v>20708.74</v>
      </c>
      <c r="R62" s="74"/>
      <c r="S62" s="79"/>
      <c r="T62" s="48">
        <f t="shared" si="4"/>
        <v>0.709243142857143</v>
      </c>
      <c r="U62" s="48">
        <f t="shared" si="5"/>
        <v>0.634943976876878</v>
      </c>
      <c r="V62" s="48">
        <f t="shared" si="6"/>
        <v>0.644766493506494</v>
      </c>
      <c r="W62" s="48">
        <f t="shared" si="7"/>
        <v>0.601272705375831</v>
      </c>
      <c r="X62" s="81"/>
      <c r="Y62" s="84">
        <v>-200</v>
      </c>
    </row>
    <row r="63" customHeight="1" spans="1:25">
      <c r="A63" s="57">
        <v>61</v>
      </c>
      <c r="B63" s="57">
        <v>587</v>
      </c>
      <c r="C63" s="58" t="s">
        <v>99</v>
      </c>
      <c r="D63" s="58" t="s">
        <v>60</v>
      </c>
      <c r="E63" s="59" t="s">
        <v>28</v>
      </c>
      <c r="F63" s="60">
        <v>7800</v>
      </c>
      <c r="G63" s="60">
        <f t="shared" si="0"/>
        <v>31200</v>
      </c>
      <c r="H63" s="61">
        <v>2301.38796670228</v>
      </c>
      <c r="I63" s="61">
        <f t="shared" si="1"/>
        <v>9205.55186680912</v>
      </c>
      <c r="J63" s="71">
        <v>0.295049739320805</v>
      </c>
      <c r="K63" s="72">
        <v>9360</v>
      </c>
      <c r="L63" s="72">
        <f t="shared" si="2"/>
        <v>37440</v>
      </c>
      <c r="M63" s="72">
        <v>2651.19893764102</v>
      </c>
      <c r="N63" s="72">
        <f t="shared" si="3"/>
        <v>10604.7957505641</v>
      </c>
      <c r="O63" s="73">
        <v>0.283247749747972</v>
      </c>
      <c r="P63" s="74">
        <v>22118.17</v>
      </c>
      <c r="Q63" s="74">
        <v>5278.26</v>
      </c>
      <c r="R63" s="74"/>
      <c r="S63" s="79"/>
      <c r="T63" s="48">
        <f t="shared" si="4"/>
        <v>0.708915705128205</v>
      </c>
      <c r="U63" s="48">
        <f t="shared" si="5"/>
        <v>0.573377900246363</v>
      </c>
      <c r="V63" s="48">
        <f t="shared" si="6"/>
        <v>0.590763087606838</v>
      </c>
      <c r="W63" s="48">
        <f t="shared" si="7"/>
        <v>0.497723871741636</v>
      </c>
      <c r="X63" s="81"/>
      <c r="Y63" s="83">
        <f t="shared" si="8"/>
        <v>-90.8183</v>
      </c>
    </row>
    <row r="64" customHeight="1" spans="1:25">
      <c r="A64" s="57">
        <v>62</v>
      </c>
      <c r="B64" s="57">
        <v>720</v>
      </c>
      <c r="C64" s="58" t="s">
        <v>100</v>
      </c>
      <c r="D64" s="58" t="s">
        <v>30</v>
      </c>
      <c r="E64" s="59" t="s">
        <v>35</v>
      </c>
      <c r="F64" s="60">
        <v>8200</v>
      </c>
      <c r="G64" s="60">
        <f t="shared" si="0"/>
        <v>32800</v>
      </c>
      <c r="H64" s="61">
        <v>2377.44871346467</v>
      </c>
      <c r="I64" s="61">
        <f t="shared" si="1"/>
        <v>9509.79485385868</v>
      </c>
      <c r="J64" s="71">
        <v>0.289932769934715</v>
      </c>
      <c r="K64" s="72">
        <v>9840</v>
      </c>
      <c r="L64" s="72">
        <f t="shared" si="2"/>
        <v>39360</v>
      </c>
      <c r="M64" s="72">
        <v>2738.8209179113</v>
      </c>
      <c r="N64" s="72">
        <f t="shared" si="3"/>
        <v>10955.2836716452</v>
      </c>
      <c r="O64" s="73">
        <v>0.278335459137327</v>
      </c>
      <c r="P64" s="74">
        <v>23118.02</v>
      </c>
      <c r="Q64" s="74">
        <v>5040.74</v>
      </c>
      <c r="R64" s="74"/>
      <c r="S64" s="79"/>
      <c r="T64" s="48">
        <f t="shared" si="4"/>
        <v>0.704817682926829</v>
      </c>
      <c r="U64" s="48">
        <f t="shared" si="5"/>
        <v>0.530057701292544</v>
      </c>
      <c r="V64" s="48">
        <f t="shared" si="6"/>
        <v>0.587348069105691</v>
      </c>
      <c r="W64" s="48">
        <f t="shared" si="7"/>
        <v>0.460119532372</v>
      </c>
      <c r="X64" s="81"/>
      <c r="Y64" s="83">
        <f t="shared" ref="Y64:Y95" si="9">(P64-G64)*0.01</f>
        <v>-96.8198</v>
      </c>
    </row>
    <row r="65" customHeight="1" spans="1:25">
      <c r="A65" s="57">
        <v>63</v>
      </c>
      <c r="B65" s="57">
        <v>727</v>
      </c>
      <c r="C65" s="58" t="s">
        <v>101</v>
      </c>
      <c r="D65" s="58" t="s">
        <v>42</v>
      </c>
      <c r="E65" s="59" t="s">
        <v>35</v>
      </c>
      <c r="F65" s="60">
        <v>6500</v>
      </c>
      <c r="G65" s="60">
        <f t="shared" si="0"/>
        <v>26000</v>
      </c>
      <c r="H65" s="61">
        <v>2122.85619929161</v>
      </c>
      <c r="I65" s="61">
        <f t="shared" si="1"/>
        <v>8491.42479716644</v>
      </c>
      <c r="J65" s="71">
        <v>0.326593261429479</v>
      </c>
      <c r="K65" s="72">
        <v>7800</v>
      </c>
      <c r="L65" s="72">
        <f t="shared" si="2"/>
        <v>31200</v>
      </c>
      <c r="M65" s="72">
        <v>2445.53034158394</v>
      </c>
      <c r="N65" s="72">
        <f t="shared" si="3"/>
        <v>9782.12136633576</v>
      </c>
      <c r="O65" s="73">
        <v>0.3135295309723</v>
      </c>
      <c r="P65" s="74">
        <v>18269.2</v>
      </c>
      <c r="Q65" s="74">
        <v>4783.4</v>
      </c>
      <c r="R65" s="74"/>
      <c r="S65" s="79"/>
      <c r="T65" s="48">
        <f t="shared" si="4"/>
        <v>0.702661538461538</v>
      </c>
      <c r="U65" s="48">
        <f t="shared" si="5"/>
        <v>0.563321246346809</v>
      </c>
      <c r="V65" s="48">
        <f t="shared" si="6"/>
        <v>0.585551282051282</v>
      </c>
      <c r="W65" s="48">
        <f t="shared" si="7"/>
        <v>0.488994137453826</v>
      </c>
      <c r="X65" s="81"/>
      <c r="Y65" s="83">
        <f t="shared" si="9"/>
        <v>-77.308</v>
      </c>
    </row>
    <row r="66" customHeight="1" spans="1:25">
      <c r="A66" s="57">
        <v>64</v>
      </c>
      <c r="B66" s="57">
        <v>101453</v>
      </c>
      <c r="C66" s="58" t="s">
        <v>102</v>
      </c>
      <c r="D66" s="58" t="s">
        <v>60</v>
      </c>
      <c r="E66" s="59" t="s">
        <v>43</v>
      </c>
      <c r="F66" s="60">
        <v>10075</v>
      </c>
      <c r="G66" s="60">
        <f t="shared" si="0"/>
        <v>40300</v>
      </c>
      <c r="H66" s="61">
        <v>3371.6218697884</v>
      </c>
      <c r="I66" s="61">
        <f t="shared" si="1"/>
        <v>13486.4874791536</v>
      </c>
      <c r="J66" s="71">
        <v>0.334652294768079</v>
      </c>
      <c r="K66" s="72">
        <v>11586.25</v>
      </c>
      <c r="L66" s="72">
        <f t="shared" si="2"/>
        <v>46345</v>
      </c>
      <c r="M66" s="72">
        <v>3722.27054424639</v>
      </c>
      <c r="N66" s="72">
        <f t="shared" si="3"/>
        <v>14889.0821769856</v>
      </c>
      <c r="O66" s="73">
        <v>0.321266202977356</v>
      </c>
      <c r="P66" s="74">
        <v>28260.95</v>
      </c>
      <c r="Q66" s="74">
        <v>8537.27</v>
      </c>
      <c r="R66" s="74"/>
      <c r="S66" s="79"/>
      <c r="T66" s="48">
        <f t="shared" si="4"/>
        <v>0.701264267990074</v>
      </c>
      <c r="U66" s="48">
        <f t="shared" si="5"/>
        <v>0.633023981462651</v>
      </c>
      <c r="V66" s="48">
        <f t="shared" si="6"/>
        <v>0.609795015643543</v>
      </c>
      <c r="W66" s="48">
        <f t="shared" si="7"/>
        <v>0.57339128755675</v>
      </c>
      <c r="X66" s="81"/>
      <c r="Y66" s="83">
        <f t="shared" si="9"/>
        <v>-120.3905</v>
      </c>
    </row>
    <row r="67" customHeight="1" spans="1:25">
      <c r="A67" s="57">
        <v>65</v>
      </c>
      <c r="B67" s="57">
        <v>743</v>
      </c>
      <c r="C67" s="58" t="s">
        <v>103</v>
      </c>
      <c r="D67" s="58" t="s">
        <v>32</v>
      </c>
      <c r="E67" s="59" t="s">
        <v>28</v>
      </c>
      <c r="F67" s="60">
        <v>8125</v>
      </c>
      <c r="G67" s="60">
        <f t="shared" ref="G67:G130" si="10">F67*4</f>
        <v>32500</v>
      </c>
      <c r="H67" s="61">
        <v>2843.75</v>
      </c>
      <c r="I67" s="61">
        <f t="shared" ref="I67:I130" si="11">H67*4</f>
        <v>11375</v>
      </c>
      <c r="J67" s="71">
        <v>0.35</v>
      </c>
      <c r="K67" s="72">
        <v>9750</v>
      </c>
      <c r="L67" s="72">
        <f t="shared" ref="L67:L130" si="12">K67*4</f>
        <v>39000</v>
      </c>
      <c r="M67" s="72">
        <v>3276</v>
      </c>
      <c r="N67" s="72">
        <f t="shared" ref="N67:N130" si="13">M67*4</f>
        <v>13104</v>
      </c>
      <c r="O67" s="73">
        <v>0.336</v>
      </c>
      <c r="P67" s="74">
        <v>22447</v>
      </c>
      <c r="Q67" s="74">
        <v>6384.96</v>
      </c>
      <c r="R67" s="74"/>
      <c r="S67" s="79"/>
      <c r="T67" s="48">
        <f t="shared" ref="T67:T130" si="14">P67/G67</f>
        <v>0.690676923076923</v>
      </c>
      <c r="U67" s="48">
        <f t="shared" ref="U67:U130" si="15">Q67/I67</f>
        <v>0.561315164835165</v>
      </c>
      <c r="V67" s="48">
        <f t="shared" ref="V67:V130" si="16">P67/L67</f>
        <v>0.575564102564103</v>
      </c>
      <c r="W67" s="48">
        <f t="shared" ref="W67:W130" si="17">Q67/N67</f>
        <v>0.487252747252747</v>
      </c>
      <c r="X67" s="81"/>
      <c r="Y67" s="83">
        <f t="shared" si="9"/>
        <v>-100.53</v>
      </c>
    </row>
    <row r="68" customHeight="1" spans="1:25">
      <c r="A68" s="57">
        <v>66</v>
      </c>
      <c r="B68" s="57">
        <v>108277</v>
      </c>
      <c r="C68" s="58" t="s">
        <v>104</v>
      </c>
      <c r="D68" s="58" t="s">
        <v>42</v>
      </c>
      <c r="E68" s="59" t="s">
        <v>35</v>
      </c>
      <c r="F68" s="60">
        <v>6825</v>
      </c>
      <c r="G68" s="60">
        <f t="shared" si="10"/>
        <v>27300</v>
      </c>
      <c r="H68" s="61">
        <v>1598.89788512307</v>
      </c>
      <c r="I68" s="61">
        <f t="shared" si="11"/>
        <v>6395.59154049228</v>
      </c>
      <c r="J68" s="71">
        <v>0.234270752398985</v>
      </c>
      <c r="K68" s="72">
        <v>8190</v>
      </c>
      <c r="L68" s="72">
        <f t="shared" si="12"/>
        <v>32760</v>
      </c>
      <c r="M68" s="72">
        <v>1841.93036366178</v>
      </c>
      <c r="N68" s="72">
        <f t="shared" si="13"/>
        <v>7367.72145464712</v>
      </c>
      <c r="O68" s="73">
        <v>0.224899922303026</v>
      </c>
      <c r="P68" s="74">
        <v>18803.15</v>
      </c>
      <c r="Q68" s="74">
        <v>4044.24</v>
      </c>
      <c r="R68" s="74"/>
      <c r="S68" s="79"/>
      <c r="T68" s="48">
        <f t="shared" si="14"/>
        <v>0.688760073260073</v>
      </c>
      <c r="U68" s="48">
        <f t="shared" si="15"/>
        <v>0.63234807513813</v>
      </c>
      <c r="V68" s="48">
        <f t="shared" si="16"/>
        <v>0.573966727716728</v>
      </c>
      <c r="W68" s="48">
        <f t="shared" si="17"/>
        <v>0.548913259668514</v>
      </c>
      <c r="X68" s="81"/>
      <c r="Y68" s="83">
        <f t="shared" si="9"/>
        <v>-84.9685</v>
      </c>
    </row>
    <row r="69" customHeight="1" spans="1:25">
      <c r="A69" s="57">
        <v>67</v>
      </c>
      <c r="B69" s="57">
        <v>105396</v>
      </c>
      <c r="C69" s="58" t="s">
        <v>105</v>
      </c>
      <c r="D69" s="58" t="s">
        <v>32</v>
      </c>
      <c r="E69" s="59" t="s">
        <v>51</v>
      </c>
      <c r="F69" s="60">
        <v>5850</v>
      </c>
      <c r="G69" s="60">
        <f t="shared" si="10"/>
        <v>23400</v>
      </c>
      <c r="H69" s="61">
        <v>2047.5</v>
      </c>
      <c r="I69" s="61">
        <f t="shared" si="11"/>
        <v>8190</v>
      </c>
      <c r="J69" s="71">
        <v>0.35</v>
      </c>
      <c r="K69" s="72">
        <v>7020</v>
      </c>
      <c r="L69" s="72">
        <f t="shared" si="12"/>
        <v>28080</v>
      </c>
      <c r="M69" s="72">
        <v>2358.72</v>
      </c>
      <c r="N69" s="72">
        <f t="shared" si="13"/>
        <v>9434.88</v>
      </c>
      <c r="O69" s="73">
        <v>0.336</v>
      </c>
      <c r="P69" s="74">
        <v>16067.69</v>
      </c>
      <c r="Q69" s="74">
        <v>4519.81</v>
      </c>
      <c r="R69" s="74"/>
      <c r="S69" s="79"/>
      <c r="T69" s="48">
        <f t="shared" si="14"/>
        <v>0.686653418803419</v>
      </c>
      <c r="U69" s="48">
        <f t="shared" si="15"/>
        <v>0.551869352869353</v>
      </c>
      <c r="V69" s="48">
        <f t="shared" si="16"/>
        <v>0.572211182336182</v>
      </c>
      <c r="W69" s="48">
        <f t="shared" si="17"/>
        <v>0.479053257699091</v>
      </c>
      <c r="X69" s="81"/>
      <c r="Y69" s="83">
        <f t="shared" si="9"/>
        <v>-73.3231</v>
      </c>
    </row>
    <row r="70" customHeight="1" spans="1:25">
      <c r="A70" s="57">
        <v>68</v>
      </c>
      <c r="B70" s="57">
        <v>102565</v>
      </c>
      <c r="C70" s="58" t="s">
        <v>106</v>
      </c>
      <c r="D70" s="58" t="s">
        <v>42</v>
      </c>
      <c r="E70" s="59" t="s">
        <v>43</v>
      </c>
      <c r="F70" s="60">
        <v>9750</v>
      </c>
      <c r="G70" s="60">
        <f t="shared" si="10"/>
        <v>39000</v>
      </c>
      <c r="H70" s="61">
        <v>3001.07093916379</v>
      </c>
      <c r="I70" s="61">
        <f t="shared" si="11"/>
        <v>12004.2837566552</v>
      </c>
      <c r="J70" s="71">
        <v>0.307802147606542</v>
      </c>
      <c r="K70" s="72">
        <v>11700</v>
      </c>
      <c r="L70" s="72">
        <f t="shared" si="12"/>
        <v>46800</v>
      </c>
      <c r="M70" s="72">
        <v>3457.23372191668</v>
      </c>
      <c r="N70" s="72">
        <f t="shared" si="13"/>
        <v>13828.9348876667</v>
      </c>
      <c r="O70" s="73">
        <v>0.295490061702281</v>
      </c>
      <c r="P70" s="74">
        <v>26597.33</v>
      </c>
      <c r="Q70" s="74">
        <v>7601.95</v>
      </c>
      <c r="R70" s="74"/>
      <c r="S70" s="79"/>
      <c r="T70" s="48">
        <f t="shared" si="14"/>
        <v>0.681982820512821</v>
      </c>
      <c r="U70" s="48">
        <f t="shared" si="15"/>
        <v>0.633269768867758</v>
      </c>
      <c r="V70" s="48">
        <f t="shared" si="16"/>
        <v>0.568319017094017</v>
      </c>
      <c r="W70" s="48">
        <f t="shared" si="17"/>
        <v>0.549713341031041</v>
      </c>
      <c r="X70" s="81"/>
      <c r="Y70" s="83">
        <f t="shared" si="9"/>
        <v>-124.0267</v>
      </c>
    </row>
    <row r="71" customHeight="1" spans="1:25">
      <c r="A71" s="57">
        <v>69</v>
      </c>
      <c r="B71" s="57">
        <v>573</v>
      </c>
      <c r="C71" s="58" t="s">
        <v>107</v>
      </c>
      <c r="D71" s="58" t="s">
        <v>32</v>
      </c>
      <c r="E71" s="59" t="s">
        <v>35</v>
      </c>
      <c r="F71" s="60">
        <v>6500</v>
      </c>
      <c r="G71" s="60">
        <f t="shared" si="10"/>
        <v>26000</v>
      </c>
      <c r="H71" s="61">
        <v>1801.68178093139</v>
      </c>
      <c r="I71" s="61">
        <f t="shared" si="11"/>
        <v>7206.72712372556</v>
      </c>
      <c r="J71" s="71">
        <v>0.277181812450984</v>
      </c>
      <c r="K71" s="72">
        <v>7800</v>
      </c>
      <c r="L71" s="72">
        <f t="shared" si="12"/>
        <v>31200</v>
      </c>
      <c r="M71" s="72">
        <v>2075.53741163297</v>
      </c>
      <c r="N71" s="72">
        <f t="shared" si="13"/>
        <v>8302.14964653188</v>
      </c>
      <c r="O71" s="73">
        <v>0.266094539952944</v>
      </c>
      <c r="P71" s="74">
        <v>17640.19</v>
      </c>
      <c r="Q71" s="74">
        <v>3870.82</v>
      </c>
      <c r="R71" s="74"/>
      <c r="S71" s="79"/>
      <c r="T71" s="48">
        <f t="shared" si="14"/>
        <v>0.678468846153846</v>
      </c>
      <c r="U71" s="48">
        <f t="shared" si="15"/>
        <v>0.537112052884133</v>
      </c>
      <c r="V71" s="48">
        <f t="shared" si="16"/>
        <v>0.565390705128205</v>
      </c>
      <c r="W71" s="48">
        <f t="shared" si="17"/>
        <v>0.466243101461919</v>
      </c>
      <c r="X71" s="81"/>
      <c r="Y71" s="83">
        <f t="shared" si="9"/>
        <v>-83.5981</v>
      </c>
    </row>
    <row r="72" customHeight="1" spans="1:25">
      <c r="A72" s="57">
        <v>70</v>
      </c>
      <c r="B72" s="57">
        <v>594</v>
      </c>
      <c r="C72" s="58" t="s">
        <v>108</v>
      </c>
      <c r="D72" s="58" t="s">
        <v>30</v>
      </c>
      <c r="E72" s="59" t="s">
        <v>35</v>
      </c>
      <c r="F72" s="60">
        <v>6800</v>
      </c>
      <c r="G72" s="60">
        <f t="shared" si="10"/>
        <v>27200</v>
      </c>
      <c r="H72" s="61">
        <v>1983.79033117442</v>
      </c>
      <c r="I72" s="61">
        <f t="shared" si="11"/>
        <v>7935.16132469768</v>
      </c>
      <c r="J72" s="71">
        <v>0.291733872231533</v>
      </c>
      <c r="K72" s="72">
        <v>8160</v>
      </c>
      <c r="L72" s="72">
        <f t="shared" si="12"/>
        <v>32640</v>
      </c>
      <c r="M72" s="72">
        <v>2285.32646151294</v>
      </c>
      <c r="N72" s="72">
        <f t="shared" si="13"/>
        <v>9141.30584605176</v>
      </c>
      <c r="O72" s="73">
        <v>0.280064517342272</v>
      </c>
      <c r="P72" s="74">
        <v>18435.26</v>
      </c>
      <c r="Q72" s="74">
        <v>4882.84</v>
      </c>
      <c r="R72" s="74"/>
      <c r="S72" s="79"/>
      <c r="T72" s="48">
        <f t="shared" si="14"/>
        <v>0.677766911764706</v>
      </c>
      <c r="U72" s="48">
        <f t="shared" si="15"/>
        <v>0.615342247019285</v>
      </c>
      <c r="V72" s="48">
        <f t="shared" si="16"/>
        <v>0.564805759803922</v>
      </c>
      <c r="W72" s="48">
        <f t="shared" si="17"/>
        <v>0.534151256093128</v>
      </c>
      <c r="X72" s="81"/>
      <c r="Y72" s="83">
        <f t="shared" si="9"/>
        <v>-87.6474</v>
      </c>
    </row>
    <row r="73" customHeight="1" spans="1:25">
      <c r="A73" s="57">
        <v>71</v>
      </c>
      <c r="B73" s="57">
        <v>377</v>
      </c>
      <c r="C73" s="58" t="s">
        <v>109</v>
      </c>
      <c r="D73" s="58" t="s">
        <v>32</v>
      </c>
      <c r="E73" s="59" t="s">
        <v>43</v>
      </c>
      <c r="F73" s="60">
        <v>10400</v>
      </c>
      <c r="G73" s="60">
        <f t="shared" si="10"/>
        <v>41600</v>
      </c>
      <c r="H73" s="61">
        <v>3640</v>
      </c>
      <c r="I73" s="61">
        <f t="shared" si="11"/>
        <v>14560</v>
      </c>
      <c r="J73" s="71">
        <v>0.35</v>
      </c>
      <c r="K73" s="72">
        <v>11960</v>
      </c>
      <c r="L73" s="72">
        <f t="shared" si="12"/>
        <v>47840</v>
      </c>
      <c r="M73" s="72">
        <v>4018.56</v>
      </c>
      <c r="N73" s="72">
        <f t="shared" si="13"/>
        <v>16074.24</v>
      </c>
      <c r="O73" s="73">
        <v>0.336</v>
      </c>
      <c r="P73" s="74">
        <v>28061.32</v>
      </c>
      <c r="Q73" s="74">
        <v>8763.83</v>
      </c>
      <c r="R73" s="74"/>
      <c r="S73" s="79"/>
      <c r="T73" s="48">
        <f t="shared" si="14"/>
        <v>0.674550961538462</v>
      </c>
      <c r="U73" s="48">
        <f t="shared" si="15"/>
        <v>0.601911401098901</v>
      </c>
      <c r="V73" s="48">
        <f t="shared" si="16"/>
        <v>0.586566053511706</v>
      </c>
      <c r="W73" s="48">
        <f t="shared" si="17"/>
        <v>0.545209602444657</v>
      </c>
      <c r="X73" s="81"/>
      <c r="Y73" s="83">
        <f t="shared" si="9"/>
        <v>-135.3868</v>
      </c>
    </row>
    <row r="74" customHeight="1" spans="1:25">
      <c r="A74" s="57">
        <v>72</v>
      </c>
      <c r="B74" s="57">
        <v>107658</v>
      </c>
      <c r="C74" s="58" t="s">
        <v>110</v>
      </c>
      <c r="D74" s="58" t="s">
        <v>42</v>
      </c>
      <c r="E74" s="59" t="s">
        <v>43</v>
      </c>
      <c r="F74" s="60">
        <v>10000</v>
      </c>
      <c r="G74" s="60">
        <f t="shared" si="10"/>
        <v>40000</v>
      </c>
      <c r="H74" s="61">
        <v>2605.62800198876</v>
      </c>
      <c r="I74" s="61">
        <f t="shared" si="11"/>
        <v>10422.512007955</v>
      </c>
      <c r="J74" s="71">
        <v>0.260562800198876</v>
      </c>
      <c r="K74" s="72">
        <v>11500</v>
      </c>
      <c r="L74" s="72">
        <f t="shared" si="12"/>
        <v>46000</v>
      </c>
      <c r="M74" s="72">
        <v>2876.6133141956</v>
      </c>
      <c r="N74" s="72">
        <f t="shared" si="13"/>
        <v>11506.4532567824</v>
      </c>
      <c r="O74" s="73">
        <v>0.250140288190921</v>
      </c>
      <c r="P74" s="74">
        <v>26870.89</v>
      </c>
      <c r="Q74" s="74">
        <v>7197.19</v>
      </c>
      <c r="R74" s="74"/>
      <c r="S74" s="79"/>
      <c r="T74" s="48">
        <f t="shared" si="14"/>
        <v>0.67177225</v>
      </c>
      <c r="U74" s="48">
        <f t="shared" si="15"/>
        <v>0.690542740032989</v>
      </c>
      <c r="V74" s="48">
        <f t="shared" si="16"/>
        <v>0.584149782608696</v>
      </c>
      <c r="W74" s="48">
        <f t="shared" si="17"/>
        <v>0.62549161234872</v>
      </c>
      <c r="X74" s="81"/>
      <c r="Y74" s="83">
        <f t="shared" si="9"/>
        <v>-131.2911</v>
      </c>
    </row>
    <row r="75" customHeight="1" spans="1:25">
      <c r="A75" s="57">
        <v>73</v>
      </c>
      <c r="B75" s="57">
        <v>102567</v>
      </c>
      <c r="C75" s="58" t="s">
        <v>111</v>
      </c>
      <c r="D75" s="58" t="s">
        <v>27</v>
      </c>
      <c r="E75" s="59" t="s">
        <v>51</v>
      </c>
      <c r="F75" s="60">
        <v>5525</v>
      </c>
      <c r="G75" s="60">
        <f t="shared" si="10"/>
        <v>22100</v>
      </c>
      <c r="H75" s="61">
        <v>1679.72321020488</v>
      </c>
      <c r="I75" s="61">
        <f t="shared" si="11"/>
        <v>6718.89284081952</v>
      </c>
      <c r="J75" s="71">
        <v>0.304022300489572</v>
      </c>
      <c r="K75" s="72">
        <v>6630</v>
      </c>
      <c r="L75" s="72">
        <f t="shared" si="12"/>
        <v>26520</v>
      </c>
      <c r="M75" s="72">
        <v>1935.04113815603</v>
      </c>
      <c r="N75" s="72">
        <f t="shared" si="13"/>
        <v>7740.16455262412</v>
      </c>
      <c r="O75" s="73">
        <v>0.291861408469989</v>
      </c>
      <c r="P75" s="74">
        <v>14732.44</v>
      </c>
      <c r="Q75" s="74">
        <v>3932.16</v>
      </c>
      <c r="R75" s="74"/>
      <c r="S75" s="79"/>
      <c r="T75" s="48">
        <f t="shared" si="14"/>
        <v>0.666626244343891</v>
      </c>
      <c r="U75" s="48">
        <f t="shared" si="15"/>
        <v>0.585239278726223</v>
      </c>
      <c r="V75" s="48">
        <f t="shared" si="16"/>
        <v>0.555521870286576</v>
      </c>
      <c r="W75" s="48">
        <f t="shared" si="17"/>
        <v>0.508020207227622</v>
      </c>
      <c r="X75" s="81"/>
      <c r="Y75" s="83">
        <f t="shared" si="9"/>
        <v>-73.6756</v>
      </c>
    </row>
    <row r="76" customHeight="1" spans="1:25">
      <c r="A76" s="57">
        <v>74</v>
      </c>
      <c r="B76" s="57">
        <v>713</v>
      </c>
      <c r="C76" s="58" t="s">
        <v>112</v>
      </c>
      <c r="D76" s="58" t="s">
        <v>60</v>
      </c>
      <c r="E76" s="59" t="s">
        <v>35</v>
      </c>
      <c r="F76" s="60">
        <v>6500</v>
      </c>
      <c r="G76" s="60">
        <f t="shared" si="10"/>
        <v>26000</v>
      </c>
      <c r="H76" s="61">
        <v>1801.60382346898</v>
      </c>
      <c r="I76" s="61">
        <f t="shared" si="11"/>
        <v>7206.41529387592</v>
      </c>
      <c r="J76" s="71">
        <v>0.277169818995228</v>
      </c>
      <c r="K76" s="72">
        <v>7800</v>
      </c>
      <c r="L76" s="72">
        <f t="shared" si="12"/>
        <v>31200</v>
      </c>
      <c r="M76" s="72">
        <v>2075.44760463627</v>
      </c>
      <c r="N76" s="72">
        <f t="shared" si="13"/>
        <v>8301.79041854508</v>
      </c>
      <c r="O76" s="73">
        <v>0.266083026235419</v>
      </c>
      <c r="P76" s="74">
        <v>17298.41</v>
      </c>
      <c r="Q76" s="74">
        <v>4505.93</v>
      </c>
      <c r="R76" s="74"/>
      <c r="S76" s="79"/>
      <c r="T76" s="48">
        <f t="shared" si="14"/>
        <v>0.665323461538462</v>
      </c>
      <c r="U76" s="48">
        <f t="shared" si="15"/>
        <v>0.625266490515636</v>
      </c>
      <c r="V76" s="48">
        <f t="shared" si="16"/>
        <v>0.554436217948718</v>
      </c>
      <c r="W76" s="48">
        <f t="shared" si="17"/>
        <v>0.542766050794821</v>
      </c>
      <c r="X76" s="81"/>
      <c r="Y76" s="83">
        <f t="shared" si="9"/>
        <v>-87.0159</v>
      </c>
    </row>
    <row r="77" customHeight="1" spans="1:25">
      <c r="A77" s="57">
        <v>75</v>
      </c>
      <c r="B77" s="57">
        <v>738</v>
      </c>
      <c r="C77" s="58" t="s">
        <v>113</v>
      </c>
      <c r="D77" s="58" t="s">
        <v>60</v>
      </c>
      <c r="E77" s="59" t="s">
        <v>35</v>
      </c>
      <c r="F77" s="60">
        <v>6825</v>
      </c>
      <c r="G77" s="60">
        <f t="shared" si="10"/>
        <v>27300</v>
      </c>
      <c r="H77" s="61">
        <v>1896.70458910009</v>
      </c>
      <c r="I77" s="61">
        <f t="shared" si="11"/>
        <v>7586.81835640036</v>
      </c>
      <c r="J77" s="71">
        <v>0.27790543430038</v>
      </c>
      <c r="K77" s="72">
        <v>8190</v>
      </c>
      <c r="L77" s="72">
        <f t="shared" si="12"/>
        <v>32760</v>
      </c>
      <c r="M77" s="72">
        <v>2185.00368664331</v>
      </c>
      <c r="N77" s="72">
        <f t="shared" si="13"/>
        <v>8740.01474657324</v>
      </c>
      <c r="O77" s="73">
        <v>0.266789216928365</v>
      </c>
      <c r="P77" s="74">
        <v>18139.95</v>
      </c>
      <c r="Q77" s="74">
        <v>4751.01</v>
      </c>
      <c r="R77" s="74"/>
      <c r="S77" s="79"/>
      <c r="T77" s="48">
        <f t="shared" si="14"/>
        <v>0.664467032967033</v>
      </c>
      <c r="U77" s="48">
        <f t="shared" si="15"/>
        <v>0.626219025791223</v>
      </c>
      <c r="V77" s="48">
        <f t="shared" si="16"/>
        <v>0.553722527472527</v>
      </c>
      <c r="W77" s="48">
        <f t="shared" si="17"/>
        <v>0.543592904332657</v>
      </c>
      <c r="X77" s="81"/>
      <c r="Y77" s="83">
        <f t="shared" si="9"/>
        <v>-91.6005</v>
      </c>
    </row>
    <row r="78" customHeight="1" spans="1:25">
      <c r="A78" s="57">
        <v>76</v>
      </c>
      <c r="B78" s="57">
        <v>740</v>
      </c>
      <c r="C78" s="58" t="s">
        <v>114</v>
      </c>
      <c r="D78" s="58" t="s">
        <v>32</v>
      </c>
      <c r="E78" s="59" t="s">
        <v>35</v>
      </c>
      <c r="F78" s="60">
        <v>6825</v>
      </c>
      <c r="G78" s="60">
        <f t="shared" si="10"/>
        <v>27300</v>
      </c>
      <c r="H78" s="61">
        <v>2388.75</v>
      </c>
      <c r="I78" s="61">
        <f t="shared" si="11"/>
        <v>9555</v>
      </c>
      <c r="J78" s="71">
        <v>0.35</v>
      </c>
      <c r="K78" s="72">
        <v>8190</v>
      </c>
      <c r="L78" s="72">
        <f t="shared" si="12"/>
        <v>32760</v>
      </c>
      <c r="M78" s="72">
        <v>2751.84</v>
      </c>
      <c r="N78" s="72">
        <f t="shared" si="13"/>
        <v>11007.36</v>
      </c>
      <c r="O78" s="73">
        <v>0.336</v>
      </c>
      <c r="P78" s="74">
        <v>18088.89</v>
      </c>
      <c r="Q78" s="74">
        <v>5928.37</v>
      </c>
      <c r="R78" s="74"/>
      <c r="S78" s="79"/>
      <c r="T78" s="48">
        <f t="shared" si="14"/>
        <v>0.662596703296703</v>
      </c>
      <c r="U78" s="48">
        <f t="shared" si="15"/>
        <v>0.620446886446886</v>
      </c>
      <c r="V78" s="48">
        <f t="shared" si="16"/>
        <v>0.552163919413919</v>
      </c>
      <c r="W78" s="48">
        <f t="shared" si="17"/>
        <v>0.538582366707367</v>
      </c>
      <c r="X78" s="81"/>
      <c r="Y78" s="83">
        <f t="shared" si="9"/>
        <v>-92.1111</v>
      </c>
    </row>
    <row r="79" customHeight="1" spans="1:25">
      <c r="A79" s="57">
        <v>77</v>
      </c>
      <c r="B79" s="57">
        <v>706</v>
      </c>
      <c r="C79" s="58" t="s">
        <v>115</v>
      </c>
      <c r="D79" s="58" t="s">
        <v>60</v>
      </c>
      <c r="E79" s="59" t="s">
        <v>35</v>
      </c>
      <c r="F79" s="60">
        <v>6825</v>
      </c>
      <c r="G79" s="60">
        <f t="shared" si="10"/>
        <v>27300</v>
      </c>
      <c r="H79" s="61">
        <v>2284.38230751169</v>
      </c>
      <c r="I79" s="61">
        <f t="shared" si="11"/>
        <v>9137.52923004676</v>
      </c>
      <c r="J79" s="71">
        <v>0.334708030404643</v>
      </c>
      <c r="K79" s="72">
        <v>8190</v>
      </c>
      <c r="L79" s="72">
        <f t="shared" si="12"/>
        <v>32760</v>
      </c>
      <c r="M79" s="72">
        <v>2631.60841825346</v>
      </c>
      <c r="N79" s="72">
        <f t="shared" si="13"/>
        <v>10526.4336730138</v>
      </c>
      <c r="O79" s="73">
        <v>0.321319709188457</v>
      </c>
      <c r="P79" s="74">
        <v>18052.55</v>
      </c>
      <c r="Q79" s="74">
        <v>5787.13</v>
      </c>
      <c r="R79" s="74"/>
      <c r="S79" s="79"/>
      <c r="T79" s="48">
        <f t="shared" si="14"/>
        <v>0.661265567765568</v>
      </c>
      <c r="U79" s="48">
        <f t="shared" si="15"/>
        <v>0.633336414505826</v>
      </c>
      <c r="V79" s="48">
        <f t="shared" si="16"/>
        <v>0.55105463980464</v>
      </c>
      <c r="W79" s="48">
        <f t="shared" si="17"/>
        <v>0.54977119314742</v>
      </c>
      <c r="X79" s="81"/>
      <c r="Y79" s="83">
        <f t="shared" si="9"/>
        <v>-92.4745</v>
      </c>
    </row>
    <row r="80" customHeight="1" spans="1:25">
      <c r="A80" s="57">
        <v>78</v>
      </c>
      <c r="B80" s="57">
        <v>106568</v>
      </c>
      <c r="C80" s="58" t="s">
        <v>116</v>
      </c>
      <c r="D80" s="58" t="s">
        <v>32</v>
      </c>
      <c r="E80" s="59" t="s">
        <v>51</v>
      </c>
      <c r="F80" s="60">
        <v>5600</v>
      </c>
      <c r="G80" s="60">
        <f t="shared" si="10"/>
        <v>22400</v>
      </c>
      <c r="H80" s="61">
        <v>1898.034654855</v>
      </c>
      <c r="I80" s="61">
        <f t="shared" si="11"/>
        <v>7592.13861942</v>
      </c>
      <c r="J80" s="71">
        <v>0.338934759795535</v>
      </c>
      <c r="K80" s="72">
        <v>6720</v>
      </c>
      <c r="L80" s="72">
        <f t="shared" si="12"/>
        <v>26880</v>
      </c>
      <c r="M80" s="72">
        <v>2186.53592239296</v>
      </c>
      <c r="N80" s="72">
        <f t="shared" si="13"/>
        <v>8746.14368957184</v>
      </c>
      <c r="O80" s="73">
        <v>0.325377369403714</v>
      </c>
      <c r="P80" s="74">
        <v>14733.95</v>
      </c>
      <c r="Q80" s="74">
        <v>4822.51</v>
      </c>
      <c r="R80" s="74"/>
      <c r="S80" s="79"/>
      <c r="T80" s="48">
        <f t="shared" si="14"/>
        <v>0.657765625</v>
      </c>
      <c r="U80" s="48">
        <f t="shared" si="15"/>
        <v>0.635197833146046</v>
      </c>
      <c r="V80" s="48">
        <f t="shared" si="16"/>
        <v>0.548138020833333</v>
      </c>
      <c r="W80" s="48">
        <f t="shared" si="17"/>
        <v>0.551387007939276</v>
      </c>
      <c r="X80" s="81"/>
      <c r="Y80" s="83">
        <f t="shared" si="9"/>
        <v>-76.6605</v>
      </c>
    </row>
    <row r="81" customHeight="1" spans="1:25">
      <c r="A81" s="57">
        <v>79</v>
      </c>
      <c r="B81" s="57">
        <v>114622</v>
      </c>
      <c r="C81" s="58" t="s">
        <v>117</v>
      </c>
      <c r="D81" s="58" t="s">
        <v>24</v>
      </c>
      <c r="E81" s="59" t="s">
        <v>28</v>
      </c>
      <c r="F81" s="60">
        <v>9750</v>
      </c>
      <c r="G81" s="60">
        <f t="shared" si="10"/>
        <v>39000</v>
      </c>
      <c r="H81" s="61">
        <v>2432.54325796312</v>
      </c>
      <c r="I81" s="61">
        <f t="shared" si="11"/>
        <v>9730.17303185248</v>
      </c>
      <c r="J81" s="71">
        <v>0.249491616201345</v>
      </c>
      <c r="K81" s="72">
        <v>11700</v>
      </c>
      <c r="L81" s="72">
        <f t="shared" si="12"/>
        <v>46800</v>
      </c>
      <c r="M81" s="72">
        <v>2802.28983317351</v>
      </c>
      <c r="N81" s="72">
        <f t="shared" si="13"/>
        <v>11209.159332694</v>
      </c>
      <c r="O81" s="73">
        <v>0.239511951553291</v>
      </c>
      <c r="P81" s="74">
        <v>25379.53</v>
      </c>
      <c r="Q81" s="74">
        <v>6811.44</v>
      </c>
      <c r="R81" s="74"/>
      <c r="S81" s="79"/>
      <c r="T81" s="48">
        <f t="shared" si="14"/>
        <v>0.650757179487179</v>
      </c>
      <c r="U81" s="48">
        <f t="shared" si="15"/>
        <v>0.700032772048577</v>
      </c>
      <c r="V81" s="48">
        <f t="shared" si="16"/>
        <v>0.54229764957265</v>
      </c>
      <c r="W81" s="48">
        <f t="shared" si="17"/>
        <v>0.607667336847724</v>
      </c>
      <c r="X81" s="81"/>
      <c r="Y81" s="83">
        <f t="shared" si="9"/>
        <v>-136.2047</v>
      </c>
    </row>
    <row r="82" customHeight="1" spans="1:25">
      <c r="A82" s="57">
        <v>80</v>
      </c>
      <c r="B82" s="57">
        <v>515</v>
      </c>
      <c r="C82" s="58" t="s">
        <v>118</v>
      </c>
      <c r="D82" s="58" t="s">
        <v>24</v>
      </c>
      <c r="E82" s="59" t="s">
        <v>43</v>
      </c>
      <c r="F82" s="60">
        <v>9100</v>
      </c>
      <c r="G82" s="60">
        <f t="shared" si="10"/>
        <v>36400</v>
      </c>
      <c r="H82" s="61">
        <v>2619.21013600962</v>
      </c>
      <c r="I82" s="61">
        <f t="shared" si="11"/>
        <v>10476.8405440385</v>
      </c>
      <c r="J82" s="71">
        <v>0.287825289671387</v>
      </c>
      <c r="K82" s="72">
        <v>10920</v>
      </c>
      <c r="L82" s="72">
        <f t="shared" si="12"/>
        <v>43680</v>
      </c>
      <c r="M82" s="72">
        <v>3017.33007668308</v>
      </c>
      <c r="N82" s="72">
        <f t="shared" si="13"/>
        <v>12069.3203067323</v>
      </c>
      <c r="O82" s="73">
        <v>0.276312278084532</v>
      </c>
      <c r="P82" s="74">
        <v>23648.09</v>
      </c>
      <c r="Q82" s="74">
        <v>6073.61</v>
      </c>
      <c r="R82" s="74"/>
      <c r="S82" s="79"/>
      <c r="T82" s="48">
        <f t="shared" si="14"/>
        <v>0.649672802197802</v>
      </c>
      <c r="U82" s="48">
        <f t="shared" si="15"/>
        <v>0.579717709214921</v>
      </c>
      <c r="V82" s="48">
        <f t="shared" si="16"/>
        <v>0.541394001831502</v>
      </c>
      <c r="W82" s="48">
        <f t="shared" si="17"/>
        <v>0.503227178137953</v>
      </c>
      <c r="X82" s="81"/>
      <c r="Y82" s="83">
        <f t="shared" si="9"/>
        <v>-127.5191</v>
      </c>
    </row>
    <row r="83" customHeight="1" spans="1:25">
      <c r="A83" s="57">
        <v>81</v>
      </c>
      <c r="B83" s="57">
        <v>367</v>
      </c>
      <c r="C83" s="58" t="s">
        <v>119</v>
      </c>
      <c r="D83" s="58" t="s">
        <v>60</v>
      </c>
      <c r="E83" s="59" t="s">
        <v>28</v>
      </c>
      <c r="F83" s="60">
        <v>7800</v>
      </c>
      <c r="G83" s="60">
        <f t="shared" si="10"/>
        <v>31200</v>
      </c>
      <c r="H83" s="61">
        <v>2149.4463221174</v>
      </c>
      <c r="I83" s="61">
        <f t="shared" si="11"/>
        <v>8597.7852884696</v>
      </c>
      <c r="J83" s="71">
        <v>0.275570041297102</v>
      </c>
      <c r="K83" s="72">
        <v>9360</v>
      </c>
      <c r="L83" s="72">
        <f t="shared" si="12"/>
        <v>37440</v>
      </c>
      <c r="M83" s="72">
        <v>2476.16216307924</v>
      </c>
      <c r="N83" s="72">
        <f t="shared" si="13"/>
        <v>9904.64865231696</v>
      </c>
      <c r="O83" s="73">
        <v>0.264547239645218</v>
      </c>
      <c r="P83" s="74">
        <v>20156.64</v>
      </c>
      <c r="Q83" s="74">
        <v>5055.53</v>
      </c>
      <c r="R83" s="74"/>
      <c r="S83" s="79"/>
      <c r="T83" s="48">
        <f t="shared" si="14"/>
        <v>0.646046153846154</v>
      </c>
      <c r="U83" s="48">
        <f t="shared" si="15"/>
        <v>0.588003751010149</v>
      </c>
      <c r="V83" s="48">
        <f t="shared" si="16"/>
        <v>0.538371794871795</v>
      </c>
      <c r="W83" s="48">
        <f t="shared" si="17"/>
        <v>0.510419922751866</v>
      </c>
      <c r="X83" s="81"/>
      <c r="Y83" s="83">
        <f t="shared" si="9"/>
        <v>-110.4336</v>
      </c>
    </row>
    <row r="84" customHeight="1" spans="1:25">
      <c r="A84" s="57">
        <v>82</v>
      </c>
      <c r="B84" s="57">
        <v>307</v>
      </c>
      <c r="C84" s="58" t="s">
        <v>120</v>
      </c>
      <c r="D84" s="58" t="s">
        <v>83</v>
      </c>
      <c r="E84" s="59" t="s">
        <v>121</v>
      </c>
      <c r="F84" s="60">
        <v>80000</v>
      </c>
      <c r="G84" s="60">
        <f t="shared" si="10"/>
        <v>320000</v>
      </c>
      <c r="H84" s="61">
        <v>23570.1716416409</v>
      </c>
      <c r="I84" s="61">
        <f t="shared" si="11"/>
        <v>94280.6865665636</v>
      </c>
      <c r="J84" s="71">
        <v>0.294627145520512</v>
      </c>
      <c r="K84" s="72">
        <v>100000</v>
      </c>
      <c r="L84" s="72">
        <f t="shared" si="12"/>
        <v>400000</v>
      </c>
      <c r="M84" s="72">
        <v>28284.2059699691</v>
      </c>
      <c r="N84" s="72">
        <f t="shared" si="13"/>
        <v>113136.823879876</v>
      </c>
      <c r="O84" s="73">
        <v>0.282842059699691</v>
      </c>
      <c r="P84" s="74">
        <v>206317.09</v>
      </c>
      <c r="Q84" s="74">
        <v>60626.7</v>
      </c>
      <c r="R84" s="74"/>
      <c r="S84" s="79"/>
      <c r="T84" s="48">
        <f t="shared" si="14"/>
        <v>0.64474090625</v>
      </c>
      <c r="U84" s="48">
        <f t="shared" si="15"/>
        <v>0.643044744452477</v>
      </c>
      <c r="V84" s="48">
        <f t="shared" si="16"/>
        <v>0.515792725</v>
      </c>
      <c r="W84" s="48">
        <f t="shared" si="17"/>
        <v>0.535870620377064</v>
      </c>
      <c r="X84" s="81"/>
      <c r="Y84" s="84">
        <v>-400</v>
      </c>
    </row>
    <row r="85" customHeight="1" spans="1:25">
      <c r="A85" s="57">
        <v>83</v>
      </c>
      <c r="B85" s="57">
        <v>744</v>
      </c>
      <c r="C85" s="58" t="s">
        <v>122</v>
      </c>
      <c r="D85" s="58" t="s">
        <v>24</v>
      </c>
      <c r="E85" s="59" t="s">
        <v>43</v>
      </c>
      <c r="F85" s="60">
        <v>12000</v>
      </c>
      <c r="G85" s="60">
        <f t="shared" si="10"/>
        <v>48000</v>
      </c>
      <c r="H85" s="61">
        <v>3604.96435380599</v>
      </c>
      <c r="I85" s="61">
        <f t="shared" si="11"/>
        <v>14419.857415224</v>
      </c>
      <c r="J85" s="71">
        <v>0.300413696150499</v>
      </c>
      <c r="K85" s="72">
        <v>13800</v>
      </c>
      <c r="L85" s="72">
        <f t="shared" si="12"/>
        <v>55200</v>
      </c>
      <c r="M85" s="72">
        <v>3979.88064660181</v>
      </c>
      <c r="N85" s="72">
        <f t="shared" si="13"/>
        <v>15919.5225864072</v>
      </c>
      <c r="O85" s="73">
        <v>0.288397148304479</v>
      </c>
      <c r="P85" s="74">
        <v>30883.26</v>
      </c>
      <c r="Q85" s="74">
        <v>9247.34</v>
      </c>
      <c r="R85" s="74"/>
      <c r="S85" s="79"/>
      <c r="T85" s="48">
        <f t="shared" si="14"/>
        <v>0.64340125</v>
      </c>
      <c r="U85" s="48">
        <f t="shared" si="15"/>
        <v>0.641292055373377</v>
      </c>
      <c r="V85" s="48">
        <f t="shared" si="16"/>
        <v>0.559479347826087</v>
      </c>
      <c r="W85" s="48">
        <f t="shared" si="17"/>
        <v>0.580880484939653</v>
      </c>
      <c r="X85" s="81"/>
      <c r="Y85" s="83">
        <f t="shared" si="9"/>
        <v>-171.1674</v>
      </c>
    </row>
    <row r="86" customHeight="1" spans="1:25">
      <c r="A86" s="57">
        <v>84</v>
      </c>
      <c r="B86" s="57">
        <v>570</v>
      </c>
      <c r="C86" s="58" t="s">
        <v>123</v>
      </c>
      <c r="D86" s="58" t="s">
        <v>42</v>
      </c>
      <c r="E86" s="59" t="s">
        <v>35</v>
      </c>
      <c r="F86" s="60">
        <v>6500</v>
      </c>
      <c r="G86" s="60">
        <f t="shared" si="10"/>
        <v>26000</v>
      </c>
      <c r="H86" s="61">
        <v>1897.22349251408</v>
      </c>
      <c r="I86" s="61">
        <f t="shared" si="11"/>
        <v>7588.89397005632</v>
      </c>
      <c r="J86" s="71">
        <v>0.291880537309859</v>
      </c>
      <c r="K86" s="72">
        <v>7800</v>
      </c>
      <c r="L86" s="72">
        <f t="shared" si="12"/>
        <v>31200</v>
      </c>
      <c r="M86" s="72">
        <v>2185.60146337622</v>
      </c>
      <c r="N86" s="72">
        <f t="shared" si="13"/>
        <v>8742.40585350488</v>
      </c>
      <c r="O86" s="73">
        <v>0.280205315817465</v>
      </c>
      <c r="P86" s="74">
        <v>16322.4</v>
      </c>
      <c r="Q86" s="74">
        <v>4054.41</v>
      </c>
      <c r="R86" s="74"/>
      <c r="S86" s="79"/>
      <c r="T86" s="48">
        <f t="shared" si="14"/>
        <v>0.627784615384615</v>
      </c>
      <c r="U86" s="48">
        <f t="shared" si="15"/>
        <v>0.534255718421892</v>
      </c>
      <c r="V86" s="48">
        <f t="shared" si="16"/>
        <v>0.523153846153846</v>
      </c>
      <c r="W86" s="48">
        <f t="shared" si="17"/>
        <v>0.463763644463448</v>
      </c>
      <c r="X86" s="81"/>
      <c r="Y86" s="83">
        <f t="shared" si="9"/>
        <v>-96.776</v>
      </c>
    </row>
    <row r="87" customHeight="1" spans="1:25">
      <c r="A87" s="57">
        <v>85</v>
      </c>
      <c r="B87" s="57">
        <v>104838</v>
      </c>
      <c r="C87" s="58" t="s">
        <v>124</v>
      </c>
      <c r="D87" s="58" t="s">
        <v>60</v>
      </c>
      <c r="E87" s="59" t="s">
        <v>35</v>
      </c>
      <c r="F87" s="60">
        <v>6825</v>
      </c>
      <c r="G87" s="60">
        <f t="shared" si="10"/>
        <v>27300</v>
      </c>
      <c r="H87" s="61">
        <v>1929.62918808508</v>
      </c>
      <c r="I87" s="61">
        <f t="shared" si="11"/>
        <v>7718.51675234032</v>
      </c>
      <c r="J87" s="71">
        <v>0.282729551367778</v>
      </c>
      <c r="K87" s="72">
        <v>8190</v>
      </c>
      <c r="L87" s="72">
        <f t="shared" si="12"/>
        <v>32760</v>
      </c>
      <c r="M87" s="72">
        <v>2222.93282467402</v>
      </c>
      <c r="N87" s="72">
        <f t="shared" si="13"/>
        <v>8891.73129869608</v>
      </c>
      <c r="O87" s="73">
        <v>0.271420369313067</v>
      </c>
      <c r="P87" s="74">
        <v>17088.31</v>
      </c>
      <c r="Q87" s="74">
        <v>4374.93</v>
      </c>
      <c r="R87" s="74"/>
      <c r="S87" s="79"/>
      <c r="T87" s="48">
        <f t="shared" si="14"/>
        <v>0.625945421245421</v>
      </c>
      <c r="U87" s="48">
        <f t="shared" si="15"/>
        <v>0.566809678643696</v>
      </c>
      <c r="V87" s="48">
        <f t="shared" si="16"/>
        <v>0.521621184371184</v>
      </c>
      <c r="W87" s="48">
        <f t="shared" si="17"/>
        <v>0.492022290489318</v>
      </c>
      <c r="X87" s="81"/>
      <c r="Y87" s="83">
        <f t="shared" si="9"/>
        <v>-102.1169</v>
      </c>
    </row>
    <row r="88" customHeight="1" spans="1:25">
      <c r="A88" s="57">
        <v>86</v>
      </c>
      <c r="B88" s="57">
        <v>102935</v>
      </c>
      <c r="C88" s="58" t="s">
        <v>125</v>
      </c>
      <c r="D88" s="58" t="s">
        <v>24</v>
      </c>
      <c r="E88" s="59" t="s">
        <v>35</v>
      </c>
      <c r="F88" s="60">
        <v>6500</v>
      </c>
      <c r="G88" s="60">
        <f t="shared" si="10"/>
        <v>26000</v>
      </c>
      <c r="H88" s="61">
        <v>2256.63160184672</v>
      </c>
      <c r="I88" s="61">
        <f t="shared" si="11"/>
        <v>9026.52640738688</v>
      </c>
      <c r="J88" s="71">
        <v>0.347174092591803</v>
      </c>
      <c r="K88" s="72">
        <v>7800</v>
      </c>
      <c r="L88" s="72">
        <f t="shared" si="12"/>
        <v>31200</v>
      </c>
      <c r="M88" s="72">
        <v>2599.63960532742</v>
      </c>
      <c r="N88" s="72">
        <f t="shared" si="13"/>
        <v>10398.5584213097</v>
      </c>
      <c r="O88" s="73">
        <v>0.333287128888131</v>
      </c>
      <c r="P88" s="74">
        <v>16264.22</v>
      </c>
      <c r="Q88" s="74">
        <v>5216.14</v>
      </c>
      <c r="R88" s="74"/>
      <c r="S88" s="79"/>
      <c r="T88" s="48">
        <f t="shared" si="14"/>
        <v>0.625546923076923</v>
      </c>
      <c r="U88" s="48">
        <f t="shared" si="15"/>
        <v>0.577867915583935</v>
      </c>
      <c r="V88" s="48">
        <f t="shared" si="16"/>
        <v>0.521289102564103</v>
      </c>
      <c r="W88" s="48">
        <f t="shared" si="17"/>
        <v>0.501621454499944</v>
      </c>
      <c r="X88" s="81"/>
      <c r="Y88" s="83">
        <f t="shared" si="9"/>
        <v>-97.3578</v>
      </c>
    </row>
    <row r="89" customHeight="1" spans="1:25">
      <c r="A89" s="57">
        <v>87</v>
      </c>
      <c r="B89" s="57">
        <v>723</v>
      </c>
      <c r="C89" s="58" t="s">
        <v>126</v>
      </c>
      <c r="D89" s="58" t="s">
        <v>24</v>
      </c>
      <c r="E89" s="59" t="s">
        <v>35</v>
      </c>
      <c r="F89" s="60">
        <v>6500</v>
      </c>
      <c r="G89" s="60">
        <f t="shared" si="10"/>
        <v>26000</v>
      </c>
      <c r="H89" s="61">
        <v>1353.71061575532</v>
      </c>
      <c r="I89" s="61">
        <f t="shared" si="11"/>
        <v>5414.84246302128</v>
      </c>
      <c r="J89" s="71">
        <v>0.208263171654665</v>
      </c>
      <c r="K89" s="72">
        <v>7800</v>
      </c>
      <c r="L89" s="72">
        <f t="shared" si="12"/>
        <v>31200</v>
      </c>
      <c r="M89" s="72">
        <v>1559.47462935013</v>
      </c>
      <c r="N89" s="72">
        <f t="shared" si="13"/>
        <v>6237.89851740052</v>
      </c>
      <c r="O89" s="73">
        <v>0.199932644788478</v>
      </c>
      <c r="P89" s="74">
        <v>16223.22</v>
      </c>
      <c r="Q89" s="74">
        <v>3481.84</v>
      </c>
      <c r="R89" s="74"/>
      <c r="S89" s="79"/>
      <c r="T89" s="48">
        <f t="shared" si="14"/>
        <v>0.62397</v>
      </c>
      <c r="U89" s="48">
        <f t="shared" si="15"/>
        <v>0.64301778376342</v>
      </c>
      <c r="V89" s="48">
        <f t="shared" si="16"/>
        <v>0.519975</v>
      </c>
      <c r="W89" s="48">
        <f t="shared" si="17"/>
        <v>0.558175159516857</v>
      </c>
      <c r="X89" s="81"/>
      <c r="Y89" s="83">
        <f t="shared" si="9"/>
        <v>-97.7678</v>
      </c>
    </row>
    <row r="90" customHeight="1" spans="1:25">
      <c r="A90" s="57">
        <v>88</v>
      </c>
      <c r="B90" s="57">
        <v>514</v>
      </c>
      <c r="C90" s="58" t="s">
        <v>127</v>
      </c>
      <c r="D90" s="58" t="s">
        <v>27</v>
      </c>
      <c r="E90" s="59" t="s">
        <v>25</v>
      </c>
      <c r="F90" s="60">
        <v>13000</v>
      </c>
      <c r="G90" s="60">
        <f t="shared" si="10"/>
        <v>52000</v>
      </c>
      <c r="H90" s="61">
        <v>4290</v>
      </c>
      <c r="I90" s="61">
        <f t="shared" si="11"/>
        <v>17160</v>
      </c>
      <c r="J90" s="71">
        <v>0.33</v>
      </c>
      <c r="K90" s="72">
        <v>14950</v>
      </c>
      <c r="L90" s="72">
        <f t="shared" si="12"/>
        <v>59800</v>
      </c>
      <c r="M90" s="72">
        <v>4736.16</v>
      </c>
      <c r="N90" s="72">
        <f t="shared" si="13"/>
        <v>18944.64</v>
      </c>
      <c r="O90" s="73">
        <v>0.3168</v>
      </c>
      <c r="P90" s="74">
        <v>32391.45</v>
      </c>
      <c r="Q90" s="74">
        <v>9920.81</v>
      </c>
      <c r="R90" s="74"/>
      <c r="S90" s="79"/>
      <c r="T90" s="48">
        <f t="shared" si="14"/>
        <v>0.6229125</v>
      </c>
      <c r="U90" s="48">
        <f t="shared" si="15"/>
        <v>0.578135780885781</v>
      </c>
      <c r="V90" s="48">
        <f t="shared" si="16"/>
        <v>0.541663043478261</v>
      </c>
      <c r="W90" s="48">
        <f t="shared" si="17"/>
        <v>0.523673714570454</v>
      </c>
      <c r="X90" s="81"/>
      <c r="Y90" s="83">
        <f t="shared" si="9"/>
        <v>-196.0855</v>
      </c>
    </row>
    <row r="91" customHeight="1" spans="1:25">
      <c r="A91" s="57">
        <v>89</v>
      </c>
      <c r="B91" s="57">
        <v>710</v>
      </c>
      <c r="C91" s="58" t="s">
        <v>128</v>
      </c>
      <c r="D91" s="58" t="s">
        <v>60</v>
      </c>
      <c r="E91" s="59" t="s">
        <v>35</v>
      </c>
      <c r="F91" s="60">
        <v>6825</v>
      </c>
      <c r="G91" s="60">
        <f t="shared" si="10"/>
        <v>27300</v>
      </c>
      <c r="H91" s="61">
        <v>2387.83323563948</v>
      </c>
      <c r="I91" s="61">
        <f t="shared" si="11"/>
        <v>9551.33294255792</v>
      </c>
      <c r="J91" s="71">
        <v>0.349865675551572</v>
      </c>
      <c r="K91" s="72">
        <v>8190</v>
      </c>
      <c r="L91" s="72">
        <f t="shared" si="12"/>
        <v>32760</v>
      </c>
      <c r="M91" s="72">
        <v>2750.78388745668</v>
      </c>
      <c r="N91" s="72">
        <f t="shared" si="13"/>
        <v>11003.1355498267</v>
      </c>
      <c r="O91" s="73">
        <v>0.335871048529509</v>
      </c>
      <c r="P91" s="74">
        <v>16979.91</v>
      </c>
      <c r="Q91" s="74">
        <v>4649.58</v>
      </c>
      <c r="R91" s="74"/>
      <c r="S91" s="79"/>
      <c r="T91" s="48">
        <f t="shared" si="14"/>
        <v>0.621974725274725</v>
      </c>
      <c r="U91" s="48">
        <f t="shared" si="15"/>
        <v>0.486799070659849</v>
      </c>
      <c r="V91" s="48">
        <f t="shared" si="16"/>
        <v>0.518312271062271</v>
      </c>
      <c r="W91" s="48">
        <f t="shared" si="17"/>
        <v>0.422568637725564</v>
      </c>
      <c r="X91" s="81"/>
      <c r="Y91" s="83">
        <f t="shared" si="9"/>
        <v>-103.2009</v>
      </c>
    </row>
    <row r="92" customHeight="1" spans="1:25">
      <c r="A92" s="57">
        <v>90</v>
      </c>
      <c r="B92" s="57">
        <v>103199</v>
      </c>
      <c r="C92" s="58" t="s">
        <v>129</v>
      </c>
      <c r="D92" s="58" t="s">
        <v>24</v>
      </c>
      <c r="E92" s="59" t="s">
        <v>28</v>
      </c>
      <c r="F92" s="60">
        <v>8200</v>
      </c>
      <c r="G92" s="60">
        <f t="shared" si="10"/>
        <v>32800</v>
      </c>
      <c r="H92" s="61">
        <v>2726.36627363585</v>
      </c>
      <c r="I92" s="61">
        <f t="shared" si="11"/>
        <v>10905.4650945434</v>
      </c>
      <c r="J92" s="71">
        <v>0.332483691906811</v>
      </c>
      <c r="K92" s="72">
        <v>9840</v>
      </c>
      <c r="L92" s="72">
        <f t="shared" si="12"/>
        <v>39360</v>
      </c>
      <c r="M92" s="72">
        <v>3140.7739472285</v>
      </c>
      <c r="N92" s="72">
        <f t="shared" si="13"/>
        <v>12563.095788914</v>
      </c>
      <c r="O92" s="73">
        <v>0.319184344230539</v>
      </c>
      <c r="P92" s="74">
        <v>20356.3</v>
      </c>
      <c r="Q92" s="74">
        <v>6799.04</v>
      </c>
      <c r="R92" s="74"/>
      <c r="S92" s="79"/>
      <c r="T92" s="48">
        <f t="shared" si="14"/>
        <v>0.620618902439024</v>
      </c>
      <c r="U92" s="48">
        <f t="shared" si="15"/>
        <v>0.623452547970827</v>
      </c>
      <c r="V92" s="48">
        <f t="shared" si="16"/>
        <v>0.517182418699187</v>
      </c>
      <c r="W92" s="48">
        <f t="shared" si="17"/>
        <v>0.541191447891343</v>
      </c>
      <c r="X92" s="81"/>
      <c r="Y92" s="83">
        <f t="shared" si="9"/>
        <v>-124.437</v>
      </c>
    </row>
    <row r="93" customHeight="1" spans="1:25">
      <c r="A93" s="57">
        <v>91</v>
      </c>
      <c r="B93" s="57">
        <v>704</v>
      </c>
      <c r="C93" s="58" t="s">
        <v>130</v>
      </c>
      <c r="D93" s="58" t="s">
        <v>60</v>
      </c>
      <c r="E93" s="59" t="s">
        <v>35</v>
      </c>
      <c r="F93" s="60">
        <v>8000</v>
      </c>
      <c r="G93" s="60">
        <f t="shared" si="10"/>
        <v>32000</v>
      </c>
      <c r="H93" s="61">
        <v>2242.60814923525</v>
      </c>
      <c r="I93" s="61">
        <f t="shared" si="11"/>
        <v>8970.432596941</v>
      </c>
      <c r="J93" s="71">
        <v>0.280326018654407</v>
      </c>
      <c r="K93" s="72">
        <v>9600</v>
      </c>
      <c r="L93" s="72">
        <f t="shared" si="12"/>
        <v>38400</v>
      </c>
      <c r="M93" s="72">
        <v>2583.48458791901</v>
      </c>
      <c r="N93" s="72">
        <f t="shared" si="13"/>
        <v>10333.938351676</v>
      </c>
      <c r="O93" s="73">
        <v>0.26911297790823</v>
      </c>
      <c r="P93" s="74">
        <v>19780.32</v>
      </c>
      <c r="Q93" s="74">
        <v>4921.75</v>
      </c>
      <c r="R93" s="74"/>
      <c r="S93" s="79"/>
      <c r="T93" s="48">
        <f t="shared" si="14"/>
        <v>0.618135</v>
      </c>
      <c r="U93" s="48">
        <f t="shared" si="15"/>
        <v>0.548663617591682</v>
      </c>
      <c r="V93" s="48">
        <f t="shared" si="16"/>
        <v>0.5151125</v>
      </c>
      <c r="W93" s="48">
        <f t="shared" si="17"/>
        <v>0.476270501381668</v>
      </c>
      <c r="X93" s="81"/>
      <c r="Y93" s="83">
        <f t="shared" si="9"/>
        <v>-122.1968</v>
      </c>
    </row>
    <row r="94" customHeight="1" spans="1:25">
      <c r="A94" s="57">
        <v>92</v>
      </c>
      <c r="B94" s="57">
        <v>104430</v>
      </c>
      <c r="C94" s="58" t="s">
        <v>131</v>
      </c>
      <c r="D94" s="58" t="s">
        <v>32</v>
      </c>
      <c r="E94" s="59" t="s">
        <v>51</v>
      </c>
      <c r="F94" s="60">
        <v>5525</v>
      </c>
      <c r="G94" s="60">
        <f t="shared" si="10"/>
        <v>22100</v>
      </c>
      <c r="H94" s="61">
        <v>966.875</v>
      </c>
      <c r="I94" s="61">
        <f t="shared" si="11"/>
        <v>3867.5</v>
      </c>
      <c r="J94" s="71">
        <v>0.175</v>
      </c>
      <c r="K94" s="72">
        <v>6630</v>
      </c>
      <c r="L94" s="72">
        <f t="shared" si="12"/>
        <v>26520</v>
      </c>
      <c r="M94" s="72">
        <v>1113.84</v>
      </c>
      <c r="N94" s="72">
        <f t="shared" si="13"/>
        <v>4455.36</v>
      </c>
      <c r="O94" s="73">
        <v>0.168</v>
      </c>
      <c r="P94" s="74">
        <v>13602.14</v>
      </c>
      <c r="Q94" s="74">
        <v>3147.82</v>
      </c>
      <c r="R94" s="74"/>
      <c r="S94" s="79"/>
      <c r="T94" s="48">
        <f t="shared" si="14"/>
        <v>0.615481447963801</v>
      </c>
      <c r="U94" s="48">
        <f t="shared" si="15"/>
        <v>0.813915966386555</v>
      </c>
      <c r="V94" s="48">
        <f t="shared" si="16"/>
        <v>0.512901206636501</v>
      </c>
      <c r="W94" s="48">
        <f t="shared" si="17"/>
        <v>0.706524276377218</v>
      </c>
      <c r="X94" s="81"/>
      <c r="Y94" s="83">
        <f t="shared" si="9"/>
        <v>-84.9786</v>
      </c>
    </row>
    <row r="95" customHeight="1" spans="1:25">
      <c r="A95" s="57">
        <v>93</v>
      </c>
      <c r="B95" s="57">
        <v>726</v>
      </c>
      <c r="C95" s="58" t="s">
        <v>132</v>
      </c>
      <c r="D95" s="58" t="s">
        <v>42</v>
      </c>
      <c r="E95" s="59" t="s">
        <v>43</v>
      </c>
      <c r="F95" s="60">
        <v>10400</v>
      </c>
      <c r="G95" s="60">
        <f t="shared" si="10"/>
        <v>41600</v>
      </c>
      <c r="H95" s="61">
        <v>2870.76849596604</v>
      </c>
      <c r="I95" s="61">
        <f t="shared" si="11"/>
        <v>11483.0739838642</v>
      </c>
      <c r="J95" s="71">
        <v>0.276035432304426</v>
      </c>
      <c r="K95" s="72">
        <v>12480</v>
      </c>
      <c r="L95" s="72">
        <f t="shared" si="12"/>
        <v>49920</v>
      </c>
      <c r="M95" s="72">
        <v>3307.12530735287</v>
      </c>
      <c r="N95" s="72">
        <f t="shared" si="13"/>
        <v>13228.5012294115</v>
      </c>
      <c r="O95" s="73">
        <v>0.264994015012249</v>
      </c>
      <c r="P95" s="74">
        <v>25481.28</v>
      </c>
      <c r="Q95" s="74">
        <v>6427.09</v>
      </c>
      <c r="R95" s="74"/>
      <c r="S95" s="79"/>
      <c r="T95" s="48">
        <f t="shared" si="14"/>
        <v>0.612530769230769</v>
      </c>
      <c r="U95" s="48">
        <f t="shared" si="15"/>
        <v>0.559701174879762</v>
      </c>
      <c r="V95" s="48">
        <f t="shared" si="16"/>
        <v>0.510442307692308</v>
      </c>
      <c r="W95" s="48">
        <f t="shared" si="17"/>
        <v>0.48585171430535</v>
      </c>
      <c r="X95" s="81"/>
      <c r="Y95" s="83">
        <f t="shared" si="9"/>
        <v>-161.1872</v>
      </c>
    </row>
    <row r="96" customHeight="1" spans="1:25">
      <c r="A96" s="57">
        <v>94</v>
      </c>
      <c r="B96" s="57">
        <v>106865</v>
      </c>
      <c r="C96" s="58" t="s">
        <v>133</v>
      </c>
      <c r="D96" s="58" t="s">
        <v>24</v>
      </c>
      <c r="E96" s="59" t="s">
        <v>35</v>
      </c>
      <c r="F96" s="60">
        <v>6825</v>
      </c>
      <c r="G96" s="60">
        <f t="shared" si="10"/>
        <v>27300</v>
      </c>
      <c r="H96" s="61">
        <v>1342.97273122866</v>
      </c>
      <c r="I96" s="61">
        <f t="shared" si="11"/>
        <v>5371.89092491464</v>
      </c>
      <c r="J96" s="71">
        <v>0.196772561352184</v>
      </c>
      <c r="K96" s="72">
        <v>8190</v>
      </c>
      <c r="L96" s="72">
        <f t="shared" si="12"/>
        <v>32760</v>
      </c>
      <c r="M96" s="72">
        <v>1547.10458637541</v>
      </c>
      <c r="N96" s="72">
        <f t="shared" si="13"/>
        <v>6188.41834550164</v>
      </c>
      <c r="O96" s="73">
        <v>0.188901658898097</v>
      </c>
      <c r="P96" s="74">
        <v>16711.53</v>
      </c>
      <c r="Q96" s="74">
        <v>5021.69</v>
      </c>
      <c r="R96" s="74"/>
      <c r="S96" s="79"/>
      <c r="T96" s="48">
        <f t="shared" si="14"/>
        <v>0.612143956043956</v>
      </c>
      <c r="U96" s="48">
        <f t="shared" si="15"/>
        <v>0.934808630739239</v>
      </c>
      <c r="V96" s="48">
        <f t="shared" si="16"/>
        <v>0.510119963369963</v>
      </c>
      <c r="W96" s="48">
        <f t="shared" si="17"/>
        <v>0.811465825294482</v>
      </c>
      <c r="X96" s="81"/>
      <c r="Y96" s="83">
        <f t="shared" ref="Y96:Y132" si="18">(P96-G96)*0.01</f>
        <v>-105.8847</v>
      </c>
    </row>
    <row r="97" customHeight="1" spans="1:25">
      <c r="A97" s="57">
        <v>95</v>
      </c>
      <c r="B97" s="57">
        <v>716</v>
      </c>
      <c r="C97" s="58" t="s">
        <v>134</v>
      </c>
      <c r="D97" s="58" t="s">
        <v>30</v>
      </c>
      <c r="E97" s="59" t="s">
        <v>43</v>
      </c>
      <c r="F97" s="60">
        <v>9100</v>
      </c>
      <c r="G97" s="60">
        <f t="shared" si="10"/>
        <v>36400</v>
      </c>
      <c r="H97" s="61">
        <v>2736.9911727468</v>
      </c>
      <c r="I97" s="61">
        <f t="shared" si="11"/>
        <v>10947.9646909872</v>
      </c>
      <c r="J97" s="71">
        <v>0.300768260741406</v>
      </c>
      <c r="K97" s="72">
        <v>10920</v>
      </c>
      <c r="L97" s="72">
        <f t="shared" si="12"/>
        <v>43680</v>
      </c>
      <c r="M97" s="72">
        <v>3153.01383100431</v>
      </c>
      <c r="N97" s="72">
        <f t="shared" si="13"/>
        <v>12612.0553240172</v>
      </c>
      <c r="O97" s="73">
        <v>0.28873753031175</v>
      </c>
      <c r="P97" s="74">
        <v>22202.94</v>
      </c>
      <c r="Q97" s="74">
        <v>6878.06</v>
      </c>
      <c r="R97" s="74"/>
      <c r="S97" s="79"/>
      <c r="T97" s="48">
        <f t="shared" si="14"/>
        <v>0.609970879120879</v>
      </c>
      <c r="U97" s="48">
        <f t="shared" si="15"/>
        <v>0.62825010804632</v>
      </c>
      <c r="V97" s="48">
        <f t="shared" si="16"/>
        <v>0.508309065934066</v>
      </c>
      <c r="W97" s="48">
        <f t="shared" si="17"/>
        <v>0.545355996567986</v>
      </c>
      <c r="X97" s="81"/>
      <c r="Y97" s="83">
        <f t="shared" si="18"/>
        <v>-141.9706</v>
      </c>
    </row>
    <row r="98" customHeight="1" spans="1:25">
      <c r="A98" s="57">
        <v>96</v>
      </c>
      <c r="B98" s="57">
        <v>349</v>
      </c>
      <c r="C98" s="58" t="s">
        <v>135</v>
      </c>
      <c r="D98" s="58" t="s">
        <v>24</v>
      </c>
      <c r="E98" s="59" t="s">
        <v>35</v>
      </c>
      <c r="F98" s="60">
        <v>7500</v>
      </c>
      <c r="G98" s="60">
        <f t="shared" si="10"/>
        <v>30000</v>
      </c>
      <c r="H98" s="61">
        <v>1840.95482114386</v>
      </c>
      <c r="I98" s="61">
        <f t="shared" si="11"/>
        <v>7363.81928457544</v>
      </c>
      <c r="J98" s="71">
        <v>0.245460642819181</v>
      </c>
      <c r="K98" s="72">
        <v>9000</v>
      </c>
      <c r="L98" s="72">
        <f t="shared" si="12"/>
        <v>36000</v>
      </c>
      <c r="M98" s="72">
        <v>2120.77995395772</v>
      </c>
      <c r="N98" s="72">
        <f t="shared" si="13"/>
        <v>8483.11981583088</v>
      </c>
      <c r="O98" s="73">
        <v>0.235642217106414</v>
      </c>
      <c r="P98" s="74">
        <v>18294.59</v>
      </c>
      <c r="Q98" s="74">
        <v>4762.92</v>
      </c>
      <c r="R98" s="74"/>
      <c r="S98" s="79"/>
      <c r="T98" s="48">
        <f t="shared" si="14"/>
        <v>0.609819666666667</v>
      </c>
      <c r="U98" s="48">
        <f t="shared" si="15"/>
        <v>0.646800229057306</v>
      </c>
      <c r="V98" s="48">
        <f t="shared" si="16"/>
        <v>0.508183055555556</v>
      </c>
      <c r="W98" s="48">
        <f t="shared" si="17"/>
        <v>0.561458532167802</v>
      </c>
      <c r="X98" s="81"/>
      <c r="Y98" s="83">
        <f t="shared" si="18"/>
        <v>-117.0541</v>
      </c>
    </row>
    <row r="99" customHeight="1" spans="1:25">
      <c r="A99" s="57">
        <v>97</v>
      </c>
      <c r="B99" s="57">
        <v>351</v>
      </c>
      <c r="C99" s="58" t="s">
        <v>136</v>
      </c>
      <c r="D99" s="58" t="s">
        <v>60</v>
      </c>
      <c r="E99" s="59" t="s">
        <v>35</v>
      </c>
      <c r="F99" s="60">
        <v>6825</v>
      </c>
      <c r="G99" s="60">
        <f t="shared" si="10"/>
        <v>27300</v>
      </c>
      <c r="H99" s="61">
        <v>2145.76119691109</v>
      </c>
      <c r="I99" s="61">
        <f t="shared" si="11"/>
        <v>8583.04478764436</v>
      </c>
      <c r="J99" s="71">
        <v>0.314397244968658</v>
      </c>
      <c r="K99" s="72">
        <v>8190</v>
      </c>
      <c r="L99" s="72">
        <f t="shared" si="12"/>
        <v>32760</v>
      </c>
      <c r="M99" s="72">
        <v>2471.91689884158</v>
      </c>
      <c r="N99" s="72">
        <f t="shared" si="13"/>
        <v>9887.66759536632</v>
      </c>
      <c r="O99" s="73">
        <v>0.301821355169912</v>
      </c>
      <c r="P99" s="74">
        <v>16228.34</v>
      </c>
      <c r="Q99" s="74">
        <v>4835.74</v>
      </c>
      <c r="R99" s="74"/>
      <c r="S99" s="79"/>
      <c r="T99" s="48">
        <f t="shared" si="14"/>
        <v>0.594444688644689</v>
      </c>
      <c r="U99" s="48">
        <f t="shared" si="15"/>
        <v>0.56340612447476</v>
      </c>
      <c r="V99" s="48">
        <f t="shared" si="16"/>
        <v>0.495370573870574</v>
      </c>
      <c r="W99" s="48">
        <f t="shared" si="17"/>
        <v>0.48906781638434</v>
      </c>
      <c r="X99" s="81"/>
      <c r="Y99" s="83">
        <f t="shared" si="18"/>
        <v>-110.7166</v>
      </c>
    </row>
    <row r="100" customHeight="1" spans="1:25">
      <c r="A100" s="57">
        <v>98</v>
      </c>
      <c r="B100" s="57">
        <v>113023</v>
      </c>
      <c r="C100" s="58" t="s">
        <v>137</v>
      </c>
      <c r="D100" s="58" t="s">
        <v>24</v>
      </c>
      <c r="E100" s="59" t="s">
        <v>51</v>
      </c>
      <c r="F100" s="60">
        <v>4875</v>
      </c>
      <c r="G100" s="60">
        <f t="shared" si="10"/>
        <v>19500</v>
      </c>
      <c r="H100" s="61">
        <v>1007.28017905208</v>
      </c>
      <c r="I100" s="61">
        <f t="shared" si="11"/>
        <v>4029.12071620832</v>
      </c>
      <c r="J100" s="71">
        <v>0.20662157519017</v>
      </c>
      <c r="K100" s="72">
        <v>5850</v>
      </c>
      <c r="L100" s="72">
        <f t="shared" si="12"/>
        <v>23400</v>
      </c>
      <c r="M100" s="72">
        <v>1160.386766268</v>
      </c>
      <c r="N100" s="72">
        <f t="shared" si="13"/>
        <v>4641.547065072</v>
      </c>
      <c r="O100" s="73">
        <v>0.198356712182564</v>
      </c>
      <c r="P100" s="74">
        <v>11539.57</v>
      </c>
      <c r="Q100" s="74">
        <v>2893.68</v>
      </c>
      <c r="R100" s="74"/>
      <c r="S100" s="79"/>
      <c r="T100" s="48">
        <f t="shared" si="14"/>
        <v>0.591772820512821</v>
      </c>
      <c r="U100" s="48">
        <f t="shared" si="15"/>
        <v>0.718191437739585</v>
      </c>
      <c r="V100" s="48">
        <f t="shared" si="16"/>
        <v>0.493144017094017</v>
      </c>
      <c r="W100" s="48">
        <f t="shared" si="17"/>
        <v>0.623430067482277</v>
      </c>
      <c r="X100" s="81"/>
      <c r="Y100" s="83">
        <f t="shared" si="18"/>
        <v>-79.6043</v>
      </c>
    </row>
    <row r="101" customHeight="1" spans="1:25">
      <c r="A101" s="57">
        <v>99</v>
      </c>
      <c r="B101" s="57">
        <v>549</v>
      </c>
      <c r="C101" s="58" t="s">
        <v>138</v>
      </c>
      <c r="D101" s="58" t="s">
        <v>30</v>
      </c>
      <c r="E101" s="59" t="s">
        <v>35</v>
      </c>
      <c r="F101" s="60">
        <v>7000</v>
      </c>
      <c r="G101" s="60">
        <f t="shared" si="10"/>
        <v>28000</v>
      </c>
      <c r="H101" s="61">
        <v>1916.07384732314</v>
      </c>
      <c r="I101" s="61">
        <f t="shared" si="11"/>
        <v>7664.29538929256</v>
      </c>
      <c r="J101" s="71">
        <v>0.273724835331878</v>
      </c>
      <c r="K101" s="72">
        <v>8400</v>
      </c>
      <c r="L101" s="72">
        <f t="shared" si="12"/>
        <v>33600</v>
      </c>
      <c r="M101" s="72">
        <v>2207.31707211626</v>
      </c>
      <c r="N101" s="72">
        <f t="shared" si="13"/>
        <v>8829.26828846504</v>
      </c>
      <c r="O101" s="73">
        <v>0.262775841918603</v>
      </c>
      <c r="P101" s="74">
        <v>16443.96</v>
      </c>
      <c r="Q101" s="74">
        <v>3707.11</v>
      </c>
      <c r="R101" s="74"/>
      <c r="S101" s="79"/>
      <c r="T101" s="48">
        <f t="shared" si="14"/>
        <v>0.587284285714286</v>
      </c>
      <c r="U101" s="48">
        <f t="shared" si="15"/>
        <v>0.483685689512833</v>
      </c>
      <c r="V101" s="48">
        <f t="shared" si="16"/>
        <v>0.489403571428571</v>
      </c>
      <c r="W101" s="48">
        <f t="shared" si="17"/>
        <v>0.419866049924334</v>
      </c>
      <c r="X101" s="81"/>
      <c r="Y101" s="83">
        <f t="shared" si="18"/>
        <v>-115.5604</v>
      </c>
    </row>
    <row r="102" customHeight="1" spans="1:25">
      <c r="A102" s="57">
        <v>100</v>
      </c>
      <c r="B102" s="57">
        <v>110378</v>
      </c>
      <c r="C102" s="58" t="s">
        <v>139</v>
      </c>
      <c r="D102" s="58" t="s">
        <v>60</v>
      </c>
      <c r="E102" s="59" t="s">
        <v>51</v>
      </c>
      <c r="F102" s="60">
        <v>5200</v>
      </c>
      <c r="G102" s="60">
        <f t="shared" si="10"/>
        <v>20800</v>
      </c>
      <c r="H102" s="61">
        <v>1187.03515369074</v>
      </c>
      <c r="I102" s="61">
        <f t="shared" si="11"/>
        <v>4748.14061476296</v>
      </c>
      <c r="J102" s="71">
        <v>0.228275991094374</v>
      </c>
      <c r="K102" s="72">
        <v>6240</v>
      </c>
      <c r="L102" s="72">
        <f t="shared" si="12"/>
        <v>24960</v>
      </c>
      <c r="M102" s="72">
        <v>1367.46449705174</v>
      </c>
      <c r="N102" s="72">
        <f t="shared" si="13"/>
        <v>5469.85798820696</v>
      </c>
      <c r="O102" s="73">
        <v>0.219144951450599</v>
      </c>
      <c r="P102" s="74">
        <v>11985.98</v>
      </c>
      <c r="Q102" s="74">
        <v>2626.71</v>
      </c>
      <c r="R102" s="74"/>
      <c r="S102" s="79"/>
      <c r="T102" s="48">
        <f t="shared" si="14"/>
        <v>0.576249038461538</v>
      </c>
      <c r="U102" s="48">
        <f t="shared" si="15"/>
        <v>0.553208132007087</v>
      </c>
      <c r="V102" s="48">
        <f t="shared" si="16"/>
        <v>0.480207532051282</v>
      </c>
      <c r="W102" s="48">
        <f t="shared" si="17"/>
        <v>0.480215392367261</v>
      </c>
      <c r="X102" s="81"/>
      <c r="Y102" s="83">
        <f t="shared" si="18"/>
        <v>-88.1402</v>
      </c>
    </row>
    <row r="103" customHeight="1" spans="1:25">
      <c r="A103" s="57">
        <v>101</v>
      </c>
      <c r="B103" s="57">
        <v>102934</v>
      </c>
      <c r="C103" s="58" t="s">
        <v>140</v>
      </c>
      <c r="D103" s="58" t="s">
        <v>42</v>
      </c>
      <c r="E103" s="59" t="s">
        <v>43</v>
      </c>
      <c r="F103" s="60">
        <v>13500</v>
      </c>
      <c r="G103" s="60">
        <f t="shared" si="10"/>
        <v>54000</v>
      </c>
      <c r="H103" s="61">
        <v>2837.73837877131</v>
      </c>
      <c r="I103" s="61">
        <f t="shared" si="11"/>
        <v>11350.9535150852</v>
      </c>
      <c r="J103" s="71">
        <v>0.210202842871949</v>
      </c>
      <c r="K103" s="72">
        <v>15525</v>
      </c>
      <c r="L103" s="72">
        <f t="shared" si="12"/>
        <v>62100</v>
      </c>
      <c r="M103" s="72">
        <v>3132.86317016352</v>
      </c>
      <c r="N103" s="72">
        <f t="shared" si="13"/>
        <v>12531.4526806541</v>
      </c>
      <c r="O103" s="73">
        <v>0.201794729157071</v>
      </c>
      <c r="P103" s="74">
        <v>30979.25</v>
      </c>
      <c r="Q103" s="74">
        <v>8176.5</v>
      </c>
      <c r="R103" s="74"/>
      <c r="S103" s="79"/>
      <c r="T103" s="48">
        <f t="shared" si="14"/>
        <v>0.573689814814815</v>
      </c>
      <c r="U103" s="48">
        <f t="shared" si="15"/>
        <v>0.720335960246296</v>
      </c>
      <c r="V103" s="48">
        <f t="shared" si="16"/>
        <v>0.498860708534622</v>
      </c>
      <c r="W103" s="48">
        <f t="shared" si="17"/>
        <v>0.652478224860777</v>
      </c>
      <c r="X103" s="81"/>
      <c r="Y103" s="84">
        <v>-200</v>
      </c>
    </row>
    <row r="104" customHeight="1" spans="1:25">
      <c r="A104" s="57">
        <v>102</v>
      </c>
      <c r="B104" s="59">
        <v>115971</v>
      </c>
      <c r="C104" s="62" t="s">
        <v>141</v>
      </c>
      <c r="D104" s="5" t="s">
        <v>32</v>
      </c>
      <c r="E104" s="59" t="s">
        <v>35</v>
      </c>
      <c r="F104" s="60">
        <v>4800</v>
      </c>
      <c r="G104" s="60">
        <f t="shared" si="10"/>
        <v>19200</v>
      </c>
      <c r="H104" s="61">
        <v>1469.6071987602</v>
      </c>
      <c r="I104" s="61">
        <f t="shared" si="11"/>
        <v>5878.4287950408</v>
      </c>
      <c r="J104" s="71">
        <v>0.306168166408374</v>
      </c>
      <c r="K104" s="72">
        <v>5760</v>
      </c>
      <c r="L104" s="72">
        <f t="shared" si="12"/>
        <v>23040</v>
      </c>
      <c r="M104" s="72">
        <v>1692.98749297175</v>
      </c>
      <c r="N104" s="72">
        <f t="shared" si="13"/>
        <v>6771.949971887</v>
      </c>
      <c r="O104" s="73">
        <v>0.293921439752039</v>
      </c>
      <c r="P104" s="74">
        <v>11004.7</v>
      </c>
      <c r="Q104" s="74">
        <v>3140.77</v>
      </c>
      <c r="R104" s="74"/>
      <c r="S104" s="79"/>
      <c r="T104" s="48">
        <f t="shared" si="14"/>
        <v>0.573161458333333</v>
      </c>
      <c r="U104" s="48">
        <f t="shared" si="15"/>
        <v>0.534287325662537</v>
      </c>
      <c r="V104" s="48">
        <f t="shared" si="16"/>
        <v>0.477634548611111</v>
      </c>
      <c r="W104" s="48">
        <f t="shared" si="17"/>
        <v>0.463791081304286</v>
      </c>
      <c r="X104" s="81"/>
      <c r="Y104" s="84">
        <v>0</v>
      </c>
    </row>
    <row r="105" customHeight="1" spans="1:25">
      <c r="A105" s="57">
        <v>103</v>
      </c>
      <c r="B105" s="57">
        <v>112415</v>
      </c>
      <c r="C105" s="58" t="s">
        <v>142</v>
      </c>
      <c r="D105" s="58" t="s">
        <v>42</v>
      </c>
      <c r="E105" s="59" t="s">
        <v>51</v>
      </c>
      <c r="F105" s="60">
        <v>6500</v>
      </c>
      <c r="G105" s="60">
        <f t="shared" si="10"/>
        <v>26000</v>
      </c>
      <c r="H105" s="61">
        <v>1289.16941101419</v>
      </c>
      <c r="I105" s="61">
        <f t="shared" si="11"/>
        <v>5156.67764405676</v>
      </c>
      <c r="J105" s="71">
        <v>0.198333755540645</v>
      </c>
      <c r="K105" s="72">
        <v>7800</v>
      </c>
      <c r="L105" s="72">
        <f t="shared" si="12"/>
        <v>31200</v>
      </c>
      <c r="M105" s="72">
        <v>1485.12316148835</v>
      </c>
      <c r="N105" s="72">
        <f t="shared" si="13"/>
        <v>5940.4926459534</v>
      </c>
      <c r="O105" s="73">
        <v>0.190400405319019</v>
      </c>
      <c r="P105" s="74">
        <v>14898.39</v>
      </c>
      <c r="Q105" s="74">
        <v>2260.48</v>
      </c>
      <c r="R105" s="74"/>
      <c r="S105" s="79"/>
      <c r="T105" s="48">
        <f t="shared" si="14"/>
        <v>0.573015</v>
      </c>
      <c r="U105" s="48">
        <f t="shared" si="15"/>
        <v>0.438359764955499</v>
      </c>
      <c r="V105" s="48">
        <f t="shared" si="16"/>
        <v>0.4775125</v>
      </c>
      <c r="W105" s="48">
        <f t="shared" si="17"/>
        <v>0.380520629301648</v>
      </c>
      <c r="X105" s="81"/>
      <c r="Y105" s="83">
        <f t="shared" si="18"/>
        <v>-111.0161</v>
      </c>
    </row>
    <row r="106" customHeight="1" spans="1:25">
      <c r="A106" s="57">
        <v>104</v>
      </c>
      <c r="B106" s="57">
        <v>104533</v>
      </c>
      <c r="C106" s="58" t="s">
        <v>143</v>
      </c>
      <c r="D106" s="58" t="s">
        <v>30</v>
      </c>
      <c r="E106" s="59" t="s">
        <v>35</v>
      </c>
      <c r="F106" s="60">
        <v>7000</v>
      </c>
      <c r="G106" s="60">
        <f t="shared" si="10"/>
        <v>28000</v>
      </c>
      <c r="H106" s="61">
        <v>2213.49922518754</v>
      </c>
      <c r="I106" s="61">
        <f t="shared" si="11"/>
        <v>8853.99690075016</v>
      </c>
      <c r="J106" s="71">
        <v>0.316214175026792</v>
      </c>
      <c r="K106" s="72">
        <v>8400</v>
      </c>
      <c r="L106" s="72">
        <f t="shared" si="12"/>
        <v>33600</v>
      </c>
      <c r="M106" s="72">
        <v>2549.95110741605</v>
      </c>
      <c r="N106" s="72">
        <f t="shared" si="13"/>
        <v>10199.8044296642</v>
      </c>
      <c r="O106" s="73">
        <v>0.30356560802572</v>
      </c>
      <c r="P106" s="74">
        <v>16028.82</v>
      </c>
      <c r="Q106" s="74">
        <v>4196.87</v>
      </c>
      <c r="R106" s="74"/>
      <c r="S106" s="79"/>
      <c r="T106" s="48">
        <f t="shared" si="14"/>
        <v>0.572457857142857</v>
      </c>
      <c r="U106" s="48">
        <f t="shared" si="15"/>
        <v>0.474008523726095</v>
      </c>
      <c r="V106" s="48">
        <f t="shared" si="16"/>
        <v>0.477048214285714</v>
      </c>
      <c r="W106" s="48">
        <f t="shared" si="17"/>
        <v>0.411465732401123</v>
      </c>
      <c r="X106" s="81"/>
      <c r="Y106" s="83">
        <f t="shared" si="18"/>
        <v>-119.7118</v>
      </c>
    </row>
    <row r="107" customHeight="1" spans="1:25">
      <c r="A107" s="57">
        <v>105</v>
      </c>
      <c r="B107" s="57">
        <v>730</v>
      </c>
      <c r="C107" s="58" t="s">
        <v>144</v>
      </c>
      <c r="D107" s="58" t="s">
        <v>42</v>
      </c>
      <c r="E107" s="59" t="s">
        <v>25</v>
      </c>
      <c r="F107" s="60">
        <v>14300</v>
      </c>
      <c r="G107" s="60">
        <f t="shared" si="10"/>
        <v>57200</v>
      </c>
      <c r="H107" s="61">
        <v>3798.36370698826</v>
      </c>
      <c r="I107" s="61">
        <f t="shared" si="11"/>
        <v>15193.454827953</v>
      </c>
      <c r="J107" s="71">
        <v>0.265619839649529</v>
      </c>
      <c r="K107" s="72">
        <v>15730</v>
      </c>
      <c r="L107" s="72">
        <f t="shared" si="12"/>
        <v>62920</v>
      </c>
      <c r="M107" s="72">
        <v>4011.0720745796</v>
      </c>
      <c r="N107" s="72">
        <f t="shared" si="13"/>
        <v>16044.2882983184</v>
      </c>
      <c r="O107" s="73">
        <v>0.254995046063547</v>
      </c>
      <c r="P107" s="74">
        <v>32697.49</v>
      </c>
      <c r="Q107" s="74">
        <v>8738.44</v>
      </c>
      <c r="R107" s="74"/>
      <c r="S107" s="79"/>
      <c r="T107" s="48">
        <f t="shared" si="14"/>
        <v>0.571634440559441</v>
      </c>
      <c r="U107" s="48">
        <f t="shared" si="15"/>
        <v>0.575145027839419</v>
      </c>
      <c r="V107" s="48">
        <f t="shared" si="16"/>
        <v>0.519667673235855</v>
      </c>
      <c r="W107" s="48">
        <f t="shared" si="17"/>
        <v>0.544644912726723</v>
      </c>
      <c r="X107" s="81"/>
      <c r="Y107" s="84">
        <v>-200</v>
      </c>
    </row>
    <row r="108" customHeight="1" spans="1:25">
      <c r="A108" s="57">
        <v>106</v>
      </c>
      <c r="B108" s="57">
        <v>56</v>
      </c>
      <c r="C108" s="58" t="s">
        <v>145</v>
      </c>
      <c r="D108" s="58" t="s">
        <v>60</v>
      </c>
      <c r="E108" s="59" t="s">
        <v>35</v>
      </c>
      <c r="F108" s="60">
        <v>8200</v>
      </c>
      <c r="G108" s="60">
        <f t="shared" si="10"/>
        <v>32800</v>
      </c>
      <c r="H108" s="61">
        <v>2231.76858909659</v>
      </c>
      <c r="I108" s="61">
        <f t="shared" si="11"/>
        <v>8927.07435638636</v>
      </c>
      <c r="J108" s="71">
        <v>0.272166901109341</v>
      </c>
      <c r="K108" s="72">
        <v>9840</v>
      </c>
      <c r="L108" s="72">
        <f t="shared" si="12"/>
        <v>39360</v>
      </c>
      <c r="M108" s="72">
        <v>2570.99741463928</v>
      </c>
      <c r="N108" s="72">
        <f t="shared" si="13"/>
        <v>10283.9896585571</v>
      </c>
      <c r="O108" s="73">
        <v>0.261280225064967</v>
      </c>
      <c r="P108" s="74">
        <v>18686.34</v>
      </c>
      <c r="Q108" s="74">
        <v>4870.32</v>
      </c>
      <c r="R108" s="74"/>
      <c r="S108" s="79"/>
      <c r="T108" s="48">
        <f t="shared" si="14"/>
        <v>0.569705487804878</v>
      </c>
      <c r="U108" s="48">
        <f t="shared" si="15"/>
        <v>0.545567316409302</v>
      </c>
      <c r="V108" s="48">
        <f t="shared" si="16"/>
        <v>0.474754573170732</v>
      </c>
      <c r="W108" s="48">
        <f t="shared" si="17"/>
        <v>0.473582739938628</v>
      </c>
      <c r="X108" s="81"/>
      <c r="Y108" s="83">
        <f t="shared" si="18"/>
        <v>-141.1366</v>
      </c>
    </row>
    <row r="109" customHeight="1" spans="1:25">
      <c r="A109" s="57">
        <v>107</v>
      </c>
      <c r="B109" s="57">
        <v>113298</v>
      </c>
      <c r="C109" s="58" t="s">
        <v>146</v>
      </c>
      <c r="D109" s="58" t="s">
        <v>42</v>
      </c>
      <c r="E109" s="59" t="s">
        <v>51</v>
      </c>
      <c r="F109" s="60">
        <v>5525</v>
      </c>
      <c r="G109" s="60">
        <f t="shared" si="10"/>
        <v>22100</v>
      </c>
      <c r="H109" s="61">
        <v>1324.33034875242</v>
      </c>
      <c r="I109" s="61">
        <f t="shared" si="11"/>
        <v>5297.32139500968</v>
      </c>
      <c r="J109" s="71">
        <v>0.239697800679171</v>
      </c>
      <c r="K109" s="72">
        <v>6630</v>
      </c>
      <c r="L109" s="72">
        <f t="shared" si="12"/>
        <v>26520</v>
      </c>
      <c r="M109" s="72">
        <v>1525.62856176279</v>
      </c>
      <c r="N109" s="72">
        <f t="shared" si="13"/>
        <v>6102.51424705116</v>
      </c>
      <c r="O109" s="73">
        <v>0.230109888652004</v>
      </c>
      <c r="P109" s="74">
        <v>12483.05</v>
      </c>
      <c r="Q109" s="74">
        <v>2736.92</v>
      </c>
      <c r="R109" s="74"/>
      <c r="S109" s="79"/>
      <c r="T109" s="48">
        <f t="shared" si="14"/>
        <v>0.564843891402715</v>
      </c>
      <c r="U109" s="48">
        <f t="shared" si="15"/>
        <v>0.516661119066384</v>
      </c>
      <c r="V109" s="48">
        <f t="shared" si="16"/>
        <v>0.470703242835596</v>
      </c>
      <c r="W109" s="48">
        <f t="shared" si="17"/>
        <v>0.448490554745124</v>
      </c>
      <c r="X109" s="81"/>
      <c r="Y109" s="83">
        <f t="shared" si="18"/>
        <v>-96.1695</v>
      </c>
    </row>
    <row r="110" customHeight="1" spans="1:25">
      <c r="A110" s="57">
        <v>108</v>
      </c>
      <c r="B110" s="57">
        <v>591</v>
      </c>
      <c r="C110" s="58" t="s">
        <v>147</v>
      </c>
      <c r="D110" s="58" t="s">
        <v>62</v>
      </c>
      <c r="E110" s="59" t="s">
        <v>51</v>
      </c>
      <c r="F110" s="60">
        <v>5525</v>
      </c>
      <c r="G110" s="60">
        <f t="shared" si="10"/>
        <v>22100</v>
      </c>
      <c r="H110" s="61">
        <v>1828.87085120945</v>
      </c>
      <c r="I110" s="61">
        <f t="shared" si="11"/>
        <v>7315.4834048378</v>
      </c>
      <c r="J110" s="71">
        <v>0.331017348635194</v>
      </c>
      <c r="K110" s="72">
        <v>6630</v>
      </c>
      <c r="L110" s="72">
        <f t="shared" si="12"/>
        <v>26520</v>
      </c>
      <c r="M110" s="72">
        <v>2106.85922059329</v>
      </c>
      <c r="N110" s="72">
        <f t="shared" si="13"/>
        <v>8427.43688237316</v>
      </c>
      <c r="O110" s="73">
        <v>0.317776654689787</v>
      </c>
      <c r="P110" s="74">
        <v>12203.34</v>
      </c>
      <c r="Q110" s="74">
        <v>3556.91</v>
      </c>
      <c r="R110" s="74"/>
      <c r="S110" s="79"/>
      <c r="T110" s="48">
        <f t="shared" si="14"/>
        <v>0.552187330316742</v>
      </c>
      <c r="U110" s="48">
        <f t="shared" si="15"/>
        <v>0.486216672660043</v>
      </c>
      <c r="V110" s="48">
        <f t="shared" si="16"/>
        <v>0.460156108597285</v>
      </c>
      <c r="W110" s="48">
        <f t="shared" si="17"/>
        <v>0.422063083906287</v>
      </c>
      <c r="X110" s="81"/>
      <c r="Y110" s="83">
        <f t="shared" si="18"/>
        <v>-98.9666</v>
      </c>
    </row>
    <row r="111" customHeight="1" spans="1:25">
      <c r="A111" s="57">
        <v>109</v>
      </c>
      <c r="B111" s="57">
        <v>52</v>
      </c>
      <c r="C111" s="58" t="s">
        <v>148</v>
      </c>
      <c r="D111" s="58" t="s">
        <v>60</v>
      </c>
      <c r="E111" s="59" t="s">
        <v>35</v>
      </c>
      <c r="F111" s="60">
        <v>6200</v>
      </c>
      <c r="G111" s="60">
        <f t="shared" si="10"/>
        <v>24800</v>
      </c>
      <c r="H111" s="61">
        <v>1834.74079614499</v>
      </c>
      <c r="I111" s="61">
        <f t="shared" si="11"/>
        <v>7338.96318457996</v>
      </c>
      <c r="J111" s="71">
        <v>0.295925934862095</v>
      </c>
      <c r="K111" s="72">
        <v>7440</v>
      </c>
      <c r="L111" s="72">
        <f t="shared" si="12"/>
        <v>29760</v>
      </c>
      <c r="M111" s="72">
        <v>2113.62139715903</v>
      </c>
      <c r="N111" s="72">
        <f t="shared" si="13"/>
        <v>8454.48558863612</v>
      </c>
      <c r="O111" s="73">
        <v>0.284088897467611</v>
      </c>
      <c r="P111" s="74">
        <v>13533.6</v>
      </c>
      <c r="Q111" s="74">
        <v>3464.23</v>
      </c>
      <c r="R111" s="74"/>
      <c r="S111" s="79"/>
      <c r="T111" s="48">
        <f t="shared" si="14"/>
        <v>0.545709677419355</v>
      </c>
      <c r="U111" s="48">
        <f t="shared" si="15"/>
        <v>0.472032617261081</v>
      </c>
      <c r="V111" s="48">
        <f t="shared" si="16"/>
        <v>0.454758064516129</v>
      </c>
      <c r="W111" s="48">
        <f t="shared" si="17"/>
        <v>0.409750535816911</v>
      </c>
      <c r="X111" s="81"/>
      <c r="Y111" s="83">
        <f t="shared" si="18"/>
        <v>-112.664</v>
      </c>
    </row>
    <row r="112" customHeight="1" spans="1:25">
      <c r="A112" s="57">
        <v>110</v>
      </c>
      <c r="B112" s="57">
        <v>104429</v>
      </c>
      <c r="C112" s="58" t="s">
        <v>149</v>
      </c>
      <c r="D112" s="58" t="s">
        <v>42</v>
      </c>
      <c r="E112" s="59" t="s">
        <v>51</v>
      </c>
      <c r="F112" s="60">
        <v>5200</v>
      </c>
      <c r="G112" s="60">
        <f t="shared" si="10"/>
        <v>20800</v>
      </c>
      <c r="H112" s="61">
        <v>1070.92061904837</v>
      </c>
      <c r="I112" s="61">
        <f t="shared" si="11"/>
        <v>4283.68247619348</v>
      </c>
      <c r="J112" s="71">
        <v>0.205946272893917</v>
      </c>
      <c r="K112" s="72">
        <v>6240</v>
      </c>
      <c r="L112" s="72">
        <f t="shared" si="12"/>
        <v>24960</v>
      </c>
      <c r="M112" s="72">
        <v>1233.70055314372</v>
      </c>
      <c r="N112" s="72">
        <f t="shared" si="13"/>
        <v>4934.80221257488</v>
      </c>
      <c r="O112" s="73">
        <v>0.197708421978161</v>
      </c>
      <c r="P112" s="74">
        <v>11324.63</v>
      </c>
      <c r="Q112" s="74">
        <v>2987.84</v>
      </c>
      <c r="R112" s="74"/>
      <c r="S112" s="79"/>
      <c r="T112" s="48">
        <f t="shared" si="14"/>
        <v>0.544453365384615</v>
      </c>
      <c r="U112" s="48">
        <f t="shared" si="15"/>
        <v>0.697493340508987</v>
      </c>
      <c r="V112" s="48">
        <f t="shared" si="16"/>
        <v>0.453711137820513</v>
      </c>
      <c r="W112" s="48">
        <f t="shared" si="17"/>
        <v>0.60546296919183</v>
      </c>
      <c r="X112" s="81"/>
      <c r="Y112" s="83">
        <f t="shared" si="18"/>
        <v>-94.7537</v>
      </c>
    </row>
    <row r="113" customHeight="1" spans="1:25">
      <c r="A113" s="57">
        <v>111</v>
      </c>
      <c r="B113" s="57">
        <v>753</v>
      </c>
      <c r="C113" s="58" t="s">
        <v>150</v>
      </c>
      <c r="D113" s="58" t="s">
        <v>32</v>
      </c>
      <c r="E113" s="59" t="s">
        <v>51</v>
      </c>
      <c r="F113" s="60">
        <v>5200</v>
      </c>
      <c r="G113" s="60">
        <f t="shared" si="10"/>
        <v>20800</v>
      </c>
      <c r="H113" s="61">
        <v>1421.86971560567</v>
      </c>
      <c r="I113" s="61">
        <f t="shared" si="11"/>
        <v>5687.47886242268</v>
      </c>
      <c r="J113" s="71">
        <v>0.273436483770321</v>
      </c>
      <c r="K113" s="72">
        <v>6240</v>
      </c>
      <c r="L113" s="72">
        <f t="shared" si="12"/>
        <v>24960</v>
      </c>
      <c r="M113" s="72">
        <v>1637.99391237773</v>
      </c>
      <c r="N113" s="72">
        <f t="shared" si="13"/>
        <v>6551.97564951092</v>
      </c>
      <c r="O113" s="73">
        <v>0.262499024419508</v>
      </c>
      <c r="P113" s="74">
        <v>11294.66</v>
      </c>
      <c r="Q113" s="74">
        <v>3090.52</v>
      </c>
      <c r="R113" s="74"/>
      <c r="S113" s="79"/>
      <c r="T113" s="48">
        <f t="shared" si="14"/>
        <v>0.5430125</v>
      </c>
      <c r="U113" s="48">
        <f t="shared" si="15"/>
        <v>0.54339015137606</v>
      </c>
      <c r="V113" s="48">
        <f t="shared" si="16"/>
        <v>0.452510416666667</v>
      </c>
      <c r="W113" s="48">
        <f t="shared" si="17"/>
        <v>0.471692839736163</v>
      </c>
      <c r="X113" s="81"/>
      <c r="Y113" s="83">
        <f t="shared" si="18"/>
        <v>-95.0534</v>
      </c>
    </row>
    <row r="114" customHeight="1" spans="1:25">
      <c r="A114" s="57">
        <v>112</v>
      </c>
      <c r="B114" s="59">
        <v>116919</v>
      </c>
      <c r="C114" s="62" t="s">
        <v>151</v>
      </c>
      <c r="D114" s="5" t="s">
        <v>24</v>
      </c>
      <c r="E114" s="59" t="s">
        <v>35</v>
      </c>
      <c r="F114" s="60">
        <v>4000</v>
      </c>
      <c r="G114" s="60">
        <f t="shared" si="10"/>
        <v>16000</v>
      </c>
      <c r="H114" s="61">
        <v>1280.34086245712</v>
      </c>
      <c r="I114" s="61">
        <f t="shared" si="11"/>
        <v>5121.36344982848</v>
      </c>
      <c r="J114" s="71">
        <v>0.320085215614279</v>
      </c>
      <c r="K114" s="72">
        <v>4800</v>
      </c>
      <c r="L114" s="72">
        <f t="shared" si="12"/>
        <v>19200</v>
      </c>
      <c r="M114" s="72">
        <v>1474.9526735506</v>
      </c>
      <c r="N114" s="72">
        <f t="shared" si="13"/>
        <v>5899.8106942024</v>
      </c>
      <c r="O114" s="73">
        <v>0.307281806989708</v>
      </c>
      <c r="P114" s="74">
        <v>8667.55</v>
      </c>
      <c r="Q114" s="74">
        <v>2437.36</v>
      </c>
      <c r="R114" s="74"/>
      <c r="S114" s="79"/>
      <c r="T114" s="48">
        <f t="shared" si="14"/>
        <v>0.541721875</v>
      </c>
      <c r="U114" s="48">
        <f t="shared" si="15"/>
        <v>0.475920138040902</v>
      </c>
      <c r="V114" s="48">
        <f t="shared" si="16"/>
        <v>0.451434895833333</v>
      </c>
      <c r="W114" s="48">
        <f t="shared" si="17"/>
        <v>0.413125119827172</v>
      </c>
      <c r="X114" s="81"/>
      <c r="Y114" s="83">
        <f t="shared" si="18"/>
        <v>-73.3245</v>
      </c>
    </row>
    <row r="115" customHeight="1" spans="1:25">
      <c r="A115" s="57">
        <v>113</v>
      </c>
      <c r="B115" s="57">
        <v>391</v>
      </c>
      <c r="C115" s="58" t="s">
        <v>152</v>
      </c>
      <c r="D115" s="58" t="s">
        <v>24</v>
      </c>
      <c r="E115" s="59" t="s">
        <v>43</v>
      </c>
      <c r="F115" s="60">
        <v>8775</v>
      </c>
      <c r="G115" s="60">
        <f t="shared" si="10"/>
        <v>35100</v>
      </c>
      <c r="H115" s="61">
        <v>2895.75</v>
      </c>
      <c r="I115" s="61">
        <f t="shared" si="11"/>
        <v>11583</v>
      </c>
      <c r="J115" s="71">
        <v>0.33</v>
      </c>
      <c r="K115" s="72">
        <v>10530</v>
      </c>
      <c r="L115" s="72">
        <f t="shared" si="12"/>
        <v>42120</v>
      </c>
      <c r="M115" s="72">
        <v>3335.904</v>
      </c>
      <c r="N115" s="72">
        <f t="shared" si="13"/>
        <v>13343.616</v>
      </c>
      <c r="O115" s="73">
        <v>0.3168</v>
      </c>
      <c r="P115" s="74">
        <v>18791.6</v>
      </c>
      <c r="Q115" s="74">
        <v>6060.32</v>
      </c>
      <c r="R115" s="74"/>
      <c r="S115" s="79"/>
      <c r="T115" s="48">
        <f t="shared" si="14"/>
        <v>0.535373219373219</v>
      </c>
      <c r="U115" s="48">
        <f t="shared" si="15"/>
        <v>0.523208149874817</v>
      </c>
      <c r="V115" s="48">
        <f t="shared" si="16"/>
        <v>0.446144349477683</v>
      </c>
      <c r="W115" s="48">
        <f t="shared" si="17"/>
        <v>0.454173741210778</v>
      </c>
      <c r="X115" s="81"/>
      <c r="Y115" s="83">
        <f t="shared" si="18"/>
        <v>-163.084</v>
      </c>
    </row>
    <row r="116" customHeight="1" spans="1:25">
      <c r="A116" s="57">
        <v>114</v>
      </c>
      <c r="B116" s="57">
        <v>754</v>
      </c>
      <c r="C116" s="58" t="s">
        <v>153</v>
      </c>
      <c r="D116" s="58" t="s">
        <v>60</v>
      </c>
      <c r="E116" s="59" t="s">
        <v>43</v>
      </c>
      <c r="F116" s="60">
        <v>9500</v>
      </c>
      <c r="G116" s="60">
        <f t="shared" si="10"/>
        <v>38000</v>
      </c>
      <c r="H116" s="61">
        <v>2865.98487714019</v>
      </c>
      <c r="I116" s="61">
        <f t="shared" si="11"/>
        <v>11463.9395085608</v>
      </c>
      <c r="J116" s="71">
        <v>0.301682618646336</v>
      </c>
      <c r="K116" s="72">
        <v>10925</v>
      </c>
      <c r="L116" s="72">
        <f t="shared" si="12"/>
        <v>43700</v>
      </c>
      <c r="M116" s="72">
        <v>3164.04730436277</v>
      </c>
      <c r="N116" s="72">
        <f t="shared" si="13"/>
        <v>12656.1892174511</v>
      </c>
      <c r="O116" s="73">
        <v>0.289615313900483</v>
      </c>
      <c r="P116" s="74">
        <v>20244.99</v>
      </c>
      <c r="Q116" s="74">
        <v>5295.31</v>
      </c>
      <c r="R116" s="74"/>
      <c r="S116" s="79"/>
      <c r="T116" s="48">
        <f t="shared" si="14"/>
        <v>0.532762894736842</v>
      </c>
      <c r="U116" s="48">
        <f t="shared" si="15"/>
        <v>0.461910148430712</v>
      </c>
      <c r="V116" s="48">
        <f t="shared" si="16"/>
        <v>0.463272082379863</v>
      </c>
      <c r="W116" s="48">
        <f t="shared" si="17"/>
        <v>0.418396873578543</v>
      </c>
      <c r="X116" s="81"/>
      <c r="Y116" s="83">
        <f t="shared" si="18"/>
        <v>-177.5501</v>
      </c>
    </row>
    <row r="117" customHeight="1" spans="1:25">
      <c r="A117" s="57">
        <v>115</v>
      </c>
      <c r="B117" s="57">
        <v>572</v>
      </c>
      <c r="C117" s="58" t="s">
        <v>154</v>
      </c>
      <c r="D117" s="58" t="s">
        <v>24</v>
      </c>
      <c r="E117" s="59" t="s">
        <v>28</v>
      </c>
      <c r="F117" s="60">
        <v>8450</v>
      </c>
      <c r="G117" s="60">
        <f t="shared" si="10"/>
        <v>33800</v>
      </c>
      <c r="H117" s="61">
        <v>2438.46841323389</v>
      </c>
      <c r="I117" s="61">
        <f t="shared" si="11"/>
        <v>9753.87365293556</v>
      </c>
      <c r="J117" s="71">
        <v>0.288576143577975</v>
      </c>
      <c r="K117" s="72">
        <v>10140</v>
      </c>
      <c r="L117" s="72">
        <f t="shared" si="12"/>
        <v>40560</v>
      </c>
      <c r="M117" s="72">
        <v>2809.11561204544</v>
      </c>
      <c r="N117" s="72">
        <f t="shared" si="13"/>
        <v>11236.4624481818</v>
      </c>
      <c r="O117" s="73">
        <v>0.277033097834856</v>
      </c>
      <c r="P117" s="74">
        <v>17886.66</v>
      </c>
      <c r="Q117" s="74">
        <v>4833.44</v>
      </c>
      <c r="R117" s="74"/>
      <c r="S117" s="79"/>
      <c r="T117" s="48">
        <f t="shared" si="14"/>
        <v>0.529191124260355</v>
      </c>
      <c r="U117" s="48">
        <f t="shared" si="15"/>
        <v>0.495540558754861</v>
      </c>
      <c r="V117" s="48">
        <f t="shared" si="16"/>
        <v>0.440992603550296</v>
      </c>
      <c r="W117" s="48">
        <f t="shared" si="17"/>
        <v>0.430156735030261</v>
      </c>
      <c r="X117" s="81"/>
      <c r="Y117" s="83">
        <f t="shared" si="18"/>
        <v>-159.1334</v>
      </c>
    </row>
    <row r="118" customHeight="1" spans="1:25">
      <c r="A118" s="57">
        <v>116</v>
      </c>
      <c r="B118" s="57">
        <v>347</v>
      </c>
      <c r="C118" s="58" t="s">
        <v>155</v>
      </c>
      <c r="D118" s="58" t="s">
        <v>42</v>
      </c>
      <c r="E118" s="59" t="s">
        <v>35</v>
      </c>
      <c r="F118" s="60">
        <v>6500</v>
      </c>
      <c r="G118" s="60">
        <f t="shared" si="10"/>
        <v>26000</v>
      </c>
      <c r="H118" s="61">
        <v>1845.70411095099</v>
      </c>
      <c r="I118" s="61">
        <f t="shared" si="11"/>
        <v>7382.81644380396</v>
      </c>
      <c r="J118" s="71">
        <v>0.283954478607845</v>
      </c>
      <c r="K118" s="72">
        <v>7800</v>
      </c>
      <c r="L118" s="72">
        <f t="shared" si="12"/>
        <v>31200</v>
      </c>
      <c r="M118" s="72">
        <v>2126.25113581554</v>
      </c>
      <c r="N118" s="72">
        <f t="shared" si="13"/>
        <v>8505.00454326216</v>
      </c>
      <c r="O118" s="73">
        <v>0.272596299463531</v>
      </c>
      <c r="P118" s="74">
        <v>13755.61</v>
      </c>
      <c r="Q118" s="74">
        <v>2916.27</v>
      </c>
      <c r="R118" s="74"/>
      <c r="S118" s="79"/>
      <c r="T118" s="48">
        <f t="shared" si="14"/>
        <v>0.529061923076923</v>
      </c>
      <c r="U118" s="48">
        <f t="shared" si="15"/>
        <v>0.395007788991894</v>
      </c>
      <c r="V118" s="48">
        <f t="shared" si="16"/>
        <v>0.440884935897436</v>
      </c>
      <c r="W118" s="48">
        <f t="shared" si="17"/>
        <v>0.34288870572213</v>
      </c>
      <c r="X118" s="81"/>
      <c r="Y118" s="83">
        <f t="shared" si="18"/>
        <v>-122.4439</v>
      </c>
    </row>
    <row r="119" customHeight="1" spans="1:25">
      <c r="A119" s="57">
        <v>117</v>
      </c>
      <c r="B119" s="57">
        <v>103639</v>
      </c>
      <c r="C119" s="58" t="s">
        <v>156</v>
      </c>
      <c r="D119" s="58" t="s">
        <v>32</v>
      </c>
      <c r="E119" s="59" t="s">
        <v>28</v>
      </c>
      <c r="F119" s="60">
        <v>8500</v>
      </c>
      <c r="G119" s="60">
        <f t="shared" si="10"/>
        <v>34000</v>
      </c>
      <c r="H119" s="61">
        <v>2095.64827116022</v>
      </c>
      <c r="I119" s="61">
        <f t="shared" si="11"/>
        <v>8382.59308464088</v>
      </c>
      <c r="J119" s="71">
        <v>0.246546855430614</v>
      </c>
      <c r="K119" s="72">
        <v>10200</v>
      </c>
      <c r="L119" s="72">
        <f t="shared" si="12"/>
        <v>40800</v>
      </c>
      <c r="M119" s="72">
        <v>2414.18680837657</v>
      </c>
      <c r="N119" s="72">
        <f t="shared" si="13"/>
        <v>9656.74723350628</v>
      </c>
      <c r="O119" s="73">
        <v>0.236684981213389</v>
      </c>
      <c r="P119" s="74">
        <v>17904.54</v>
      </c>
      <c r="Q119" s="74">
        <v>5087.57</v>
      </c>
      <c r="R119" s="74"/>
      <c r="S119" s="79"/>
      <c r="T119" s="48">
        <f t="shared" si="14"/>
        <v>0.526604117647059</v>
      </c>
      <c r="U119" s="48">
        <f t="shared" si="15"/>
        <v>0.60692078795066</v>
      </c>
      <c r="V119" s="48">
        <f t="shared" si="16"/>
        <v>0.438836764705882</v>
      </c>
      <c r="W119" s="48">
        <f t="shared" si="17"/>
        <v>0.526840961762727</v>
      </c>
      <c r="X119" s="81"/>
      <c r="Y119" s="83">
        <f t="shared" si="18"/>
        <v>-160.9546</v>
      </c>
    </row>
    <row r="120" customHeight="1" spans="1:25">
      <c r="A120" s="57">
        <v>118</v>
      </c>
      <c r="B120" s="57">
        <v>112888</v>
      </c>
      <c r="C120" s="58" t="s">
        <v>157</v>
      </c>
      <c r="D120" s="58" t="s">
        <v>42</v>
      </c>
      <c r="E120" s="59" t="s">
        <v>51</v>
      </c>
      <c r="F120" s="60">
        <v>6500</v>
      </c>
      <c r="G120" s="60">
        <f t="shared" si="10"/>
        <v>26000</v>
      </c>
      <c r="H120" s="61">
        <v>1435.44043826112</v>
      </c>
      <c r="I120" s="61">
        <f t="shared" si="11"/>
        <v>5741.76175304448</v>
      </c>
      <c r="J120" s="71">
        <v>0.220836990501711</v>
      </c>
      <c r="K120" s="72">
        <v>7800</v>
      </c>
      <c r="L120" s="72">
        <f t="shared" si="12"/>
        <v>31200</v>
      </c>
      <c r="M120" s="72">
        <v>1653.62738487682</v>
      </c>
      <c r="N120" s="72">
        <f t="shared" si="13"/>
        <v>6614.50953950728</v>
      </c>
      <c r="O120" s="73">
        <v>0.212003510881643</v>
      </c>
      <c r="P120" s="74">
        <v>13333.9</v>
      </c>
      <c r="Q120" s="74">
        <v>4169.26</v>
      </c>
      <c r="R120" s="74"/>
      <c r="S120" s="79"/>
      <c r="T120" s="48">
        <f t="shared" si="14"/>
        <v>0.512842307692308</v>
      </c>
      <c r="U120" s="48">
        <f t="shared" si="15"/>
        <v>0.726129048769624</v>
      </c>
      <c r="V120" s="48">
        <f t="shared" si="16"/>
        <v>0.42736858974359</v>
      </c>
      <c r="W120" s="48">
        <f t="shared" si="17"/>
        <v>0.63032035483474</v>
      </c>
      <c r="X120" s="81"/>
      <c r="Y120" s="83">
        <f t="shared" si="18"/>
        <v>-126.661</v>
      </c>
    </row>
    <row r="121" customHeight="1" spans="1:25">
      <c r="A121" s="57">
        <v>119</v>
      </c>
      <c r="B121" s="57">
        <v>581</v>
      </c>
      <c r="C121" s="58" t="s">
        <v>158</v>
      </c>
      <c r="D121" s="58" t="s">
        <v>24</v>
      </c>
      <c r="E121" s="59" t="s">
        <v>25</v>
      </c>
      <c r="F121" s="60">
        <v>14300</v>
      </c>
      <c r="G121" s="60">
        <f t="shared" si="10"/>
        <v>57200</v>
      </c>
      <c r="H121" s="61">
        <v>2916.852480999</v>
      </c>
      <c r="I121" s="61">
        <f t="shared" si="11"/>
        <v>11667.409923996</v>
      </c>
      <c r="J121" s="71">
        <v>0.203975697971958</v>
      </c>
      <c r="K121" s="72">
        <v>15730</v>
      </c>
      <c r="L121" s="72">
        <f t="shared" si="12"/>
        <v>62920</v>
      </c>
      <c r="M121" s="72">
        <v>3080.19621993495</v>
      </c>
      <c r="N121" s="72">
        <f t="shared" si="13"/>
        <v>12320.7848797398</v>
      </c>
      <c r="O121" s="73">
        <v>0.19581667005308</v>
      </c>
      <c r="P121" s="74">
        <v>28749.16</v>
      </c>
      <c r="Q121" s="74">
        <v>7640.74</v>
      </c>
      <c r="R121" s="74"/>
      <c r="S121" s="79"/>
      <c r="T121" s="48">
        <f t="shared" si="14"/>
        <v>0.502607692307692</v>
      </c>
      <c r="U121" s="48">
        <f t="shared" si="15"/>
        <v>0.654878850556671</v>
      </c>
      <c r="V121" s="48">
        <f t="shared" si="16"/>
        <v>0.456916083916084</v>
      </c>
      <c r="W121" s="48">
        <f t="shared" si="17"/>
        <v>0.620150426663513</v>
      </c>
      <c r="X121" s="81"/>
      <c r="Y121" s="84">
        <v>-200</v>
      </c>
    </row>
    <row r="122" customHeight="1" spans="1:25">
      <c r="A122" s="57">
        <v>120</v>
      </c>
      <c r="B122" s="57">
        <v>102478</v>
      </c>
      <c r="C122" s="58" t="s">
        <v>159</v>
      </c>
      <c r="D122" s="58" t="s">
        <v>24</v>
      </c>
      <c r="E122" s="59" t="s">
        <v>51</v>
      </c>
      <c r="F122" s="60">
        <v>4000</v>
      </c>
      <c r="G122" s="60">
        <f t="shared" si="10"/>
        <v>16000</v>
      </c>
      <c r="H122" s="61">
        <v>1092.42527483225</v>
      </c>
      <c r="I122" s="61">
        <f t="shared" si="11"/>
        <v>4369.701099329</v>
      </c>
      <c r="J122" s="71">
        <v>0.273106318708062</v>
      </c>
      <c r="K122" s="72">
        <v>4800</v>
      </c>
      <c r="L122" s="72">
        <f t="shared" si="12"/>
        <v>19200</v>
      </c>
      <c r="M122" s="72">
        <v>1258.47391660675</v>
      </c>
      <c r="N122" s="72">
        <f t="shared" si="13"/>
        <v>5033.895666427</v>
      </c>
      <c r="O122" s="73">
        <v>0.262182065959739</v>
      </c>
      <c r="P122" s="74">
        <v>8014.43</v>
      </c>
      <c r="Q122" s="74">
        <v>2296.29</v>
      </c>
      <c r="R122" s="74"/>
      <c r="S122" s="79"/>
      <c r="T122" s="48">
        <f t="shared" si="14"/>
        <v>0.500901875</v>
      </c>
      <c r="U122" s="48">
        <f t="shared" si="15"/>
        <v>0.525502762729609</v>
      </c>
      <c r="V122" s="48">
        <f t="shared" si="16"/>
        <v>0.417418229166667</v>
      </c>
      <c r="W122" s="48">
        <f t="shared" si="17"/>
        <v>0.456165592647231</v>
      </c>
      <c r="X122" s="81"/>
      <c r="Y122" s="83">
        <f t="shared" si="18"/>
        <v>-79.8557</v>
      </c>
    </row>
    <row r="123" customHeight="1" spans="1:25">
      <c r="A123" s="57">
        <v>121</v>
      </c>
      <c r="B123" s="57">
        <v>545</v>
      </c>
      <c r="C123" s="58" t="s">
        <v>160</v>
      </c>
      <c r="D123" s="58" t="s">
        <v>32</v>
      </c>
      <c r="E123" s="59" t="s">
        <v>35</v>
      </c>
      <c r="F123" s="60">
        <v>4225</v>
      </c>
      <c r="G123" s="60">
        <f t="shared" si="10"/>
        <v>16900</v>
      </c>
      <c r="H123" s="61">
        <v>1226.80940095545</v>
      </c>
      <c r="I123" s="61">
        <f t="shared" si="11"/>
        <v>4907.2376038218</v>
      </c>
      <c r="J123" s="71">
        <v>0.290369088983538</v>
      </c>
      <c r="K123" s="72">
        <v>5070</v>
      </c>
      <c r="L123" s="72">
        <f t="shared" si="12"/>
        <v>20280</v>
      </c>
      <c r="M123" s="72">
        <v>1413.28442990068</v>
      </c>
      <c r="N123" s="72">
        <f t="shared" si="13"/>
        <v>5653.13771960272</v>
      </c>
      <c r="O123" s="73">
        <v>0.278754325424197</v>
      </c>
      <c r="P123" s="74">
        <v>8421.83</v>
      </c>
      <c r="Q123" s="74">
        <v>1697.55</v>
      </c>
      <c r="R123" s="74"/>
      <c r="S123" s="79"/>
      <c r="T123" s="48">
        <f t="shared" si="14"/>
        <v>0.498333136094675</v>
      </c>
      <c r="U123" s="48">
        <f t="shared" si="15"/>
        <v>0.34592781867296</v>
      </c>
      <c r="V123" s="48">
        <f t="shared" si="16"/>
        <v>0.415277613412229</v>
      </c>
      <c r="W123" s="48">
        <f t="shared" si="17"/>
        <v>0.300284564820278</v>
      </c>
      <c r="X123" s="81"/>
      <c r="Y123" s="83">
        <f t="shared" si="18"/>
        <v>-84.7817</v>
      </c>
    </row>
    <row r="124" customHeight="1" spans="1:25">
      <c r="A124" s="57">
        <v>122</v>
      </c>
      <c r="B124" s="57">
        <v>113833</v>
      </c>
      <c r="C124" s="58" t="s">
        <v>161</v>
      </c>
      <c r="D124" s="58" t="s">
        <v>42</v>
      </c>
      <c r="E124" s="59" t="s">
        <v>51</v>
      </c>
      <c r="F124" s="60">
        <v>5500</v>
      </c>
      <c r="G124" s="60">
        <f t="shared" si="10"/>
        <v>22000</v>
      </c>
      <c r="H124" s="61">
        <v>1333.54328813962</v>
      </c>
      <c r="I124" s="61">
        <f t="shared" si="11"/>
        <v>5334.17315255848</v>
      </c>
      <c r="J124" s="71">
        <v>0.242462416025385</v>
      </c>
      <c r="K124" s="72">
        <v>6600</v>
      </c>
      <c r="L124" s="72">
        <f t="shared" si="12"/>
        <v>26400</v>
      </c>
      <c r="M124" s="72">
        <v>1536.24186793684</v>
      </c>
      <c r="N124" s="72">
        <f t="shared" si="13"/>
        <v>6144.96747174736</v>
      </c>
      <c r="O124" s="73">
        <v>0.232763919384369</v>
      </c>
      <c r="P124" s="74">
        <v>10787.36</v>
      </c>
      <c r="Q124" s="74">
        <v>2943.6</v>
      </c>
      <c r="R124" s="74"/>
      <c r="S124" s="79"/>
      <c r="T124" s="48">
        <f t="shared" si="14"/>
        <v>0.490334545454545</v>
      </c>
      <c r="U124" s="48">
        <f t="shared" si="15"/>
        <v>0.551838104203298</v>
      </c>
      <c r="V124" s="48">
        <f t="shared" si="16"/>
        <v>0.408612121212121</v>
      </c>
      <c r="W124" s="48">
        <f t="shared" si="17"/>
        <v>0.479026132120919</v>
      </c>
      <c r="X124" s="81"/>
      <c r="Y124" s="83">
        <f t="shared" si="18"/>
        <v>-112.1264</v>
      </c>
    </row>
    <row r="125" customHeight="1" spans="1:25">
      <c r="A125" s="57">
        <v>123</v>
      </c>
      <c r="B125" s="57">
        <v>113008</v>
      </c>
      <c r="C125" s="58" t="s">
        <v>162</v>
      </c>
      <c r="D125" s="58" t="s">
        <v>32</v>
      </c>
      <c r="E125" s="59" t="s">
        <v>51</v>
      </c>
      <c r="F125" s="60">
        <v>3900</v>
      </c>
      <c r="G125" s="60">
        <f t="shared" si="10"/>
        <v>15600</v>
      </c>
      <c r="H125" s="61">
        <v>1024.95142063543</v>
      </c>
      <c r="I125" s="61">
        <f t="shared" si="11"/>
        <v>4099.80568254172</v>
      </c>
      <c r="J125" s="71">
        <v>0.262808056573187</v>
      </c>
      <c r="K125" s="72">
        <v>4680</v>
      </c>
      <c r="L125" s="72">
        <f t="shared" si="12"/>
        <v>18720</v>
      </c>
      <c r="M125" s="72">
        <v>1180.74403657201</v>
      </c>
      <c r="N125" s="72">
        <f t="shared" si="13"/>
        <v>4722.97614628804</v>
      </c>
      <c r="O125" s="73">
        <v>0.252295734310259</v>
      </c>
      <c r="P125" s="74">
        <v>7621.63</v>
      </c>
      <c r="Q125" s="74">
        <v>2540.63</v>
      </c>
      <c r="R125" s="74"/>
      <c r="S125" s="79"/>
      <c r="T125" s="48">
        <f t="shared" si="14"/>
        <v>0.488566025641026</v>
      </c>
      <c r="U125" s="48">
        <f t="shared" si="15"/>
        <v>0.619695223805073</v>
      </c>
      <c r="V125" s="48">
        <f t="shared" si="16"/>
        <v>0.407138354700855</v>
      </c>
      <c r="W125" s="48">
        <f t="shared" si="17"/>
        <v>0.537929881775239</v>
      </c>
      <c r="X125" s="81"/>
      <c r="Y125" s="83">
        <f t="shared" si="18"/>
        <v>-79.7837</v>
      </c>
    </row>
    <row r="126" customHeight="1" spans="1:25">
      <c r="A126" s="57">
        <v>124</v>
      </c>
      <c r="B126" s="57">
        <v>107728</v>
      </c>
      <c r="C126" s="58" t="s">
        <v>163</v>
      </c>
      <c r="D126" s="58" t="s">
        <v>30</v>
      </c>
      <c r="E126" s="59" t="s">
        <v>35</v>
      </c>
      <c r="F126" s="60">
        <v>7500</v>
      </c>
      <c r="G126" s="60">
        <f t="shared" si="10"/>
        <v>30000</v>
      </c>
      <c r="H126" s="61">
        <v>1838.07130485022</v>
      </c>
      <c r="I126" s="61">
        <f t="shared" si="11"/>
        <v>7352.28521940088</v>
      </c>
      <c r="J126" s="71">
        <v>0.24507617398003</v>
      </c>
      <c r="K126" s="72">
        <v>9000</v>
      </c>
      <c r="L126" s="72">
        <f t="shared" si="12"/>
        <v>36000</v>
      </c>
      <c r="M126" s="72">
        <v>2117.45814318746</v>
      </c>
      <c r="N126" s="72">
        <f t="shared" si="13"/>
        <v>8469.83257274984</v>
      </c>
      <c r="O126" s="73">
        <v>0.235273127020829</v>
      </c>
      <c r="P126" s="74">
        <v>14577.82</v>
      </c>
      <c r="Q126" s="74">
        <v>3532.3</v>
      </c>
      <c r="R126" s="74"/>
      <c r="S126" s="79"/>
      <c r="T126" s="48">
        <f t="shared" si="14"/>
        <v>0.485927333333333</v>
      </c>
      <c r="U126" s="48">
        <f t="shared" si="15"/>
        <v>0.480435659742787</v>
      </c>
      <c r="V126" s="48">
        <f t="shared" si="16"/>
        <v>0.404939444444444</v>
      </c>
      <c r="W126" s="48">
        <f t="shared" si="17"/>
        <v>0.417044843526723</v>
      </c>
      <c r="X126" s="81"/>
      <c r="Y126" s="83">
        <f t="shared" si="18"/>
        <v>-154.2218</v>
      </c>
    </row>
    <row r="127" customHeight="1" spans="1:25">
      <c r="A127" s="57">
        <v>125</v>
      </c>
      <c r="B127" s="57">
        <v>113299</v>
      </c>
      <c r="C127" s="58" t="s">
        <v>164</v>
      </c>
      <c r="D127" s="58" t="s">
        <v>24</v>
      </c>
      <c r="E127" s="59" t="s">
        <v>51</v>
      </c>
      <c r="F127" s="60">
        <v>6200</v>
      </c>
      <c r="G127" s="60">
        <f t="shared" si="10"/>
        <v>24800</v>
      </c>
      <c r="H127" s="61">
        <v>1774.9384453265</v>
      </c>
      <c r="I127" s="61">
        <f t="shared" si="11"/>
        <v>7099.753781306</v>
      </c>
      <c r="J127" s="71">
        <v>0.2862803944075</v>
      </c>
      <c r="K127" s="72">
        <v>7440</v>
      </c>
      <c r="L127" s="72">
        <f t="shared" si="12"/>
        <v>29760</v>
      </c>
      <c r="M127" s="72">
        <v>2044.72908901613</v>
      </c>
      <c r="N127" s="72">
        <f t="shared" si="13"/>
        <v>8178.91635606452</v>
      </c>
      <c r="O127" s="73">
        <v>0.2748291786312</v>
      </c>
      <c r="P127" s="74">
        <v>12027.87</v>
      </c>
      <c r="Q127" s="74">
        <v>2941.01</v>
      </c>
      <c r="R127" s="74"/>
      <c r="S127" s="79"/>
      <c r="T127" s="48">
        <f t="shared" si="14"/>
        <v>0.484994758064516</v>
      </c>
      <c r="U127" s="48">
        <f t="shared" si="15"/>
        <v>0.414241125902679</v>
      </c>
      <c r="V127" s="48">
        <f t="shared" si="16"/>
        <v>0.404162298387097</v>
      </c>
      <c r="W127" s="48">
        <f t="shared" si="17"/>
        <v>0.359584310679408</v>
      </c>
      <c r="X127" s="81"/>
      <c r="Y127" s="83">
        <f t="shared" si="18"/>
        <v>-127.7213</v>
      </c>
    </row>
    <row r="128" customHeight="1" spans="1:25">
      <c r="A128" s="57">
        <v>126</v>
      </c>
      <c r="B128" s="57">
        <v>114069</v>
      </c>
      <c r="C128" s="58" t="s">
        <v>165</v>
      </c>
      <c r="D128" s="58" t="s">
        <v>32</v>
      </c>
      <c r="E128" s="59" t="s">
        <v>51</v>
      </c>
      <c r="F128" s="60">
        <v>3900</v>
      </c>
      <c r="G128" s="60">
        <f t="shared" si="10"/>
        <v>15600</v>
      </c>
      <c r="H128" s="61">
        <v>973.871367618581</v>
      </c>
      <c r="I128" s="61">
        <f t="shared" si="11"/>
        <v>3895.48547047432</v>
      </c>
      <c r="J128" s="71">
        <v>0.249710607081687</v>
      </c>
      <c r="K128" s="72">
        <v>4680</v>
      </c>
      <c r="L128" s="72">
        <f t="shared" si="12"/>
        <v>18720</v>
      </c>
      <c r="M128" s="72">
        <v>1121.89981549661</v>
      </c>
      <c r="N128" s="72">
        <f t="shared" si="13"/>
        <v>4487.59926198644</v>
      </c>
      <c r="O128" s="73">
        <v>0.23972218279842</v>
      </c>
      <c r="P128" s="74">
        <v>7560.01</v>
      </c>
      <c r="Q128" s="74">
        <v>2714</v>
      </c>
      <c r="R128" s="74"/>
      <c r="S128" s="79"/>
      <c r="T128" s="48">
        <f t="shared" si="14"/>
        <v>0.484616025641026</v>
      </c>
      <c r="U128" s="48">
        <f t="shared" si="15"/>
        <v>0.696703920620589</v>
      </c>
      <c r="V128" s="48">
        <f t="shared" si="16"/>
        <v>0.403846688034188</v>
      </c>
      <c r="W128" s="48">
        <f t="shared" si="17"/>
        <v>0.604777708872036</v>
      </c>
      <c r="X128" s="81"/>
      <c r="Y128" s="83">
        <f t="shared" si="18"/>
        <v>-80.3999</v>
      </c>
    </row>
    <row r="129" customHeight="1" spans="1:25">
      <c r="A129" s="57">
        <v>127</v>
      </c>
      <c r="B129" s="57">
        <v>339</v>
      </c>
      <c r="C129" s="58" t="s">
        <v>166</v>
      </c>
      <c r="D129" s="58" t="s">
        <v>42</v>
      </c>
      <c r="E129" s="59" t="s">
        <v>35</v>
      </c>
      <c r="F129" s="60">
        <v>6800</v>
      </c>
      <c r="G129" s="60">
        <f t="shared" si="10"/>
        <v>27200</v>
      </c>
      <c r="H129" s="61">
        <v>2212.31771296278</v>
      </c>
      <c r="I129" s="61">
        <f t="shared" si="11"/>
        <v>8849.27085185112</v>
      </c>
      <c r="J129" s="71">
        <v>0.325340840141585</v>
      </c>
      <c r="K129" s="72">
        <v>8160</v>
      </c>
      <c r="L129" s="72">
        <f t="shared" si="12"/>
        <v>32640</v>
      </c>
      <c r="M129" s="72">
        <v>2548.59000533312</v>
      </c>
      <c r="N129" s="72">
        <f t="shared" si="13"/>
        <v>10194.3600213325</v>
      </c>
      <c r="O129" s="73">
        <v>0.312327206535922</v>
      </c>
      <c r="P129" s="74">
        <v>12360.19</v>
      </c>
      <c r="Q129" s="74">
        <v>3253.09</v>
      </c>
      <c r="R129" s="74"/>
      <c r="S129" s="79"/>
      <c r="T129" s="48">
        <f t="shared" si="14"/>
        <v>0.45441875</v>
      </c>
      <c r="U129" s="48">
        <f t="shared" si="15"/>
        <v>0.367611078297994</v>
      </c>
      <c r="V129" s="48">
        <f t="shared" si="16"/>
        <v>0.378682291666667</v>
      </c>
      <c r="W129" s="48">
        <f t="shared" si="17"/>
        <v>0.319106838800343</v>
      </c>
      <c r="X129" s="81"/>
      <c r="Y129" s="83">
        <f t="shared" si="18"/>
        <v>-148.3981</v>
      </c>
    </row>
    <row r="130" customHeight="1" spans="1:25">
      <c r="A130" s="57">
        <v>128</v>
      </c>
      <c r="B130" s="57">
        <v>308</v>
      </c>
      <c r="C130" s="58" t="s">
        <v>167</v>
      </c>
      <c r="D130" s="58" t="s">
        <v>24</v>
      </c>
      <c r="E130" s="59" t="s">
        <v>35</v>
      </c>
      <c r="F130" s="60">
        <v>8000</v>
      </c>
      <c r="G130" s="60">
        <f t="shared" si="10"/>
        <v>32000</v>
      </c>
      <c r="H130" s="61">
        <v>2692.74386178161</v>
      </c>
      <c r="I130" s="61">
        <f t="shared" si="11"/>
        <v>10770.9754471264</v>
      </c>
      <c r="J130" s="71">
        <v>0.336592982722701</v>
      </c>
      <c r="K130" s="72">
        <v>9600</v>
      </c>
      <c r="L130" s="72">
        <f t="shared" si="12"/>
        <v>38400</v>
      </c>
      <c r="M130" s="72">
        <v>3102.04092877241</v>
      </c>
      <c r="N130" s="72">
        <f t="shared" si="13"/>
        <v>12408.1637150896</v>
      </c>
      <c r="O130" s="73">
        <v>0.323129263413793</v>
      </c>
      <c r="P130" s="74">
        <v>13298.83</v>
      </c>
      <c r="Q130" s="74">
        <v>3020.02</v>
      </c>
      <c r="R130" s="74"/>
      <c r="S130" s="79"/>
      <c r="T130" s="48">
        <f t="shared" si="14"/>
        <v>0.4155884375</v>
      </c>
      <c r="U130" s="48">
        <f t="shared" si="15"/>
        <v>0.280385004573165</v>
      </c>
      <c r="V130" s="48">
        <f t="shared" si="16"/>
        <v>0.346323697916667</v>
      </c>
      <c r="W130" s="48">
        <f t="shared" si="17"/>
        <v>0.243389760914206</v>
      </c>
      <c r="X130" s="81"/>
      <c r="Y130" s="83">
        <f t="shared" si="18"/>
        <v>-187.0117</v>
      </c>
    </row>
    <row r="131" customHeight="1" spans="1:25">
      <c r="A131" s="57">
        <v>129</v>
      </c>
      <c r="B131" s="57">
        <v>329</v>
      </c>
      <c r="C131" s="58" t="s">
        <v>168</v>
      </c>
      <c r="D131" s="58" t="s">
        <v>60</v>
      </c>
      <c r="E131" s="59" t="s">
        <v>35</v>
      </c>
      <c r="F131" s="60">
        <v>7800</v>
      </c>
      <c r="G131" s="60">
        <f t="shared" ref="G131:G136" si="19">F131*4</f>
        <v>31200</v>
      </c>
      <c r="H131" s="61">
        <v>1877.23677609057</v>
      </c>
      <c r="I131" s="61">
        <f t="shared" ref="I131:I136" si="20">H131*4</f>
        <v>7508.94710436228</v>
      </c>
      <c r="J131" s="71">
        <v>0.240671381550073</v>
      </c>
      <c r="K131" s="72">
        <v>9360</v>
      </c>
      <c r="L131" s="72">
        <f t="shared" ref="L131:L136" si="21">K131*4</f>
        <v>37440</v>
      </c>
      <c r="M131" s="72">
        <v>2162.57676605633</v>
      </c>
      <c r="N131" s="72">
        <f t="shared" ref="N131:N136" si="22">M131*4</f>
        <v>8650.30706422532</v>
      </c>
      <c r="O131" s="73">
        <v>0.23104452628807</v>
      </c>
      <c r="P131" s="74">
        <v>12416.1</v>
      </c>
      <c r="Q131" s="74">
        <v>3597.06</v>
      </c>
      <c r="R131" s="74"/>
      <c r="S131" s="79"/>
      <c r="T131" s="48">
        <f t="shared" ref="T131:T136" si="23">P131/G131</f>
        <v>0.397951923076923</v>
      </c>
      <c r="U131" s="48">
        <f t="shared" ref="U131:U136" si="24">Q131/I131</f>
        <v>0.479036534684112</v>
      </c>
      <c r="V131" s="48">
        <f t="shared" ref="V131:V136" si="25">P131/L131</f>
        <v>0.331626602564103</v>
      </c>
      <c r="W131" s="48">
        <f t="shared" ref="W131:W136" si="26">Q131/N131</f>
        <v>0.415830325246626</v>
      </c>
      <c r="X131" s="81"/>
      <c r="Y131" s="83">
        <f t="shared" si="18"/>
        <v>-187.839</v>
      </c>
    </row>
    <row r="132" customHeight="1" spans="1:25">
      <c r="A132" s="57">
        <v>130</v>
      </c>
      <c r="B132" s="57">
        <v>732</v>
      </c>
      <c r="C132" s="58" t="s">
        <v>169</v>
      </c>
      <c r="D132" s="58" t="s">
        <v>62</v>
      </c>
      <c r="E132" s="59" t="s">
        <v>35</v>
      </c>
      <c r="F132" s="60">
        <v>6500</v>
      </c>
      <c r="G132" s="60">
        <f t="shared" si="19"/>
        <v>26000</v>
      </c>
      <c r="H132" s="61">
        <v>2156.4250712198</v>
      </c>
      <c r="I132" s="61">
        <f t="shared" si="20"/>
        <v>8625.7002848792</v>
      </c>
      <c r="J132" s="71">
        <v>0.331757703264585</v>
      </c>
      <c r="K132" s="72">
        <v>7800</v>
      </c>
      <c r="L132" s="72">
        <f t="shared" si="21"/>
        <v>31200</v>
      </c>
      <c r="M132" s="72">
        <v>2484.20168204521</v>
      </c>
      <c r="N132" s="72">
        <f t="shared" si="22"/>
        <v>9936.80672818084</v>
      </c>
      <c r="O132" s="73">
        <v>0.318487395134001</v>
      </c>
      <c r="P132" s="74">
        <v>10148.73</v>
      </c>
      <c r="Q132" s="74">
        <v>3004.07</v>
      </c>
      <c r="R132" s="74"/>
      <c r="S132" s="79"/>
      <c r="T132" s="48">
        <f t="shared" si="23"/>
        <v>0.390335769230769</v>
      </c>
      <c r="U132" s="48">
        <f t="shared" si="24"/>
        <v>0.348269694144847</v>
      </c>
      <c r="V132" s="48">
        <f t="shared" si="25"/>
        <v>0.325279807692308</v>
      </c>
      <c r="W132" s="48">
        <f t="shared" si="26"/>
        <v>0.302317442834069</v>
      </c>
      <c r="X132" s="81"/>
      <c r="Y132" s="83">
        <f t="shared" si="18"/>
        <v>-158.5127</v>
      </c>
    </row>
    <row r="133" customHeight="1" spans="1:25">
      <c r="A133" s="57">
        <v>131</v>
      </c>
      <c r="B133" s="85">
        <v>116773</v>
      </c>
      <c r="C133" s="86" t="s">
        <v>170</v>
      </c>
      <c r="D133" s="58" t="s">
        <v>42</v>
      </c>
      <c r="E133" s="59" t="s">
        <v>51</v>
      </c>
      <c r="F133" s="60">
        <v>3900</v>
      </c>
      <c r="G133" s="60">
        <f t="shared" si="19"/>
        <v>15600</v>
      </c>
      <c r="H133" s="61">
        <v>975</v>
      </c>
      <c r="I133" s="61">
        <f t="shared" si="20"/>
        <v>3900</v>
      </c>
      <c r="J133" s="71">
        <v>0.25</v>
      </c>
      <c r="K133" s="72">
        <v>4680</v>
      </c>
      <c r="L133" s="72">
        <f t="shared" si="21"/>
        <v>18720</v>
      </c>
      <c r="M133" s="72">
        <v>1123.2</v>
      </c>
      <c r="N133" s="72">
        <f t="shared" si="22"/>
        <v>4492.8</v>
      </c>
      <c r="O133" s="73">
        <v>0.24</v>
      </c>
      <c r="P133" s="74">
        <v>5999.77</v>
      </c>
      <c r="Q133" s="74">
        <v>978.44</v>
      </c>
      <c r="R133" s="74"/>
      <c r="S133" s="79"/>
      <c r="T133" s="48">
        <f t="shared" si="23"/>
        <v>0.384600641025641</v>
      </c>
      <c r="U133" s="48">
        <f t="shared" si="24"/>
        <v>0.250882051282051</v>
      </c>
      <c r="V133" s="48">
        <f t="shared" si="25"/>
        <v>0.320500534188034</v>
      </c>
      <c r="W133" s="48">
        <f t="shared" si="26"/>
        <v>0.217779558404558</v>
      </c>
      <c r="X133" s="81"/>
      <c r="Y133" s="84">
        <v>0</v>
      </c>
    </row>
    <row r="134" customHeight="1" spans="1:25">
      <c r="A134" s="57">
        <v>132</v>
      </c>
      <c r="B134" s="57">
        <v>111064</v>
      </c>
      <c r="C134" s="58" t="s">
        <v>171</v>
      </c>
      <c r="D134" s="58" t="s">
        <v>62</v>
      </c>
      <c r="E134" s="59" t="s">
        <v>51</v>
      </c>
      <c r="F134" s="60">
        <v>3000</v>
      </c>
      <c r="G134" s="60">
        <f t="shared" si="19"/>
        <v>12000</v>
      </c>
      <c r="H134" s="61">
        <v>756.897788001434</v>
      </c>
      <c r="I134" s="61">
        <f t="shared" si="20"/>
        <v>3027.59115200574</v>
      </c>
      <c r="J134" s="71">
        <v>0.252299262667145</v>
      </c>
      <c r="K134" s="72">
        <v>3600</v>
      </c>
      <c r="L134" s="72">
        <f t="shared" si="21"/>
        <v>14400</v>
      </c>
      <c r="M134" s="72">
        <v>871.946251777652</v>
      </c>
      <c r="N134" s="72">
        <f t="shared" si="22"/>
        <v>3487.78500711061</v>
      </c>
      <c r="O134" s="73">
        <v>0.242207292160459</v>
      </c>
      <c r="P134" s="74">
        <v>4498.19</v>
      </c>
      <c r="Q134" s="74">
        <v>1411.03</v>
      </c>
      <c r="R134" s="74"/>
      <c r="S134" s="79"/>
      <c r="T134" s="48">
        <f t="shared" si="23"/>
        <v>0.374849166666667</v>
      </c>
      <c r="U134" s="48">
        <f t="shared" si="24"/>
        <v>0.466056983640348</v>
      </c>
      <c r="V134" s="48">
        <f t="shared" si="25"/>
        <v>0.312374305555556</v>
      </c>
      <c r="W134" s="48">
        <f t="shared" si="26"/>
        <v>0.404563353854469</v>
      </c>
      <c r="X134" s="81"/>
      <c r="Y134" s="84">
        <v>0</v>
      </c>
    </row>
    <row r="135" customHeight="1" spans="1:25">
      <c r="A135" s="57">
        <v>133</v>
      </c>
      <c r="B135" s="57">
        <v>107829</v>
      </c>
      <c r="C135" s="58" t="s">
        <v>172</v>
      </c>
      <c r="D135" s="58" t="s">
        <v>24</v>
      </c>
      <c r="E135" s="59" t="s">
        <v>51</v>
      </c>
      <c r="F135" s="60">
        <v>4875</v>
      </c>
      <c r="G135" s="60">
        <f t="shared" si="19"/>
        <v>19500</v>
      </c>
      <c r="H135" s="61">
        <v>1620.2287528006</v>
      </c>
      <c r="I135" s="61">
        <f t="shared" si="20"/>
        <v>6480.9150112024</v>
      </c>
      <c r="J135" s="71">
        <v>0.332354615959097</v>
      </c>
      <c r="K135" s="72">
        <v>5850</v>
      </c>
      <c r="L135" s="72">
        <f t="shared" si="21"/>
        <v>23400</v>
      </c>
      <c r="M135" s="72">
        <v>1866.50352322629</v>
      </c>
      <c r="N135" s="72">
        <f t="shared" si="22"/>
        <v>7466.01409290516</v>
      </c>
      <c r="O135" s="73">
        <v>0.319060431320733</v>
      </c>
      <c r="P135" s="74">
        <v>5403.3</v>
      </c>
      <c r="Q135" s="74">
        <v>1505.84</v>
      </c>
      <c r="R135" s="74"/>
      <c r="S135" s="79"/>
      <c r="T135" s="48">
        <f t="shared" si="23"/>
        <v>0.277092307692308</v>
      </c>
      <c r="U135" s="48">
        <f t="shared" si="24"/>
        <v>0.232349906980283</v>
      </c>
      <c r="V135" s="48">
        <f t="shared" si="25"/>
        <v>0.230910256410256</v>
      </c>
      <c r="W135" s="48">
        <f t="shared" si="26"/>
        <v>0.201692627587052</v>
      </c>
      <c r="X135" s="81"/>
      <c r="Y135" s="83">
        <f>(P135-G135)*0.01</f>
        <v>-140.967</v>
      </c>
    </row>
    <row r="136" customHeight="1" spans="1:25">
      <c r="A136" s="87" t="s">
        <v>173</v>
      </c>
      <c r="B136" s="88"/>
      <c r="C136" s="88"/>
      <c r="D136" s="88"/>
      <c r="E136" s="89"/>
      <c r="F136" s="60">
        <f>SUM(F3:F135)</f>
        <v>1362575</v>
      </c>
      <c r="G136" s="60">
        <f t="shared" si="19"/>
        <v>5450300</v>
      </c>
      <c r="H136" s="61">
        <f>SUM(H3:H135)</f>
        <v>368354.785202178</v>
      </c>
      <c r="I136" s="61">
        <f t="shared" si="20"/>
        <v>1473419.14080871</v>
      </c>
      <c r="J136" s="71">
        <v>0.270337254978389</v>
      </c>
      <c r="K136" s="72">
        <f>SUM(K3:K135)</f>
        <v>1588203.75</v>
      </c>
      <c r="L136" s="72">
        <f t="shared" si="21"/>
        <v>6352815</v>
      </c>
      <c r="M136" s="72">
        <f>SUM(M3:M135)</f>
        <v>413274.984459925</v>
      </c>
      <c r="N136" s="72">
        <f t="shared" si="22"/>
        <v>1653099.9378397</v>
      </c>
      <c r="O136" s="73">
        <v>0.260215343566545</v>
      </c>
      <c r="P136" s="74">
        <f>SUM(P3:P135)</f>
        <v>3979635.8</v>
      </c>
      <c r="Q136" s="74">
        <f>SUM(Q3:Q135)</f>
        <v>1013327.49</v>
      </c>
      <c r="R136" s="74"/>
      <c r="S136" s="79"/>
      <c r="T136" s="48">
        <f t="shared" si="23"/>
        <v>0.730168210924169</v>
      </c>
      <c r="U136" s="48">
        <f t="shared" si="24"/>
        <v>0.687738785206643</v>
      </c>
      <c r="V136" s="48">
        <f t="shared" si="25"/>
        <v>0.62643659543053</v>
      </c>
      <c r="W136" s="48">
        <f t="shared" si="26"/>
        <v>0.612986224731357</v>
      </c>
      <c r="X136" s="81"/>
      <c r="Y136" s="83"/>
    </row>
  </sheetData>
  <sortState ref="A3:W136">
    <sortCondition ref="T3" descending="1"/>
  </sortState>
  <mergeCells count="6">
    <mergeCell ref="A1:N1"/>
    <mergeCell ref="P1:Q1"/>
    <mergeCell ref="T1:W1"/>
    <mergeCell ref="A136:E136"/>
    <mergeCell ref="X1:X2"/>
    <mergeCell ref="Y1:Y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5" sqref="K5"/>
    </sheetView>
  </sheetViews>
  <sheetFormatPr defaultColWidth="9" defaultRowHeight="27" customHeight="1" outlineLevelCol="6"/>
  <cols>
    <col min="5" max="5" width="12.25" customWidth="1"/>
    <col min="6" max="6" width="12.875" style="43" customWidth="1"/>
    <col min="7" max="7" width="13.625" customWidth="1"/>
  </cols>
  <sheetData>
    <row r="1" customHeight="1" spans="1:7">
      <c r="A1" s="3" t="s">
        <v>174</v>
      </c>
      <c r="B1" s="3"/>
      <c r="C1" s="3"/>
      <c r="D1" s="3"/>
      <c r="E1" s="3"/>
      <c r="F1" s="44"/>
      <c r="G1" s="3"/>
    </row>
    <row r="2" customHeight="1" spans="1:7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customHeight="1" spans="1:7">
      <c r="A3" s="46">
        <v>1</v>
      </c>
      <c r="B3" s="46" t="s">
        <v>181</v>
      </c>
      <c r="C3" s="46" t="s">
        <v>182</v>
      </c>
      <c r="D3" s="46">
        <v>17</v>
      </c>
      <c r="E3" s="47">
        <v>1</v>
      </c>
      <c r="F3" s="48">
        <f>E3/D3</f>
        <v>0.0588235294117647</v>
      </c>
      <c r="G3" s="46"/>
    </row>
    <row r="4" customHeight="1" spans="1:7">
      <c r="A4" s="46">
        <v>2</v>
      </c>
      <c r="B4" s="46" t="s">
        <v>183</v>
      </c>
      <c r="C4" s="46" t="s">
        <v>184</v>
      </c>
      <c r="D4" s="46">
        <v>10</v>
      </c>
      <c r="E4" s="47">
        <v>2</v>
      </c>
      <c r="F4" s="48">
        <f t="shared" ref="F4:F11" si="0">E4/D4</f>
        <v>0.2</v>
      </c>
      <c r="G4" s="46"/>
    </row>
    <row r="5" customHeight="1" spans="1:7">
      <c r="A5" s="46">
        <v>4</v>
      </c>
      <c r="B5" s="46" t="s">
        <v>185</v>
      </c>
      <c r="C5" s="46" t="s">
        <v>186</v>
      </c>
      <c r="D5" s="46">
        <v>7</v>
      </c>
      <c r="E5" s="47">
        <v>1</v>
      </c>
      <c r="F5" s="48">
        <f t="shared" si="0"/>
        <v>0.142857142857143</v>
      </c>
      <c r="G5" s="46"/>
    </row>
    <row r="6" customHeight="1" spans="1:7">
      <c r="A6" s="46">
        <v>7</v>
      </c>
      <c r="B6" s="46" t="s">
        <v>187</v>
      </c>
      <c r="C6" s="46" t="s">
        <v>188</v>
      </c>
      <c r="D6" s="46">
        <v>5</v>
      </c>
      <c r="E6" s="47">
        <v>2</v>
      </c>
      <c r="F6" s="48">
        <f t="shared" si="0"/>
        <v>0.4</v>
      </c>
      <c r="G6" s="46"/>
    </row>
    <row r="7" customHeight="1" spans="1:7">
      <c r="A7" s="46">
        <v>3</v>
      </c>
      <c r="B7" s="46" t="s">
        <v>189</v>
      </c>
      <c r="C7" s="46" t="s">
        <v>190</v>
      </c>
      <c r="D7" s="46">
        <v>30</v>
      </c>
      <c r="E7" s="47">
        <v>8</v>
      </c>
      <c r="F7" s="48">
        <f t="shared" si="0"/>
        <v>0.266666666666667</v>
      </c>
      <c r="G7" s="46"/>
    </row>
    <row r="8" customHeight="1" spans="1:7">
      <c r="A8" s="46">
        <v>8</v>
      </c>
      <c r="B8" s="46" t="s">
        <v>191</v>
      </c>
      <c r="C8" s="46" t="s">
        <v>192</v>
      </c>
      <c r="D8" s="46">
        <v>27</v>
      </c>
      <c r="E8" s="47">
        <v>7</v>
      </c>
      <c r="F8" s="48">
        <f t="shared" si="0"/>
        <v>0.259259259259259</v>
      </c>
      <c r="G8" s="46"/>
    </row>
    <row r="9" customHeight="1" spans="1:7">
      <c r="A9" s="46">
        <v>5</v>
      </c>
      <c r="B9" s="46" t="s">
        <v>83</v>
      </c>
      <c r="C9" s="46" t="s">
        <v>193</v>
      </c>
      <c r="D9" s="46">
        <v>3</v>
      </c>
      <c r="E9" s="47">
        <v>0</v>
      </c>
      <c r="F9" s="48">
        <f t="shared" si="0"/>
        <v>0</v>
      </c>
      <c r="G9" s="46"/>
    </row>
    <row r="10" customHeight="1" spans="1:7">
      <c r="A10" s="46">
        <v>6</v>
      </c>
      <c r="B10" s="46" t="s">
        <v>194</v>
      </c>
      <c r="C10" s="46" t="s">
        <v>195</v>
      </c>
      <c r="D10" s="46">
        <v>34</v>
      </c>
      <c r="E10" s="47">
        <v>7</v>
      </c>
      <c r="F10" s="48">
        <f t="shared" si="0"/>
        <v>0.205882352941176</v>
      </c>
      <c r="G10" s="46"/>
    </row>
    <row r="11" customHeight="1" spans="1:7">
      <c r="A11" s="3" t="s">
        <v>173</v>
      </c>
      <c r="B11" s="3"/>
      <c r="C11" s="3"/>
      <c r="D11" s="3">
        <f>SUM(D3:D10)</f>
        <v>133</v>
      </c>
      <c r="E11" s="3">
        <f>SUM(E3:E10)</f>
        <v>28</v>
      </c>
      <c r="F11" s="48">
        <f t="shared" si="0"/>
        <v>0.210526315789474</v>
      </c>
      <c r="G11" s="46"/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0"/>
  <sheetViews>
    <sheetView topLeftCell="A49" workbookViewId="0">
      <selection activeCell="J16" sqref="J16"/>
    </sheetView>
  </sheetViews>
  <sheetFormatPr defaultColWidth="9" defaultRowHeight="13.5" outlineLevelCol="7"/>
  <cols>
    <col min="1" max="1" width="8" style="9" customWidth="1"/>
    <col min="2" max="2" width="11.875" style="10" customWidth="1"/>
    <col min="3" max="3" width="20.125" style="10" customWidth="1"/>
    <col min="4" max="4" width="13.25" style="10" customWidth="1"/>
    <col min="5" max="5" width="12.125" style="10" customWidth="1"/>
    <col min="6" max="6" width="14.75" style="10" customWidth="1"/>
    <col min="7" max="7" width="12.375" style="10" customWidth="1"/>
    <col min="8" max="8" width="11.875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E9" sqref="E9"/>
    </sheetView>
  </sheetViews>
  <sheetFormatPr defaultColWidth="9" defaultRowHeight="24" customHeight="1" outlineLevelRow="5" outlineLevelCol="6"/>
  <sheetData>
    <row r="1" customHeight="1" spans="1:7">
      <c r="A1" s="1" t="s">
        <v>875</v>
      </c>
      <c r="B1" s="1"/>
      <c r="C1" s="1"/>
      <c r="D1" s="2"/>
      <c r="E1" s="1"/>
      <c r="F1" s="1"/>
      <c r="G1" s="3"/>
    </row>
    <row r="2" customHeight="1" spans="1:7">
      <c r="A2" s="1" t="s">
        <v>5</v>
      </c>
      <c r="B2" s="1" t="s">
        <v>876</v>
      </c>
      <c r="C2" s="1" t="s">
        <v>6</v>
      </c>
      <c r="D2" s="2" t="s">
        <v>877</v>
      </c>
      <c r="E2" s="1" t="s">
        <v>878</v>
      </c>
      <c r="F2" s="1" t="s">
        <v>879</v>
      </c>
      <c r="G2" s="3" t="s">
        <v>880</v>
      </c>
    </row>
    <row r="3" customHeight="1" spans="1:7">
      <c r="A3" s="4">
        <v>1</v>
      </c>
      <c r="B3" s="5" t="s">
        <v>881</v>
      </c>
      <c r="C3" s="5">
        <v>717</v>
      </c>
      <c r="D3" s="6" t="s">
        <v>882</v>
      </c>
      <c r="E3" s="5">
        <v>6752</v>
      </c>
      <c r="F3" s="5" t="s">
        <v>499</v>
      </c>
      <c r="G3" s="7">
        <v>125</v>
      </c>
    </row>
    <row r="4" customHeight="1" spans="1:7">
      <c r="A4" s="4">
        <v>2</v>
      </c>
      <c r="B4" s="5" t="s">
        <v>881</v>
      </c>
      <c r="C4" s="5">
        <v>717</v>
      </c>
      <c r="D4" s="6" t="s">
        <v>882</v>
      </c>
      <c r="E4" s="5">
        <v>11627</v>
      </c>
      <c r="F4" s="5" t="s">
        <v>451</v>
      </c>
      <c r="G4" s="7">
        <v>125</v>
      </c>
    </row>
    <row r="5" customHeight="1" spans="1:7">
      <c r="A5" s="4">
        <v>3</v>
      </c>
      <c r="B5" s="5" t="s">
        <v>881</v>
      </c>
      <c r="C5" s="5">
        <v>717</v>
      </c>
      <c r="D5" s="6" t="s">
        <v>882</v>
      </c>
      <c r="E5" s="5">
        <v>12184</v>
      </c>
      <c r="F5" s="5" t="s">
        <v>503</v>
      </c>
      <c r="G5" s="7">
        <v>125</v>
      </c>
    </row>
    <row r="6" customHeight="1" spans="1:7">
      <c r="A6" s="8">
        <v>4</v>
      </c>
      <c r="B6" s="5" t="s">
        <v>881</v>
      </c>
      <c r="C6" s="5">
        <v>717</v>
      </c>
      <c r="D6" s="6" t="s">
        <v>882</v>
      </c>
      <c r="E6" s="8">
        <v>13644</v>
      </c>
      <c r="F6" s="8" t="s">
        <v>803</v>
      </c>
      <c r="G6" s="8">
        <v>125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2020-12-17T02:46:00Z</dcterms:created>
  <dcterms:modified xsi:type="dcterms:W3CDTF">2021-01-12T01:20:53Z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