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个人完成情况" sheetId="10" r:id="rId1"/>
    <sheet name="11月星级品种清单" sheetId="4" r:id="rId2"/>
    <sheet name="一句话卖点" sheetId="2" state="hidden" r:id="rId3"/>
    <sheet name="Sheet2" sheetId="8" state="hidden" r:id="rId4"/>
    <sheet name="Sheet5" sheetId="11" state="hidden" r:id="rId5"/>
    <sheet name="门店任务明细表" sheetId="6" state="hidden" r:id="rId6"/>
    <sheet name="总任务完成情况" sheetId="7" state="hidden" r:id="rId7"/>
    <sheet name="Sheet3" sheetId="9" state="hidden" r:id="rId8"/>
    <sheet name="Sheet1" sheetId="5" state="hidden" r:id="rId9"/>
  </sheets>
  <externalReferences>
    <externalReference r:id="rId17"/>
  </externalReferences>
  <definedNames>
    <definedName name="_xlnm._FilterDatabase" localSheetId="1" hidden="1">'11月星级品种清单'!$2:$49</definedName>
    <definedName name="_xlnm._FilterDatabase" localSheetId="5" hidden="1">门店任务明细表!$A$2:$XDR$131</definedName>
    <definedName name="_xlnm._FilterDatabase" localSheetId="6" hidden="1">总任务完成情况!$2:$57</definedName>
    <definedName name="_xlnm._FilterDatabase" localSheetId="0" hidden="1">个人完成情况!$2:$2</definedName>
  </definedNames>
  <calcPr calcId="144525"/>
  <pivotCaches>
    <pivotCache cacheId="0" r:id="rId16"/>
  </pivotCaches>
</workbook>
</file>

<file path=xl/sharedStrings.xml><?xml version="1.0" encoding="utf-8"?>
<sst xmlns="http://schemas.openxmlformats.org/spreadsheetml/2006/main" count="8476" uniqueCount="1080">
  <si>
    <t>呼吸系统</t>
  </si>
  <si>
    <t>抗感冒药系列</t>
  </si>
  <si>
    <t>口腔系列</t>
  </si>
  <si>
    <t>胃肠系列</t>
  </si>
  <si>
    <t>外用系列</t>
  </si>
  <si>
    <t>维生素系列</t>
  </si>
  <si>
    <t>中药二厂系列</t>
  </si>
  <si>
    <t>中药系列</t>
  </si>
  <si>
    <t>丹参系列</t>
  </si>
  <si>
    <t>儿童系列</t>
  </si>
  <si>
    <t>泌尿系统系列</t>
  </si>
  <si>
    <t>枸橼酸西地那非片</t>
  </si>
  <si>
    <t>枸橼酸西地那非片(万艾可)</t>
  </si>
  <si>
    <t>他达拉非片(希爱力)</t>
  </si>
  <si>
    <t>他达拉非片</t>
  </si>
  <si>
    <t>合计</t>
  </si>
  <si>
    <t>人员id</t>
  </si>
  <si>
    <t>人员名</t>
  </si>
  <si>
    <t>门店id</t>
  </si>
  <si>
    <t>门店名</t>
  </si>
  <si>
    <t>职务</t>
  </si>
  <si>
    <t>系列1基础档</t>
  </si>
  <si>
    <t>系列1挑战档</t>
  </si>
  <si>
    <t>销售数量</t>
  </si>
  <si>
    <t>销售金额</t>
  </si>
  <si>
    <t>完成情况</t>
  </si>
  <si>
    <t>完成档次</t>
  </si>
  <si>
    <t>奖励金额</t>
  </si>
  <si>
    <t>系列2基础档</t>
  </si>
  <si>
    <t>系列2挑战档</t>
  </si>
  <si>
    <t>系列3基础档</t>
  </si>
  <si>
    <t>系列3挑战档</t>
  </si>
  <si>
    <t>系列4基础档</t>
  </si>
  <si>
    <t>系列4挑战档</t>
  </si>
  <si>
    <t>系列5基础档</t>
  </si>
  <si>
    <t>系列5挑战档</t>
  </si>
  <si>
    <t>处罚</t>
  </si>
  <si>
    <t>系列6基础档</t>
  </si>
  <si>
    <t>系列6挑战档</t>
  </si>
  <si>
    <t>完场档次</t>
  </si>
  <si>
    <t>系列7基础档</t>
  </si>
  <si>
    <t>系列7挑战档</t>
  </si>
  <si>
    <t>系列8基础档</t>
  </si>
  <si>
    <t>系列8挑战档</t>
  </si>
  <si>
    <t>销售盒数</t>
  </si>
  <si>
    <t>系列9基础档</t>
  </si>
  <si>
    <t>系列9挑战档</t>
  </si>
  <si>
    <t>双十一期间销售金额</t>
  </si>
  <si>
    <t>系列10基础档</t>
  </si>
  <si>
    <t>系列10挑战档</t>
  </si>
  <si>
    <t>系列11基础</t>
  </si>
  <si>
    <t>系列11挑战档</t>
  </si>
  <si>
    <t>总销售</t>
  </si>
  <si>
    <t>差额处罚</t>
  </si>
  <si>
    <t>50mgx1片</t>
  </si>
  <si>
    <t>100mgx1片</t>
  </si>
  <si>
    <t>0.1gx5片</t>
  </si>
  <si>
    <t>50mgx5片</t>
  </si>
  <si>
    <t>100mgx10片</t>
  </si>
  <si>
    <t>50mgx2片</t>
  </si>
  <si>
    <t>50mgx10片</t>
  </si>
  <si>
    <t>20mgx1粒</t>
  </si>
  <si>
    <t>20mgx4粒</t>
  </si>
  <si>
    <t>20mgx8片</t>
  </si>
  <si>
    <t>5mg*28s</t>
  </si>
  <si>
    <t>提成</t>
  </si>
  <si>
    <t xml:space="preserve">蒋雪琴 </t>
  </si>
  <si>
    <t>成都成汉太极大药房有限公司</t>
  </si>
  <si>
    <t>店长</t>
  </si>
  <si>
    <t>挑战档</t>
  </si>
  <si>
    <t>未完成</t>
  </si>
  <si>
    <t>黄梅</t>
  </si>
  <si>
    <t>营业员</t>
  </si>
  <si>
    <t>基础档</t>
  </si>
  <si>
    <t>吴伟利</t>
  </si>
  <si>
    <t>慢病专员</t>
  </si>
  <si>
    <t>保底提成</t>
  </si>
  <si>
    <t>付变荣</t>
  </si>
  <si>
    <t>李蕊彤</t>
  </si>
  <si>
    <t>吴洪瑶</t>
  </si>
  <si>
    <t>任雪</t>
  </si>
  <si>
    <t>实习生</t>
  </si>
  <si>
    <t>杜泓橘</t>
  </si>
  <si>
    <t>试用期</t>
  </si>
  <si>
    <t>敬舒雅</t>
  </si>
  <si>
    <t/>
  </si>
  <si>
    <t>钟雨良</t>
  </si>
  <si>
    <t>汪嫡姝</t>
  </si>
  <si>
    <t>熊雅洁</t>
  </si>
  <si>
    <t>梁兰</t>
  </si>
  <si>
    <t>四川太极成都高新区元华二巷药店</t>
  </si>
  <si>
    <t>杨蕊吉</t>
  </si>
  <si>
    <t>店员</t>
  </si>
  <si>
    <t>林榆璐</t>
  </si>
  <si>
    <t>孙镇平</t>
  </si>
  <si>
    <t>唐璇</t>
  </si>
  <si>
    <t>杨伟钰</t>
  </si>
  <si>
    <t>四川太极成华区崔家店路药店</t>
  </si>
  <si>
    <t>吕彩霞</t>
  </si>
  <si>
    <t>雷馥聿</t>
  </si>
  <si>
    <t xml:space="preserve">唐钟发
</t>
  </si>
  <si>
    <t>舒海燕</t>
  </si>
  <si>
    <t>四川太极成华区东昌路一药店</t>
  </si>
  <si>
    <t>陈志勇</t>
  </si>
  <si>
    <t>刘雨婷</t>
  </si>
  <si>
    <t>试用</t>
  </si>
  <si>
    <t>李思怡</t>
  </si>
  <si>
    <t>杨梅</t>
  </si>
  <si>
    <t>彭志萍</t>
  </si>
  <si>
    <t>四川太极成华区二环路北四段药店（汇融名城）</t>
  </si>
  <si>
    <t>胡建兴</t>
  </si>
  <si>
    <t>蒋小琼</t>
  </si>
  <si>
    <t>陈丽梅</t>
  </si>
  <si>
    <t>四川太极成华区华康路药店</t>
  </si>
  <si>
    <t>兰新喻</t>
  </si>
  <si>
    <t>毛静静</t>
  </si>
  <si>
    <t>四川太极成华区华泰路药店</t>
  </si>
  <si>
    <t>李桂芳</t>
  </si>
  <si>
    <t>刘春花</t>
  </si>
  <si>
    <t>黄艳</t>
  </si>
  <si>
    <t xml:space="preserve">吴佩娟
</t>
  </si>
  <si>
    <t>周燕</t>
  </si>
  <si>
    <t>四川太极成华区华油路药店</t>
  </si>
  <si>
    <t>谢玉涛</t>
  </si>
  <si>
    <t>执业药师</t>
  </si>
  <si>
    <t>高玉</t>
  </si>
  <si>
    <t>易永红</t>
  </si>
  <si>
    <t>四川太极成华区金马河路药店</t>
  </si>
  <si>
    <t>刘建芳</t>
  </si>
  <si>
    <t>孟天凤</t>
  </si>
  <si>
    <t xml:space="preserve">王润吉
</t>
  </si>
  <si>
    <t>张杰</t>
  </si>
  <si>
    <t>四川太极成华区龙潭西路药店</t>
  </si>
  <si>
    <t>李馨怡</t>
  </si>
  <si>
    <t>正式员工</t>
  </si>
  <si>
    <t>蔡红秀</t>
  </si>
  <si>
    <t>四川太极成华区培华东路药店</t>
  </si>
  <si>
    <t>冯元香</t>
  </si>
  <si>
    <t>付新宇</t>
  </si>
  <si>
    <t>陈昌敏</t>
  </si>
  <si>
    <t>单菊</t>
  </si>
  <si>
    <t>四川太极成华区万科路药店</t>
  </si>
  <si>
    <t>黄姣</t>
  </si>
  <si>
    <t>朱静</t>
  </si>
  <si>
    <t>鲁雪</t>
  </si>
  <si>
    <t>四川太极成华区万宇路药店</t>
  </si>
  <si>
    <t>廖苹</t>
  </si>
  <si>
    <t xml:space="preserve">黎玉萍
</t>
  </si>
  <si>
    <t>实习生（2020年7月20号进公司</t>
  </si>
  <si>
    <t>彭思源</t>
  </si>
  <si>
    <t>实习生（2020年6月24日进公司</t>
  </si>
  <si>
    <t>曾艳</t>
  </si>
  <si>
    <t>四川太极成华区西林一街药店</t>
  </si>
  <si>
    <t>李雪梅</t>
  </si>
  <si>
    <t>秦静茹</t>
  </si>
  <si>
    <t>黄雨</t>
  </si>
  <si>
    <t>四川太极成华区云龙南路药店</t>
  </si>
  <si>
    <t xml:space="preserve">曾思宇
</t>
  </si>
  <si>
    <t>孙秀琳</t>
  </si>
  <si>
    <t>高红华</t>
  </si>
  <si>
    <t>四川太极成华区羊子山西路药店（兴元华盛）</t>
  </si>
  <si>
    <t>王波</t>
  </si>
  <si>
    <t>杨萍</t>
  </si>
  <si>
    <t>罗豪</t>
  </si>
  <si>
    <t>殷岱菊</t>
  </si>
  <si>
    <t>四川太极成华杉板桥南一路店</t>
  </si>
  <si>
    <t>梅雅霜</t>
  </si>
  <si>
    <t>健康顾问</t>
  </si>
  <si>
    <t>张意雪</t>
  </si>
  <si>
    <t xml:space="preserve">牟小燕
</t>
  </si>
  <si>
    <t>实习生20200725</t>
  </si>
  <si>
    <t>杨小英</t>
  </si>
  <si>
    <t>实习生2020804</t>
  </si>
  <si>
    <t>朱玉梅</t>
  </si>
  <si>
    <t>四川太极崇州市崇阳镇尚贤坊街药店</t>
  </si>
  <si>
    <t>刘敏</t>
  </si>
  <si>
    <t>郑娇</t>
  </si>
  <si>
    <t>涂思佩</t>
  </si>
  <si>
    <t>王旭</t>
  </si>
  <si>
    <t>四川太极崇州市崇阳镇蜀州中路药店</t>
  </si>
  <si>
    <t>彭勤</t>
  </si>
  <si>
    <t>胡建梅</t>
  </si>
  <si>
    <t xml:space="preserve">四川太极崇州市崇阳镇永康东路药店 </t>
  </si>
  <si>
    <t>罗雪琴</t>
  </si>
  <si>
    <t xml:space="preserve">翁尼阿呷莫
</t>
  </si>
  <si>
    <t>郭桃</t>
  </si>
  <si>
    <t>四川太极崇州中心店</t>
  </si>
  <si>
    <t>朱春容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</si>
  <si>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</si>
  <si>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</si>
  <si>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</si>
  <si>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</si>
  <si>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</si>
  <si>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</si>
  <si>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岳仕芹</t>
  </si>
  <si>
    <t xml:space="preserve">谢红平
</t>
  </si>
  <si>
    <t>韩启敏</t>
  </si>
  <si>
    <t>四川太极都江堰奎光路中段药店</t>
  </si>
  <si>
    <t>陈蓉</t>
  </si>
  <si>
    <t>贾益娟</t>
  </si>
  <si>
    <t>陆英</t>
  </si>
  <si>
    <t>周有惠</t>
  </si>
  <si>
    <t>四川太极都江堰市蒲阳路药店</t>
  </si>
  <si>
    <t>邹芊</t>
  </si>
  <si>
    <t>蒲正碧</t>
  </si>
  <si>
    <t>营业员（试用期）</t>
  </si>
  <si>
    <t>陈思宇</t>
  </si>
  <si>
    <t>孙佳丽</t>
  </si>
  <si>
    <t>四川太极都江堰市蒲阳镇堰问道西路药店</t>
  </si>
  <si>
    <t>吴志海</t>
  </si>
  <si>
    <t xml:space="preserve">毛玉
</t>
  </si>
  <si>
    <t>吴阳</t>
  </si>
  <si>
    <t>四川太极都江堰市永丰街道宝莲路药店</t>
  </si>
  <si>
    <t>秦庭月</t>
  </si>
  <si>
    <t>李燕</t>
  </si>
  <si>
    <t>四川太极都江堰幸福镇翔凤路药店</t>
  </si>
  <si>
    <t>乐良清</t>
  </si>
  <si>
    <t>邓银鑫</t>
  </si>
  <si>
    <t>王欧</t>
  </si>
  <si>
    <t>实习健康顾问</t>
  </si>
  <si>
    <t>聂丽</t>
  </si>
  <si>
    <t>四川太极都江堰药店</t>
  </si>
  <si>
    <t>梁海燕</t>
  </si>
  <si>
    <t>宋丹</t>
  </si>
  <si>
    <t xml:space="preserve">蒋创
</t>
  </si>
  <si>
    <t>李俊俐</t>
  </si>
  <si>
    <t>四川太极大药房连锁有限公司武侯区聚萃街药店</t>
  </si>
  <si>
    <t>何青蓉</t>
  </si>
  <si>
    <t>实习生（2020.3.28）</t>
  </si>
  <si>
    <t>李沙</t>
  </si>
  <si>
    <t>四川太极大邑县安仁镇千禧街药店</t>
  </si>
  <si>
    <t>店长兼执业药师</t>
  </si>
  <si>
    <t>张群</t>
  </si>
  <si>
    <t>孙莉</t>
  </si>
  <si>
    <t>四川太极大邑县晋原镇北街药店</t>
  </si>
  <si>
    <t>吕晓琴</t>
  </si>
  <si>
    <t>黄霞</t>
  </si>
  <si>
    <t>许静</t>
  </si>
  <si>
    <t>四川太极大邑县晋源镇东壕沟段药店</t>
  </si>
  <si>
    <t>彭蓉</t>
  </si>
  <si>
    <t>赵晓丹</t>
  </si>
  <si>
    <t>杨丽</t>
  </si>
  <si>
    <t>四川太极大邑县晋原镇东街药店</t>
  </si>
  <si>
    <t>门店店长</t>
  </si>
  <si>
    <t>彭亚丹</t>
  </si>
  <si>
    <t>李娟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</si>
  <si>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</si>
  <si>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</si>
  <si>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</si>
  <si>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</si>
  <si>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</si>
  <si>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龚榆辉 </t>
  </si>
  <si>
    <t xml:space="preserve">黄梅 </t>
  </si>
  <si>
    <t>四川太极大邑县晋原镇潘家街药店</t>
  </si>
  <si>
    <t>闵巧</t>
  </si>
  <si>
    <t>付曦</t>
  </si>
  <si>
    <t>四川太极大邑县晋原镇通达东路五段药店</t>
  </si>
  <si>
    <t>牟彩云</t>
  </si>
  <si>
    <t>唐礼萍</t>
  </si>
  <si>
    <t>李秀辉</t>
  </si>
  <si>
    <t>四川太极大邑县晋原镇子龙路店</t>
  </si>
  <si>
    <t>熊小玲</t>
  </si>
  <si>
    <t>邓杨梅</t>
  </si>
  <si>
    <t>四川太极大邑县沙渠镇方圆路药店</t>
  </si>
  <si>
    <t>王宇</t>
  </si>
  <si>
    <t>孟小明</t>
  </si>
  <si>
    <t>四川太极大邑县新场镇文昌街药店</t>
  </si>
  <si>
    <t>王茹</t>
  </si>
  <si>
    <t>王爱玲</t>
  </si>
  <si>
    <t xml:space="preserve">朱晓桃 </t>
  </si>
  <si>
    <t>四川太极光华村街药店</t>
  </si>
  <si>
    <t>姜孝杨</t>
  </si>
  <si>
    <t>向桂西</t>
  </si>
  <si>
    <t>魏津</t>
  </si>
  <si>
    <t>四川太极光华药店</t>
  </si>
  <si>
    <t>汤雪芹</t>
  </si>
  <si>
    <t>李英</t>
  </si>
  <si>
    <t>营业员（20200420</t>
  </si>
  <si>
    <t>李蕊如</t>
  </si>
  <si>
    <t>四川太极高新区大源北街药店</t>
  </si>
  <si>
    <t>张亚红</t>
  </si>
  <si>
    <t>蒋羽</t>
  </si>
  <si>
    <t xml:space="preserve">李远婷
</t>
  </si>
  <si>
    <t>于春莲</t>
  </si>
  <si>
    <t>四川太极高新区锦城大道药店</t>
  </si>
  <si>
    <t>杨秀娟</t>
  </si>
  <si>
    <t>林铃</t>
  </si>
  <si>
    <t>黄雅冰</t>
  </si>
  <si>
    <t>营业员(2019.04.09)</t>
  </si>
  <si>
    <t xml:space="preserve">贾兰 </t>
  </si>
  <si>
    <t>四川太极高新区剑南大道药店</t>
  </si>
  <si>
    <t>苏方惠</t>
  </si>
  <si>
    <t>张艳蓉</t>
  </si>
  <si>
    <t xml:space="preserve">廖梦园
</t>
  </si>
  <si>
    <t>甘俊莉</t>
  </si>
  <si>
    <t>四川太极高新区南华巷药店</t>
  </si>
  <si>
    <t>苏婷婷</t>
  </si>
  <si>
    <t xml:space="preserve">邓开柱
</t>
  </si>
  <si>
    <t>谭凤旭</t>
  </si>
  <si>
    <t>四川太极高新区新下街药店</t>
  </si>
  <si>
    <t>纪莉萍</t>
  </si>
  <si>
    <t>黄丹</t>
  </si>
  <si>
    <t>四川太极高新区中和大道药店</t>
  </si>
  <si>
    <t>欧双雪</t>
  </si>
  <si>
    <t>李文静</t>
  </si>
  <si>
    <t>兰夏琳</t>
  </si>
  <si>
    <t>四川太极高新区中和公济桥路药店</t>
  </si>
  <si>
    <t>邱如秀</t>
  </si>
  <si>
    <t>曲木尔哈</t>
  </si>
  <si>
    <t>郭俊梅</t>
  </si>
  <si>
    <t>四川太极高新区紫薇东路药店</t>
  </si>
  <si>
    <t xml:space="preserve">张虹 </t>
  </si>
  <si>
    <t>文淼</t>
  </si>
  <si>
    <t>蒋润</t>
  </si>
  <si>
    <t>周红蓉</t>
  </si>
  <si>
    <t>四川太极高新天久北巷药店</t>
  </si>
  <si>
    <t>李艳萍</t>
  </si>
  <si>
    <t>张春苗</t>
  </si>
  <si>
    <t>冯丽娟</t>
  </si>
  <si>
    <t>四川太极红星店</t>
  </si>
  <si>
    <t>邱运丽</t>
  </si>
  <si>
    <t>胡静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</si>
  <si>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</si>
  <si>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</si>
  <si>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</si>
  <si>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</si>
  <si>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</si>
  <si>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</si>
  <si>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</si>
  <si>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王依纯</t>
  </si>
  <si>
    <t xml:space="preserve">李秀丽 </t>
  </si>
  <si>
    <t>袁咏梅</t>
  </si>
  <si>
    <t>四川太极锦江区观音桥街药店</t>
  </si>
  <si>
    <t>王芳</t>
  </si>
  <si>
    <t>冯瑞坤</t>
  </si>
  <si>
    <t xml:space="preserve">杨雨昕 </t>
  </si>
  <si>
    <t xml:space="preserve">花晓轩
</t>
  </si>
  <si>
    <t>胡光宾</t>
  </si>
  <si>
    <t>四川太极锦江区合欢树街药店</t>
  </si>
  <si>
    <t>刘成童</t>
  </si>
  <si>
    <t>杨蝶</t>
  </si>
  <si>
    <t>李丹</t>
  </si>
  <si>
    <t>四川太极锦江区静明路药店</t>
  </si>
  <si>
    <t>毛茜</t>
  </si>
  <si>
    <t>郝晓林</t>
  </si>
  <si>
    <t xml:space="preserve">马雪 </t>
  </si>
  <si>
    <t>四川太极锦江区劼人路药店</t>
  </si>
  <si>
    <t>高榕</t>
  </si>
  <si>
    <t>赵秋丽</t>
  </si>
  <si>
    <t>古世伟</t>
  </si>
  <si>
    <t xml:space="preserve">苏子欣
</t>
  </si>
  <si>
    <t>付雅雯</t>
  </si>
  <si>
    <t>四川太极锦江区柳翠路药店</t>
  </si>
  <si>
    <t xml:space="preserve">李云田
</t>
  </si>
  <si>
    <t>实习生（7.17）</t>
  </si>
  <si>
    <t>施雪</t>
  </si>
  <si>
    <t>廖桂英（梨花街）</t>
  </si>
  <si>
    <t>四川太极锦江区梨花街药店</t>
  </si>
  <si>
    <t>销售代表</t>
  </si>
  <si>
    <t>马昕（梨花街）</t>
  </si>
  <si>
    <t>唐文琼（梨花街）</t>
  </si>
  <si>
    <t>黄长菊（梨花街）</t>
  </si>
  <si>
    <t>谭庆娟（梨花街）</t>
  </si>
  <si>
    <t>阴静（梨花街）</t>
  </si>
  <si>
    <t>阳玲（梨花街）</t>
  </si>
  <si>
    <t>张玲（梨花街）</t>
  </si>
  <si>
    <t>李佳岭（梨花街）</t>
  </si>
  <si>
    <t>张娟娟（梨花街）</t>
  </si>
  <si>
    <t>阮丽（梨花街）</t>
  </si>
  <si>
    <t>彭关敏（梨花街）</t>
  </si>
  <si>
    <t>范珂君（梨花街）</t>
  </si>
  <si>
    <t>吴凤兰（梨花街）</t>
  </si>
  <si>
    <t>梁静容（梨花街）</t>
  </si>
  <si>
    <t>刁晓梅（梨花街）</t>
  </si>
  <si>
    <t>余志彬（梨花街）</t>
  </si>
  <si>
    <t>黄长菊（庆云南街）</t>
  </si>
  <si>
    <t>四川太极锦江区庆云南街药店</t>
  </si>
  <si>
    <t>阮丽（庆云南街）</t>
  </si>
  <si>
    <t>王晓雁（庆云南街）</t>
  </si>
  <si>
    <t>廖桂英（庆云南街）</t>
  </si>
  <si>
    <t>促销</t>
  </si>
  <si>
    <t>马昕（庆云南街）</t>
  </si>
  <si>
    <t>余志彬（庆云南街）</t>
  </si>
  <si>
    <t>阳玲（庆云南街）</t>
  </si>
  <si>
    <t>唐文琼（庆云南街）</t>
  </si>
  <si>
    <t>谭杨（庆云南街）</t>
  </si>
  <si>
    <t>四川太极锦江区榕声路店</t>
  </si>
  <si>
    <t>黄鑫</t>
  </si>
  <si>
    <t>营业员,2020.04.01转正</t>
  </si>
  <si>
    <t>张丽</t>
  </si>
  <si>
    <t>殷丽平</t>
  </si>
  <si>
    <t>实习生，2020.06.16进公司</t>
  </si>
  <si>
    <t>陈香利</t>
  </si>
  <si>
    <t>实习生，2020.08.03进公司</t>
  </si>
  <si>
    <t>马燕</t>
  </si>
  <si>
    <t>唐冬芳</t>
  </si>
  <si>
    <t>四川太极锦江区水杉街药店</t>
  </si>
  <si>
    <t>胡新</t>
  </si>
  <si>
    <t>黄洁欣</t>
  </si>
  <si>
    <t>李秀芳</t>
  </si>
  <si>
    <t>四川太极金牛区黄苑东街药店</t>
  </si>
  <si>
    <t>梁娟</t>
  </si>
  <si>
    <t>李小菲</t>
  </si>
  <si>
    <t xml:space="preserve">代志斌 </t>
  </si>
  <si>
    <t>四川太极金牛区花照壁药店</t>
  </si>
  <si>
    <t>肖瑶</t>
  </si>
  <si>
    <t>彭蕾</t>
  </si>
  <si>
    <t>张婷</t>
  </si>
  <si>
    <t>陈文芳</t>
  </si>
  <si>
    <t>四川太极金牛区交大路第三药店</t>
  </si>
  <si>
    <t>魏小琴</t>
  </si>
  <si>
    <t>廖艳萍</t>
  </si>
  <si>
    <t>郭梦姣</t>
  </si>
  <si>
    <t>任嘉欣</t>
  </si>
  <si>
    <t>四川太极金牛区解放路药店</t>
  </si>
  <si>
    <t>袁红桃</t>
  </si>
  <si>
    <t>员工</t>
  </si>
  <si>
    <t>邹媛媛</t>
  </si>
  <si>
    <t>刘秀琼</t>
  </si>
  <si>
    <t>四川太极金牛区金沙路药店</t>
  </si>
  <si>
    <t>蒋静</t>
  </si>
  <si>
    <t xml:space="preserve">唐静 </t>
  </si>
  <si>
    <t>何姣姣</t>
  </si>
  <si>
    <t>江月红</t>
  </si>
  <si>
    <t>四川太极金牛区蜀汉路药店</t>
  </si>
  <si>
    <t>谢敏</t>
  </si>
  <si>
    <t>执业中药师（2020.03.13到岗）</t>
  </si>
  <si>
    <t xml:space="preserve">黄娟 </t>
  </si>
  <si>
    <t>四川太极金牛区五福桥东路药店</t>
  </si>
  <si>
    <t>邓婧</t>
  </si>
  <si>
    <t>李蕊</t>
  </si>
  <si>
    <t xml:space="preserve">周思 </t>
  </si>
  <si>
    <t>四川太极金牛区银河北街药店</t>
  </si>
  <si>
    <t>杨红</t>
  </si>
  <si>
    <t>杨杰</t>
  </si>
  <si>
    <t>张茹君</t>
  </si>
  <si>
    <t>李雪</t>
  </si>
  <si>
    <t>四川太极金牛区银沙路药店</t>
  </si>
  <si>
    <t>林禹帅</t>
  </si>
  <si>
    <t xml:space="preserve">刘樽 </t>
  </si>
  <si>
    <t>四川太极金丝街药店</t>
  </si>
  <si>
    <t>冯婧恩</t>
  </si>
  <si>
    <t>袁明霞</t>
  </si>
  <si>
    <t>实习</t>
  </si>
  <si>
    <t>唐春燕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</si>
  <si>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</si>
  <si>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</si>
  <si>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</si>
  <si>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</si>
  <si>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</si>
  <si>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</si>
  <si>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陈娟</t>
  </si>
  <si>
    <t xml:space="preserve">龚杭
</t>
  </si>
  <si>
    <t>20200723进公司实习</t>
  </si>
  <si>
    <t>苏义群</t>
  </si>
  <si>
    <t>李甜甜</t>
  </si>
  <si>
    <t>四川太极郫县郫筒镇东大街药店</t>
  </si>
  <si>
    <t>王俊</t>
  </si>
  <si>
    <t>罗丽</t>
  </si>
  <si>
    <t>舒鑫</t>
  </si>
  <si>
    <t>邓红梅</t>
  </si>
  <si>
    <t>四川太极郫县郫筒镇一环路东南段药店</t>
  </si>
  <si>
    <t>骆玲</t>
  </si>
  <si>
    <t>邹东梅</t>
  </si>
  <si>
    <t>谭庆娟</t>
  </si>
  <si>
    <t>四川太极旗舰店</t>
  </si>
  <si>
    <t>申彩文</t>
  </si>
  <si>
    <t>廖桂英</t>
  </si>
  <si>
    <t>黄长菊</t>
  </si>
  <si>
    <t>张娟娟</t>
  </si>
  <si>
    <t>吴凤兰</t>
  </si>
  <si>
    <t>马昕</t>
  </si>
  <si>
    <t>唐文琼</t>
  </si>
  <si>
    <t>李佳岭</t>
  </si>
  <si>
    <t>阴静</t>
  </si>
  <si>
    <t>阮丽</t>
  </si>
  <si>
    <t>阳玲</t>
  </si>
  <si>
    <t>余志彬</t>
  </si>
  <si>
    <t>彭关敏</t>
  </si>
  <si>
    <t>张玲</t>
  </si>
  <si>
    <t>王晓雁</t>
  </si>
  <si>
    <t>范珂君</t>
  </si>
  <si>
    <t>营业员（医生组）</t>
  </si>
  <si>
    <t>梁静容</t>
  </si>
  <si>
    <t>谭杨</t>
  </si>
  <si>
    <t>刁晓梅</t>
  </si>
  <si>
    <t xml:space="preserve">陈发群
</t>
  </si>
  <si>
    <t xml:space="preserve">李倩汝
</t>
  </si>
  <si>
    <t xml:space="preserve">高源 </t>
  </si>
  <si>
    <t>医生组</t>
  </si>
  <si>
    <t>胡艳弘</t>
  </si>
  <si>
    <t>四川太极清江东路药店</t>
  </si>
  <si>
    <t>李梦菊</t>
  </si>
  <si>
    <t>代曾莲</t>
  </si>
  <si>
    <t>实习生2020年6月18日进入公司</t>
  </si>
  <si>
    <t>阳思怡</t>
  </si>
  <si>
    <t>实习生（2020.7.25）</t>
  </si>
  <si>
    <t>杨晓毅</t>
  </si>
  <si>
    <t>四川太极邛崃市临邛街道涌泉街药店</t>
  </si>
  <si>
    <t>朱婷</t>
  </si>
  <si>
    <t>任姗姗</t>
  </si>
  <si>
    <t>四川太极邛崃市临邛镇翠荫街药店</t>
  </si>
  <si>
    <t>陈礼凤</t>
  </si>
  <si>
    <t>饶玉银</t>
  </si>
  <si>
    <t>杨平</t>
  </si>
  <si>
    <t>四川太极邛崃市临邛镇洪川小区药店</t>
  </si>
  <si>
    <t>马婷婷</t>
  </si>
  <si>
    <t>高星宇</t>
  </si>
  <si>
    <t>郑娅玲</t>
  </si>
  <si>
    <t>万义丽</t>
  </si>
  <si>
    <t>四川太极邛崃市临邛镇长安大道药店</t>
  </si>
  <si>
    <t xml:space="preserve">李珍伟 
</t>
  </si>
  <si>
    <t xml:space="preserve">戚彩 </t>
  </si>
  <si>
    <t>四川太极邛崃市文君街道杏林路药店</t>
  </si>
  <si>
    <t>李宋琴</t>
  </si>
  <si>
    <t>杨珂</t>
  </si>
  <si>
    <t>闵雪</t>
  </si>
  <si>
    <t>四川太极邛崃市羊安镇永康大道药店</t>
  </si>
  <si>
    <t>岳琴</t>
  </si>
  <si>
    <t xml:space="preserve">任会茹 </t>
  </si>
  <si>
    <t>四川太极邛崃中心药店</t>
  </si>
  <si>
    <t>古显琼（销售员）</t>
  </si>
  <si>
    <t>王李秋</t>
  </si>
  <si>
    <t>古素琼</t>
  </si>
  <si>
    <t>肖华玲</t>
  </si>
  <si>
    <t>李巧</t>
  </si>
  <si>
    <t xml:space="preserve">向海英 </t>
  </si>
  <si>
    <t>四川太极青羊区北东街店</t>
  </si>
  <si>
    <t>李勤</t>
  </si>
  <si>
    <t>牟鑫阳</t>
  </si>
  <si>
    <t xml:space="preserve">周琳琰
</t>
  </si>
  <si>
    <t>试用期2020.7.25</t>
  </si>
  <si>
    <t>张娜</t>
  </si>
  <si>
    <t>试用期2020.9.30</t>
  </si>
  <si>
    <t>杜苏婷</t>
  </si>
  <si>
    <t>2020.7.25实习生</t>
  </si>
  <si>
    <t>陈宇</t>
  </si>
  <si>
    <t>张雪</t>
  </si>
  <si>
    <t>四川太极青羊区贝森北路药店</t>
  </si>
  <si>
    <t>李玉先</t>
  </si>
  <si>
    <t>王娅</t>
  </si>
  <si>
    <t>四川太极青羊区大石西路药店</t>
  </si>
  <si>
    <t>马艺芮</t>
  </si>
  <si>
    <t>李奕</t>
  </si>
  <si>
    <t>实习生（2020.6.26）</t>
  </si>
  <si>
    <t xml:space="preserve">陈旭 </t>
  </si>
  <si>
    <t>实习生（2020.7.20）</t>
  </si>
  <si>
    <t>羊玉梅（销售员）</t>
  </si>
  <si>
    <t>四川太极青羊区光华北五路药店</t>
  </si>
  <si>
    <t xml:space="preserve">李紫雯 </t>
  </si>
  <si>
    <t>胡碧英</t>
  </si>
  <si>
    <t>唐义莲</t>
  </si>
  <si>
    <t>曾蕾蕾</t>
  </si>
  <si>
    <t>四川太极青羊区光华西一路药店</t>
  </si>
  <si>
    <t>廖晓静</t>
  </si>
  <si>
    <t>执业药师第1月</t>
  </si>
  <si>
    <t>林思敏</t>
  </si>
  <si>
    <t>四川太极青羊区清江东路三药店</t>
  </si>
  <si>
    <t>龚正红</t>
  </si>
  <si>
    <t>李丽</t>
  </si>
  <si>
    <t xml:space="preserve">高文棋 </t>
  </si>
  <si>
    <t>四川太极青羊区青龙街药店</t>
  </si>
  <si>
    <t>李可</t>
  </si>
  <si>
    <t>黄天平</t>
  </si>
  <si>
    <t xml:space="preserve">张继颖 </t>
  </si>
  <si>
    <t xml:space="preserve">池波 </t>
  </si>
  <si>
    <t xml:space="preserve">宋晓倩 </t>
  </si>
  <si>
    <t xml:space="preserve">冯莉 </t>
  </si>
  <si>
    <t>四川太极青羊区十二桥药店</t>
  </si>
  <si>
    <t xml:space="preserve">辜瑞琪 </t>
  </si>
  <si>
    <t>胡荣琼</t>
  </si>
  <si>
    <t>陈思敏</t>
  </si>
  <si>
    <t xml:space="preserve">刘洋 </t>
  </si>
  <si>
    <t>何艳芬</t>
  </si>
  <si>
    <t xml:space="preserve">徐泽洋
</t>
  </si>
  <si>
    <t>付能梅</t>
  </si>
  <si>
    <t>四川太极青羊区蜀辉路药店</t>
  </si>
  <si>
    <t xml:space="preserve">陈兴伦 </t>
  </si>
  <si>
    <t>王佳</t>
  </si>
  <si>
    <t>陈涵蕾</t>
  </si>
  <si>
    <t>张阿几</t>
  </si>
  <si>
    <t>四川太极青羊区蜀鑫路药店</t>
  </si>
  <si>
    <t>李莹</t>
  </si>
  <si>
    <t>杨莎</t>
  </si>
  <si>
    <t>四川太极青羊区童子街药店</t>
  </si>
  <si>
    <t>刘静</t>
  </si>
  <si>
    <t>王南萍</t>
  </si>
  <si>
    <t xml:space="preserve">尤中磋 </t>
  </si>
  <si>
    <t>王丽超</t>
  </si>
  <si>
    <t>四川太极人民中路店</t>
  </si>
  <si>
    <t>杨苗</t>
  </si>
  <si>
    <t>吕越</t>
  </si>
  <si>
    <t>6.26到店实习生</t>
  </si>
  <si>
    <t xml:space="preserve">杨凤麟 </t>
  </si>
  <si>
    <t>2020.07.23到店实习生</t>
  </si>
  <si>
    <t>黎婷婷</t>
  </si>
  <si>
    <t>四川太极沙河源药店</t>
  </si>
  <si>
    <t xml:space="preserve">营业员 </t>
  </si>
  <si>
    <t>高清清</t>
  </si>
  <si>
    <t>刘青</t>
  </si>
  <si>
    <t>田甜</t>
  </si>
  <si>
    <t>范阳</t>
  </si>
  <si>
    <t>四川太极三江店</t>
  </si>
  <si>
    <t>骆素花</t>
  </si>
  <si>
    <t>何倩倩</t>
  </si>
  <si>
    <t>张玉</t>
  </si>
  <si>
    <t>四川太极双林路药店</t>
  </si>
  <si>
    <t>梅茜</t>
  </si>
  <si>
    <t>黄雪梅</t>
  </si>
  <si>
    <t xml:space="preserve">黄兴中 </t>
  </si>
  <si>
    <t>四川太极双流区东升街道三强西路药店</t>
  </si>
  <si>
    <t>李银萍</t>
  </si>
  <si>
    <t>任红艳</t>
  </si>
  <si>
    <t>邹惠</t>
  </si>
  <si>
    <t>四川太极双流县西航港街道锦华路一段药店</t>
  </si>
  <si>
    <t>钟世豪</t>
  </si>
  <si>
    <t xml:space="preserve">佘瑶 </t>
  </si>
  <si>
    <t xml:space="preserve">蒋新粤
</t>
  </si>
  <si>
    <t>贾静</t>
  </si>
  <si>
    <t>四川太极土龙路药店</t>
  </si>
  <si>
    <t>刘新</t>
  </si>
  <si>
    <t>何英</t>
  </si>
  <si>
    <t>吴湘燏</t>
  </si>
  <si>
    <t>四川太极通盈街药店</t>
  </si>
  <si>
    <t>董华</t>
  </si>
  <si>
    <t>张振鑫</t>
  </si>
  <si>
    <t>罗思榕</t>
  </si>
  <si>
    <t>沈长英</t>
  </si>
  <si>
    <t>四川太极武侯区大华街药店</t>
  </si>
  <si>
    <t>刘勇</t>
  </si>
  <si>
    <t>马花</t>
  </si>
  <si>
    <t>杨艳</t>
  </si>
  <si>
    <t>四川太极武侯区大悦路药店</t>
  </si>
  <si>
    <t>黄焰</t>
  </si>
  <si>
    <t>晏玲</t>
  </si>
  <si>
    <t>四川太极武侯区航中街药店</t>
  </si>
  <si>
    <t>韩守玉</t>
  </si>
  <si>
    <t>汪婷</t>
  </si>
  <si>
    <t>四川太极武侯区佳灵路药店</t>
  </si>
  <si>
    <t>王荣</t>
  </si>
  <si>
    <t>谢雯倩</t>
  </si>
  <si>
    <t>试用期人员（见习）</t>
  </si>
  <si>
    <t>李凤霞</t>
  </si>
  <si>
    <t>黄玲</t>
  </si>
  <si>
    <t>四川太极武侯区科华街药店</t>
  </si>
  <si>
    <t>魏存敏</t>
  </si>
  <si>
    <t>罗妍</t>
  </si>
  <si>
    <t xml:space="preserve">贺凤
</t>
  </si>
  <si>
    <t>尹萍</t>
  </si>
  <si>
    <t>四川太极武侯区倪家桥路药店</t>
  </si>
  <si>
    <t>杨沙艳</t>
  </si>
  <si>
    <t>付俐</t>
  </si>
  <si>
    <t>王婷</t>
  </si>
  <si>
    <t>李媛2</t>
  </si>
  <si>
    <t>四川太极武侯区顺和街店</t>
  </si>
  <si>
    <t>彭燕</t>
  </si>
  <si>
    <t xml:space="preserve">倪双 </t>
  </si>
  <si>
    <t>邹颖</t>
  </si>
  <si>
    <t>实习生8.4</t>
  </si>
  <si>
    <t>李海燕</t>
  </si>
  <si>
    <t>四川太极武侯区双楠路药店</t>
  </si>
  <si>
    <t>营业员（20200417）</t>
  </si>
  <si>
    <t>蔡旌晶</t>
  </si>
  <si>
    <t>四川太极武侯区丝竹路药店</t>
  </si>
  <si>
    <t>王盛英</t>
  </si>
  <si>
    <t>牟馨</t>
  </si>
  <si>
    <t>刘维</t>
  </si>
  <si>
    <t>何晓阳</t>
  </si>
  <si>
    <t>四川太极武侯区逸都路药店</t>
  </si>
  <si>
    <t>童俊</t>
  </si>
  <si>
    <t>万雪倩</t>
  </si>
  <si>
    <t>夏彩红</t>
  </si>
  <si>
    <t>四川太极温江店</t>
  </si>
  <si>
    <t>吴霞</t>
  </si>
  <si>
    <t>王慧</t>
  </si>
  <si>
    <t>四川太极温江区公平街道江安路药店</t>
  </si>
  <si>
    <t>贺春芳</t>
  </si>
  <si>
    <t>龚玉林</t>
  </si>
  <si>
    <t>杨萧</t>
  </si>
  <si>
    <t>王燕丽</t>
  </si>
  <si>
    <t>四川太极五津西路药店</t>
  </si>
  <si>
    <t>门店店长兼执业药师</t>
  </si>
  <si>
    <t>刘芬</t>
  </si>
  <si>
    <t>谌美静</t>
  </si>
  <si>
    <t>廖文莉</t>
  </si>
  <si>
    <t>朱春梅（五津西路）</t>
  </si>
  <si>
    <t>李迎新（五津西路）</t>
  </si>
  <si>
    <t xml:space="preserve">杨素芬 </t>
  </si>
  <si>
    <t>四川太极西部店</t>
  </si>
  <si>
    <t>周娟</t>
  </si>
  <si>
    <t>郑万利</t>
  </si>
  <si>
    <t>四川太极新都区马超东路店</t>
  </si>
  <si>
    <t>罗丹</t>
  </si>
  <si>
    <t>陈丽媛</t>
  </si>
  <si>
    <t>苟俊驰</t>
  </si>
  <si>
    <t>欧玲</t>
  </si>
  <si>
    <t>四川太极新都区新都街道万和北路药店</t>
  </si>
  <si>
    <t>廖红</t>
  </si>
  <si>
    <t>黄杨</t>
  </si>
  <si>
    <t xml:space="preserve">朱朝霞 </t>
  </si>
  <si>
    <t>四川太极新都区新繁镇繁江北路药店</t>
  </si>
  <si>
    <t>蔡小丽</t>
  </si>
  <si>
    <t>冯静</t>
  </si>
  <si>
    <t>张奇瑶</t>
  </si>
  <si>
    <t>曾国平</t>
  </si>
  <si>
    <t>实习生健康顾问</t>
  </si>
  <si>
    <t xml:space="preserve">郑红艳 </t>
  </si>
  <si>
    <t>四川太极新津邓双镇岷江店</t>
  </si>
  <si>
    <t>张琴</t>
  </si>
  <si>
    <t>张飘</t>
  </si>
  <si>
    <t>陈亭亭</t>
  </si>
  <si>
    <t>朱春梅</t>
  </si>
  <si>
    <t>四川太极新津县五津镇五津西路二药房</t>
  </si>
  <si>
    <t>李迎新</t>
  </si>
  <si>
    <t xml:space="preserve">雷静
</t>
  </si>
  <si>
    <t>刘芬（五津2店）</t>
  </si>
  <si>
    <t>刘雨心</t>
  </si>
  <si>
    <t>王燕丽（五津2店）</t>
  </si>
  <si>
    <t>廖文莉（五津2店）</t>
  </si>
  <si>
    <t>谌美静（五津2店）</t>
  </si>
  <si>
    <t xml:space="preserve">李红梅 </t>
  </si>
  <si>
    <t>四川太极新津县五津镇武阳西路药店</t>
  </si>
  <si>
    <t>祁荣</t>
  </si>
  <si>
    <t>执业药师店长</t>
  </si>
  <si>
    <t>张建</t>
  </si>
  <si>
    <t>四川太极新乐中街药店</t>
  </si>
  <si>
    <t>任远芳</t>
  </si>
  <si>
    <t>罗婷</t>
  </si>
  <si>
    <t>四川太极新园大道药店</t>
  </si>
  <si>
    <t>朱文艺</t>
  </si>
  <si>
    <t>潘易</t>
  </si>
  <si>
    <t xml:space="preserve">刘雪梅
</t>
  </si>
  <si>
    <t>庄静</t>
  </si>
  <si>
    <t>四川太极兴义镇万兴路药店</t>
  </si>
  <si>
    <t>张丹</t>
  </si>
  <si>
    <t>刘罗蓉</t>
  </si>
  <si>
    <t>周莉</t>
  </si>
  <si>
    <t>四川太极枣子巷药店</t>
  </si>
  <si>
    <t>覃顺洪</t>
  </si>
  <si>
    <t>杨怡珩</t>
  </si>
  <si>
    <t>岳红</t>
  </si>
  <si>
    <t>11月星级品种任务明细表（11月1-30日）</t>
  </si>
  <si>
    <t>任务</t>
  </si>
  <si>
    <t>门店奖励标准</t>
  </si>
  <si>
    <t>处罚标准</t>
  </si>
  <si>
    <t>陈列要求</t>
  </si>
  <si>
    <t>备注</t>
  </si>
  <si>
    <t>序号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</si>
  <si>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</si>
  <si>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</si>
  <si>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</si>
  <si>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</si>
  <si>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</si>
  <si>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</si>
  <si>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</si>
  <si>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11月活动</t>
  </si>
  <si>
    <t>保底提成（未完成任务享受保底提成）</t>
  </si>
  <si>
    <t>,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</si>
  <si>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</si>
  <si>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</si>
  <si>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</si>
  <si>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两盒省5元</t>
  </si>
  <si>
    <t>无</t>
  </si>
  <si>
    <t>请各门店将以上品种陈列在所属货架的首层（背架视线平行位置）保证3个陈列面</t>
  </si>
  <si>
    <r>
      <rPr>
        <sz val="11"/>
        <color theme="1"/>
        <rFont val="宋体"/>
        <charset val="134"/>
        <scheme val="minor"/>
      </rPr>
      <t>若以上品种在采购部发单品奖励或晒单奖励清单中，则此处计算任务，不计算奖励，奖励以采购部发11月单品奖励为准</t>
    </r>
    <r>
      <rPr>
        <b/>
        <sz val="11"/>
        <color rgb="FFFF0000"/>
        <rFont val="宋体"/>
        <charset val="134"/>
        <scheme val="minor"/>
      </rPr>
      <t>（若此商品当月有爆破活动，则爆破活动期间奖励及任务另算）</t>
    </r>
  </si>
  <si>
    <t>复方冬凌草含片</t>
  </si>
  <si>
    <t>0.6gx48片</t>
  </si>
  <si>
    <t>河南省济源市济世药业有限公司</t>
  </si>
  <si>
    <t>买1盒 加 0.1元换购4片装1盒（赠品ID：9914234）</t>
  </si>
  <si>
    <t>复方熊胆薄荷含片(熊胆舒喉片)</t>
  </si>
  <si>
    <t>8片x2板</t>
  </si>
  <si>
    <t>太极集团重庆桐君阁药厂有限公司</t>
  </si>
  <si>
    <t>2盒 7.5折</t>
  </si>
  <si>
    <t>苦金片</t>
  </si>
  <si>
    <t>0.41gx12片</t>
  </si>
  <si>
    <t>青岛国风药业股份有限公司</t>
  </si>
  <si>
    <t>两盒7.9折</t>
  </si>
  <si>
    <t>咳喘宁口服液</t>
  </si>
  <si>
    <t>10mlx8支</t>
  </si>
  <si>
    <t>南京先声东元制药有限公司</t>
  </si>
  <si>
    <t>2盒7.5折</t>
  </si>
  <si>
    <t>川贝清肺糖浆</t>
  </si>
  <si>
    <t>180ml</t>
  </si>
  <si>
    <t>太极集团四川天诚制药有限公司</t>
  </si>
  <si>
    <t>抗感冒药</t>
  </si>
  <si>
    <t>抗病毒颗粒</t>
  </si>
  <si>
    <t>9gx20袋</t>
  </si>
  <si>
    <t>四川光大制药有限公司</t>
  </si>
  <si>
    <t>第二盒半价</t>
  </si>
  <si>
    <t>4g*20袋（无糖）</t>
  </si>
  <si>
    <t>感冒清热颗粒</t>
  </si>
  <si>
    <t>12g*12袋</t>
  </si>
  <si>
    <t>太极集团重庆中药二厂</t>
  </si>
  <si>
    <t>复方氨酚烷胺胶囊</t>
  </si>
  <si>
    <t>12粒</t>
  </si>
  <si>
    <t>太极集团重庆涪陵制药厂有限公司</t>
  </si>
  <si>
    <t>百合固金片</t>
  </si>
  <si>
    <r>
      <rPr>
        <sz val="10"/>
        <rFont val="Arial"/>
        <charset val="0"/>
      </rPr>
      <t>0.4gx45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</si>
  <si>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广州诺金制药有限公司</t>
  </si>
  <si>
    <t>口腔炎症/清热用药</t>
  </si>
  <si>
    <t>口洁喷雾剂</t>
  </si>
  <si>
    <t>20mL</t>
  </si>
  <si>
    <t>广州白云山制药股份有限公司白云山何济公制药厂</t>
  </si>
  <si>
    <t>湿毒清片</t>
  </si>
  <si>
    <t>6gx48片</t>
  </si>
  <si>
    <t>买3得加0.1元换购1盒</t>
  </si>
  <si>
    <t>甲硝唑口颊片</t>
  </si>
  <si>
    <t>10片x2板</t>
  </si>
  <si>
    <t>武汉远大</t>
  </si>
  <si>
    <t>胃肠用药</t>
  </si>
  <si>
    <t>肠炎宁片</t>
  </si>
  <si>
    <t>0.42gx12片x3板(薄膜衣)</t>
  </si>
  <si>
    <t>江西康恩贝中药有限公司</t>
  </si>
  <si>
    <t>健胃消炎颗粒</t>
  </si>
  <si>
    <t>10gx12袋</t>
  </si>
  <si>
    <t>陕西步长高新制药有限公司</t>
  </si>
  <si>
    <t>买6盒加0.1元换购1盒</t>
  </si>
  <si>
    <t>乳酸菌素片</t>
  </si>
  <si>
    <t>0.4gx64片</t>
  </si>
  <si>
    <t>江中药业股份有限公司</t>
  </si>
  <si>
    <t>4盒89元</t>
  </si>
  <si>
    <t>健胃消食片</t>
  </si>
  <si>
    <t>0.8g*32片（无糖型薄膜衣片）</t>
  </si>
  <si>
    <t>第二盒省5元</t>
  </si>
  <si>
    <t>沉香化气片</t>
  </si>
  <si>
    <t>0.5gx12片x2板</t>
  </si>
  <si>
    <t>复方水杨酸甲酯乳膏</t>
  </si>
  <si>
    <r>
      <t>40g</t>
    </r>
    <r>
      <rPr>
        <b/>
        <sz val="11"/>
        <color rgb="FFFF0000"/>
        <rFont val="宋体"/>
        <charset val="134"/>
        <scheme val="minor"/>
      </rPr>
      <t>(按两盒计算）</t>
    </r>
  </si>
  <si>
    <t>联邦制药</t>
  </si>
  <si>
    <t>按差额1元盒处罚</t>
  </si>
  <si>
    <t>15g</t>
  </si>
  <si>
    <t>多维元素片(29)</t>
  </si>
  <si>
    <t>91片x2瓶（复方）</t>
  </si>
  <si>
    <t>惠氏制药有限公司</t>
  </si>
  <si>
    <t>买一盒送毛巾一个。注：有赠品的门店继续做活动。</t>
  </si>
  <si>
    <t>多维元素片（29-Ⅱ）</t>
  </si>
  <si>
    <t>91片x2瓶</t>
  </si>
  <si>
    <t>葡萄糖酸钙锌口服溶液</t>
  </si>
  <si>
    <t>10mlx48支</t>
  </si>
  <si>
    <t>澳诺(中国)制药有限公司</t>
  </si>
  <si>
    <t>买3得4、买6得8（原品）</t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</si>
  <si>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</si>
  <si>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</si>
  <si>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</si>
  <si>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</si>
  <si>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维生素C泡腾片</t>
  </si>
  <si>
    <t>1gx15片（鲜橙口味）</t>
  </si>
  <si>
    <t>联邦制药厂有限公司</t>
  </si>
  <si>
    <t>会员换购价：25元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</si>
  <si>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</si>
  <si>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</si>
  <si>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</si>
  <si>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</si>
  <si>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1gx15片(黑加仑子口味)</t>
  </si>
  <si>
    <t>维生素D滴剂</t>
  </si>
  <si>
    <t>400单位x60粒</t>
  </si>
  <si>
    <t>青岛双鲸药业股份有限公司</t>
  </si>
  <si>
    <t>六味地黄丸</t>
  </si>
  <si>
    <t>126丸/瓶(浓缩丸)</t>
  </si>
  <si>
    <t>买5盒加0.1元换购1盒</t>
  </si>
  <si>
    <t>枸杞子</t>
  </si>
  <si>
    <t>180g（6gx30袋)</t>
  </si>
  <si>
    <t>湖南药圣堂中药科技有限公司</t>
  </si>
  <si>
    <t>会员换购：49元</t>
  </si>
  <si>
    <t>大枣</t>
  </si>
  <si>
    <t>300g</t>
  </si>
  <si>
    <t>2袋29.9元</t>
  </si>
  <si>
    <t>丹参</t>
  </si>
  <si>
    <t>丹参口服液</t>
  </si>
  <si>
    <t>10mlx6支</t>
  </si>
  <si>
    <t>买5盒加0.1元换购2盒；买10盒+0.1元换购5盒</t>
  </si>
  <si>
    <t>小儿麦枣咀嚼片</t>
  </si>
  <si>
    <t>0.45gx12片x3板</t>
  </si>
  <si>
    <t>葵花药业集团(佳木斯)有限公司</t>
  </si>
  <si>
    <t>买3得4（赠品为卖品）</t>
  </si>
  <si>
    <t>小儿氨酚黄那敏颗粒</t>
  </si>
  <si>
    <t>3gx10袋</t>
  </si>
  <si>
    <t>葵花药业集团(重庆)有限公司</t>
  </si>
  <si>
    <t>小儿清热止咳合剂（原小儿清热止咳口服液）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</si>
  <si>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</si>
  <si>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两盒省10元</t>
  </si>
  <si>
    <t>泌尿生殖系统药</t>
  </si>
  <si>
    <t>20mgx1粒（按1片计）</t>
  </si>
  <si>
    <t>Lilly del Caribe lnc.PUERTO RICO(波多黎各）</t>
  </si>
  <si>
    <t>3元</t>
  </si>
  <si>
    <t>追加3元</t>
  </si>
  <si>
    <t>按差额3元/片处罚</t>
  </si>
  <si>
    <t>20mgx4粒（按4片计）</t>
  </si>
  <si>
    <t>15元</t>
  </si>
  <si>
    <t>追加9元</t>
  </si>
  <si>
    <t>20mgx8片（按8片计）</t>
  </si>
  <si>
    <t>买一得二[赠品为卖品，20mgx1粒装(ID:101716  138元)一盒]</t>
  </si>
  <si>
    <t>40元</t>
  </si>
  <si>
    <t>追加16元</t>
  </si>
  <si>
    <t>5mg*28s（按7片计）</t>
  </si>
  <si>
    <t>买一得二[赠品为卖品，20mgx1粒装(ID:101716  138元)一盒]；</t>
  </si>
  <si>
    <t>追加21元</t>
  </si>
  <si>
    <t>100mgx10片（按10片计）</t>
  </si>
  <si>
    <t>大连辉瑞制药有限公司</t>
  </si>
  <si>
    <t>买100mgx10片送2盒100mgx1片【组合ID：9914034 】；</t>
  </si>
  <si>
    <t>50元</t>
  </si>
  <si>
    <t>20元</t>
  </si>
  <si>
    <t>0.1gx5片（按5片计）</t>
  </si>
  <si>
    <t>买0.1gx5片送1盒100mgx1片【组合ID：9913932】</t>
  </si>
  <si>
    <t>10元</t>
  </si>
  <si>
    <t>100mgx1片（按1片计）</t>
  </si>
  <si>
    <t>2元</t>
  </si>
  <si>
    <t>50mg*1片（按0.5片计）</t>
  </si>
  <si>
    <t>1元</t>
  </si>
  <si>
    <t>50mg*2片（按1片计）</t>
  </si>
  <si>
    <t>4元</t>
  </si>
  <si>
    <t>50mg*5片（按2.5片计）</t>
  </si>
  <si>
    <t>买50mg*5片送1盒50mg*1片【组合ID：9913933 】</t>
  </si>
  <si>
    <t>5元</t>
  </si>
  <si>
    <t>50mg*10片（按5片计）</t>
  </si>
  <si>
    <t>买50mg*10片送1盒50mg*2片【组合ID：99012192 】</t>
  </si>
  <si>
    <t>2020年11月星级品种任务明细表</t>
  </si>
  <si>
    <t>11月任务（考核单位：盒）
请按门店分配任务自行填写</t>
  </si>
  <si>
    <t>活动内容</t>
  </si>
  <si>
    <t>一句话卖点</t>
  </si>
  <si>
    <t>个人基础档</t>
  </si>
  <si>
    <t>个人挑战档</t>
  </si>
  <si>
    <t>纯中药抗生素</t>
  </si>
  <si>
    <t>嗓子干，嗓子热，嗓子痛，就用复方冬凌草含片</t>
  </si>
  <si>
    <t>清热泻火凉血利咽，止痛止痒又消炎。</t>
  </si>
  <si>
    <t>清热利咽，消肿止痛，针对各种原因引起的嗓子红，肿，热，痛，4小时见效</t>
  </si>
  <si>
    <t>止咳、平喘、祛痰三效一体
老人、小孩、糖尿病患者都可服用</t>
  </si>
  <si>
    <t>感冒止咳标本兼治，止咳以治标，润肺以治本，针对各类干咳、咽干、咽痒效果突出</t>
  </si>
  <si>
    <t>丽珠抗病毒颗粒，家中常备，防治流感，纯中药制剂更安全</t>
  </si>
  <si>
    <t>四季感冒良药，适用风寒风热感冒，一天2袋</t>
  </si>
  <si>
    <t>微丸技术，改善感冒所引起的各种症状</t>
  </si>
  <si>
    <t>养肺肾，治咳嗽，干咳少痰，咽干喉痛</t>
  </si>
  <si>
    <t>局部用药，喷雾型吸收更好，浓缩王老吉味哦！</t>
  </si>
  <si>
    <t>养血润燥，化湿解毒，祛风止痒，一招止痒，更治痒</t>
  </si>
  <si>
    <t>口腔溃疡，牙龈肿痛快含奥可安甲硝唑口颊片</t>
  </si>
  <si>
    <t>快速止泻，安全无毒副作用，30分钟止痛</t>
  </si>
  <si>
    <t>胃胀、胃弱、胃痛20分钟起效。健胃消炎，双效合一，保护修复胃黏膜，标本兼治。</t>
  </si>
  <si>
    <t>肠道日常调理，经常便秘，经常腹泻，促生肠道有益菌，提高自生免疫力</t>
  </si>
  <si>
    <t>肚子胀，不消化，嚼一嚼江中牌健胃消食片，金色包装不含糖。</t>
  </si>
  <si>
    <t>胃不舒服，胃肠胀气请用沉香化气片</t>
  </si>
  <si>
    <t>40g(按两盒计算）</t>
  </si>
  <si>
    <t>一款消炎止痛带按摩效果的膏药</t>
  </si>
  <si>
    <t>善存家庭装 50扣品种， 补充成人所需营养。</t>
  </si>
  <si>
    <t>善存银家庭装 50扣品种，补充50岁以上所需要的维生素。</t>
  </si>
  <si>
    <t>促进儿童自身生长激素分泌，提供生长必需营养，安全有效</t>
  </si>
  <si>
    <t>促进大脑神经网络发展，提高智力智商，提高学习能力</t>
  </si>
  <si>
    <t>VC泡一泡，健康美丽不感冒</t>
  </si>
  <si>
    <t>伊童欣：国药准字唯一一款含有天然鱼肝油的维生素AD，0—99岁全家人都可以服用。</t>
  </si>
  <si>
    <t>补钙先补D，维生素D决定钙吸收</t>
  </si>
  <si>
    <t>太极品牌，超浓缩，每次仅服3粒，不含糖，糖药病患者可放心服用</t>
  </si>
  <si>
    <t>一款可以当零食吃的枸杞
颗粒均匀，口感甘甜，开袋即食</t>
  </si>
  <si>
    <t>一日三枣、补气养血、气色好</t>
  </si>
  <si>
    <t>心脑血管百搭品种，活血化瘀，通脉养心</t>
  </si>
  <si>
    <t>宝宝嚼麦枣，促进消化食欲好、健脾开胃助消化</t>
  </si>
  <si>
    <t>全面解决儿童感冒七大症状：发热、头痛、打喷嚏、流鼻涕、鼻塞、咽痛、四肢酸痛</t>
  </si>
  <si>
    <t>清热，止咳，平喘，纯中药制剂，安全有效！</t>
  </si>
  <si>
    <t>泌尿生殖系统类</t>
  </si>
  <si>
    <t>36小时长效，不受食物和酒精影响，进口原研</t>
  </si>
  <si>
    <t>合并治疗BPH和ED，每天一片，随时随性，还能治疗</t>
  </si>
  <si>
    <r>
      <rPr>
        <sz val="9"/>
        <color rgb="FF000000"/>
        <rFont val="Arial"/>
        <charset val="134"/>
      </rPr>
      <t>枸橼酸西地那非片(</t>
    </r>
    <r>
      <rPr>
        <sz val="9"/>
        <color rgb="FF000000"/>
        <rFont val="宋体"/>
        <charset val="134"/>
      </rPr>
      <t>万艾可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</si>
  <si>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100mgx10</t>
    </r>
    <r>
      <rPr>
        <sz val="9"/>
        <color rgb="FF000000"/>
        <rFont val="宋体"/>
        <charset val="134"/>
      </rPr>
      <t>片</t>
    </r>
  </si>
  <si>
    <t>买10粒得12粒(10粒+2粒）；                            赠品为门店卖品,100mg X1片（考核价0.01元）</t>
  </si>
  <si>
    <t>原研品质，正宗伟哥
14分钟快速起效
33分钟持续时间
唯一4级硬度
20年安全保障</t>
  </si>
  <si>
    <r>
      <rPr>
        <sz val="9"/>
        <color rgb="FF000000"/>
        <rFont val="Arial"/>
        <charset val="134"/>
      </rPr>
      <t>0.1gx5</t>
    </r>
    <r>
      <rPr>
        <sz val="9"/>
        <color rgb="FF000000"/>
        <rFont val="宋体"/>
        <charset val="134"/>
      </rPr>
      <t>片</t>
    </r>
  </si>
  <si>
    <t>买5粒得6粒(5粒+1粒）                                赠品为门店卖品,100mgX1片（考核价0.01元） </t>
  </si>
  <si>
    <r>
      <rPr>
        <sz val="9"/>
        <color rgb="FF000000"/>
        <rFont val="Arial"/>
        <charset val="134"/>
      </rPr>
      <t>100mgx1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</si>
  <si>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134"/>
      </rPr>
      <t>50mgx2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</si>
  <si>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134"/>
      </rPr>
      <t>50mgx</t>
    </r>
    <r>
      <rPr>
        <sz val="9"/>
        <color rgb="FF000000"/>
        <rFont val="宋体"/>
        <charset val="134"/>
      </rPr>
      <t>10</t>
    </r>
    <r>
      <rPr>
        <sz val="9"/>
        <color rgb="FF000000"/>
        <rFont val="Arial"/>
        <charset val="134"/>
      </rPr>
      <t>片</t>
    </r>
  </si>
  <si>
    <t>买10粒得12粒(10粒+2粒）赠品为门店卖品,50mg X 2片</t>
  </si>
  <si>
    <r>
      <rPr>
        <sz val="9"/>
        <color rgb="FF000000"/>
        <rFont val="宋体"/>
        <charset val="134"/>
        <scheme val="minor"/>
      </rPr>
      <t>50mg</t>
    </r>
    <r>
      <rPr>
        <sz val="9"/>
        <color rgb="FF000000"/>
        <rFont val="Arial"/>
        <charset val="134"/>
      </rPr>
      <t>x</t>
    </r>
    <r>
      <rPr>
        <sz val="9"/>
        <color rgb="FF000000"/>
        <rFont val="宋体"/>
        <charset val="134"/>
      </rPr>
      <t>1</t>
    </r>
    <r>
      <rPr>
        <sz val="9"/>
        <color rgb="FF000000"/>
        <rFont val="Arial"/>
        <charset val="134"/>
      </rPr>
      <t>片</t>
    </r>
  </si>
  <si>
    <t>买5粒得6粒(5粒+1粒）赠品为门店卖品,50mg X1片</t>
  </si>
  <si>
    <t>片区</t>
  </si>
  <si>
    <t>求和项:基础档</t>
  </si>
  <si>
    <t>求和项:基础档2</t>
  </si>
  <si>
    <t>求和项:基础档3</t>
  </si>
  <si>
    <t>求和项:基础档4</t>
  </si>
  <si>
    <t>求和项:基础档5</t>
  </si>
  <si>
    <t>求和项:挑战档6</t>
  </si>
  <si>
    <t>求和项:基础档7</t>
  </si>
  <si>
    <t>求和项:基础档8</t>
  </si>
  <si>
    <t>求和项:基础档任务</t>
  </si>
  <si>
    <t>求和项:基础档任务2</t>
  </si>
  <si>
    <t>求和项:基础档任务3</t>
  </si>
  <si>
    <t>城郊二片</t>
  </si>
  <si>
    <t>城郊一片：大邑</t>
  </si>
  <si>
    <t>城郊一片：邛崃</t>
  </si>
  <si>
    <t>城郊一片：新津</t>
  </si>
  <si>
    <t>城中片区</t>
  </si>
  <si>
    <t>东南片区</t>
  </si>
  <si>
    <t>旗舰片区</t>
  </si>
  <si>
    <t>西北片区</t>
  </si>
  <si>
    <t>(空白)</t>
  </si>
  <si>
    <t>总计</t>
  </si>
  <si>
    <t>门店任务明细表</t>
  </si>
  <si>
    <t>门店ID</t>
  </si>
  <si>
    <t>门店名称</t>
  </si>
  <si>
    <t>基础档任务</t>
  </si>
  <si>
    <t>挑战档任务</t>
  </si>
  <si>
    <t>光华北五路</t>
  </si>
  <si>
    <t>四川太极清江东路2药店</t>
  </si>
  <si>
    <t>光华西一路店</t>
  </si>
  <si>
    <t>四川太极高新区民丰大道西段药店</t>
  </si>
  <si>
    <t>四川太极龙潭西路店</t>
  </si>
  <si>
    <t>剑南大道店</t>
  </si>
  <si>
    <t>东昌路店</t>
  </si>
  <si>
    <t>三医院店</t>
  </si>
  <si>
    <t>六医院店（培华路）</t>
  </si>
  <si>
    <r>
      <rPr>
        <b/>
        <sz val="12"/>
        <color rgb="FFFF0000"/>
        <rFont val="宋体"/>
        <charset val="134"/>
      </rPr>
      <t>本月销售</t>
    </r>
    <r>
      <rPr>
        <b/>
        <sz val="10"/>
        <color rgb="FFFF0000"/>
        <rFont val="宋体"/>
        <charset val="134"/>
      </rPr>
      <t>（11.1-11.23）</t>
    </r>
  </si>
  <si>
    <r>
      <rPr>
        <b/>
        <sz val="12"/>
        <rFont val="宋体"/>
        <charset val="134"/>
      </rPr>
      <t>本月销售</t>
    </r>
    <r>
      <rPr>
        <b/>
        <sz val="10"/>
        <rFont val="宋体"/>
        <charset val="134"/>
      </rPr>
      <t>（11.1-11.23）</t>
    </r>
  </si>
  <si>
    <t>环比销售(31天）</t>
  </si>
  <si>
    <t>同比销售（30天）</t>
  </si>
  <si>
    <t>增长率</t>
  </si>
  <si>
    <t>完成率</t>
  </si>
  <si>
    <t>实际毛利率</t>
  </si>
  <si>
    <t>环比数量增长率</t>
  </si>
  <si>
    <t>环比金额增长率</t>
  </si>
  <si>
    <t>同比数量增长率</t>
  </si>
  <si>
    <t>同比金额增长率</t>
  </si>
  <si>
    <t>32.14%</t>
  </si>
  <si>
    <t>67.93%</t>
  </si>
  <si>
    <t>55.01%</t>
  </si>
  <si>
    <t>64.49%</t>
  </si>
  <si>
    <t>36.65%</t>
  </si>
  <si>
    <t>37.33%</t>
  </si>
  <si>
    <t>11.16%</t>
  </si>
  <si>
    <t>12.07%</t>
  </si>
  <si>
    <t>57.86%</t>
  </si>
  <si>
    <t>77.45%</t>
  </si>
  <si>
    <t>70.77%</t>
  </si>
  <si>
    <t>67.5%</t>
  </si>
  <si>
    <t>64.01%</t>
  </si>
  <si>
    <t>48.99%</t>
  </si>
  <si>
    <t>50.48%</t>
  </si>
  <si>
    <t>55.18%</t>
  </si>
  <si>
    <t>42.84%</t>
  </si>
  <si>
    <t>49.37%</t>
  </si>
  <si>
    <t>59.98%</t>
  </si>
  <si>
    <t>62.19%</t>
  </si>
  <si>
    <t>57.87%</t>
  </si>
  <si>
    <t>43.12%</t>
  </si>
  <si>
    <t>42%</t>
  </si>
  <si>
    <t>27.49%</t>
  </si>
  <si>
    <t>35.42%</t>
  </si>
  <si>
    <t>33.08%</t>
  </si>
  <si>
    <t>46.85%</t>
  </si>
  <si>
    <t>33.13%</t>
  </si>
  <si>
    <t>31.36%</t>
  </si>
  <si>
    <t>55.47%</t>
  </si>
  <si>
    <t>.83%</t>
  </si>
  <si>
    <t>24.57%</t>
  </si>
  <si>
    <t>37.62%</t>
  </si>
  <si>
    <t>51.28%</t>
  </si>
  <si>
    <t>61.63%</t>
  </si>
  <si>
    <t>39.93%</t>
  </si>
  <si>
    <t>22.12%</t>
  </si>
  <si>
    <t>18.71%</t>
  </si>
  <si>
    <t>11.31%</t>
  </si>
  <si>
    <t>15.48%</t>
  </si>
  <si>
    <t>7.41%</t>
  </si>
  <si>
    <t>15.84%</t>
  </si>
  <si>
    <t>27.67%</t>
  </si>
  <si>
    <t>51.82%</t>
  </si>
  <si>
    <t>31.46%</t>
  </si>
  <si>
    <t>24.42%</t>
  </si>
  <si>
    <t>29.92%</t>
  </si>
  <si>
    <t>货品名称</t>
  </si>
  <si>
    <t>单位</t>
  </si>
  <si>
    <t>产地</t>
  </si>
  <si>
    <t>消费者活动</t>
  </si>
  <si>
    <t>基础奖励</t>
  </si>
  <si>
    <t>追加奖励</t>
  </si>
  <si>
    <t>11月目标</t>
  </si>
  <si>
    <t>盒</t>
  </si>
  <si>
    <t>辉瑞制药</t>
  </si>
  <si>
    <t xml:space="preserve">买100mgx10片送2盒100mgx1片【组合ID：9914034 】；                              </t>
  </si>
  <si>
    <t>50mg*1片</t>
  </si>
  <si>
    <t>50mg*2片</t>
  </si>
  <si>
    <t>50mg*5片</t>
  </si>
  <si>
    <t>50mg*10片</t>
  </si>
  <si>
    <t>四川太极崇州市崇阳镇永康东路药店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</si>
</sst>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等线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0.5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Arial"/>
      <charset val="0"/>
    </font>
    <font>
      <sz val="10.5"/>
      <color rgb="FF111F2C"/>
      <name val="Segoe UI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Arial"/>
      <charset val="134"/>
    </font>
    <font>
      <sz val="9"/>
      <color rgb="FF000000"/>
      <name val="宋体"/>
      <charset val="134"/>
      <scheme val="minor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name val="宋体"/>
      <family val="2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26" borderId="19" applyNumberFormat="0" applyAlignment="0" applyProtection="0">
      <alignment vertical="center"/>
    </xf>
    <xf numFmtId="0" fontId="44" fillId="26" borderId="18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9" fontId="11" fillId="0" borderId="1" xfId="1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 wrapText="1"/>
    </xf>
    <xf numFmtId="9" fontId="7" fillId="0" borderId="1" xfId="1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9" fontId="5" fillId="0" borderId="1" xfId="11" applyFont="1" applyFill="1" applyBorder="1" applyAlignment="1">
      <alignment horizontal="center" vertical="center"/>
    </xf>
    <xf numFmtId="9" fontId="5" fillId="0" borderId="1" xfId="11" applyFont="1" applyFill="1" applyBorder="1" applyAlignment="1">
      <alignment vertical="center"/>
    </xf>
    <xf numFmtId="9" fontId="6" fillId="0" borderId="1" xfId="1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2" fillId="6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5" xfId="11" applyFont="1" applyFill="1" applyBorder="1" applyAlignment="1">
      <alignment horizontal="center" vertical="center" wrapText="1"/>
    </xf>
    <xf numFmtId="9" fontId="0" fillId="0" borderId="7" xfId="11" applyFont="1" applyFill="1" applyBorder="1" applyAlignment="1">
      <alignment horizontal="center" vertical="center" wrapText="1"/>
    </xf>
    <xf numFmtId="9" fontId="0" fillId="0" borderId="8" xfId="1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9" fontId="9" fillId="0" borderId="3" xfId="11" applyFont="1" applyFill="1" applyBorder="1" applyAlignment="1">
      <alignment horizontal="center" vertical="center" wrapText="1"/>
    </xf>
    <xf numFmtId="9" fontId="0" fillId="6" borderId="4" xfId="11" applyFont="1" applyFill="1" applyBorder="1" applyAlignment="1">
      <alignment horizontal="center" vertical="center" wrapText="1"/>
    </xf>
    <xf numFmtId="9" fontId="0" fillId="0" borderId="2" xfId="11" applyFont="1" applyFill="1" applyBorder="1" applyAlignment="1">
      <alignment horizontal="center" vertical="center" wrapText="1"/>
    </xf>
    <xf numFmtId="9" fontId="0" fillId="6" borderId="2" xfId="1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6.xml"/><Relationship Id="rId14" Type="http://schemas.openxmlformats.org/officeDocument/2006/relationships/customXml" Target="../customXml/item5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5351;&#23450;&#21697;&#31181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  <cell r="V1" t="str">
            <v>收入</v>
          </cell>
          <cell r="W1" t="str">
            <v>毛利</v>
          </cell>
          <cell r="X1" t="str">
            <v>毛利率</v>
          </cell>
        </row>
        <row r="2">
          <cell r="B2">
            <v>174232</v>
          </cell>
          <cell r="C2">
            <v>10611</v>
          </cell>
          <cell r="D2" t="str">
            <v>其他维生素矿物质补充药</v>
          </cell>
          <cell r="E2" t="str">
            <v>维生素矿物质补充药</v>
          </cell>
          <cell r="F2" t="str">
            <v>中西成药</v>
          </cell>
          <cell r="G2" t="str">
            <v>葡萄糖酸钙锌口服溶液</v>
          </cell>
          <cell r="H2" t="str">
            <v>10mlx48支</v>
          </cell>
          <cell r="I2" t="str">
            <v>澳诺(中国)制药</v>
          </cell>
          <cell r="J2">
            <v>11841</v>
          </cell>
          <cell r="K2" t="str">
            <v/>
          </cell>
          <cell r="L2" t="str">
            <v>D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>
            <v>1</v>
          </cell>
          <cell r="S2" t="str">
            <v>盒</v>
          </cell>
          <cell r="T2">
            <v>2174</v>
          </cell>
          <cell r="U2">
            <v>6019</v>
          </cell>
          <cell r="V2">
            <v>572509.95</v>
          </cell>
          <cell r="W2" t="str">
            <v>157438.95892799835</v>
          </cell>
          <cell r="X2" t="str">
            <v>27.49%</v>
          </cell>
        </row>
        <row r="3">
          <cell r="B3">
            <v>183439</v>
          </cell>
          <cell r="C3">
            <v>10611</v>
          </cell>
          <cell r="D3" t="str">
            <v>其他维生素矿物质补充药</v>
          </cell>
          <cell r="E3" t="str">
            <v>维生素矿物质补充药</v>
          </cell>
          <cell r="F3" t="str">
            <v>中西成药</v>
          </cell>
          <cell r="G3" t="str">
            <v>维生素D滴剂</v>
          </cell>
          <cell r="H3" t="str">
            <v>400单位x60粒</v>
          </cell>
          <cell r="I3" t="str">
            <v>青岛双鲸药业</v>
          </cell>
          <cell r="J3">
            <v>1098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>
            <v>1</v>
          </cell>
          <cell r="S3" t="str">
            <v>盒</v>
          </cell>
          <cell r="T3">
            <v>1139</v>
          </cell>
          <cell r="U3">
            <v>2665</v>
          </cell>
          <cell r="V3">
            <v>217428.13</v>
          </cell>
          <cell r="W3" t="str">
            <v>68188.130017406006</v>
          </cell>
          <cell r="X3" t="str">
            <v>31.36%</v>
          </cell>
        </row>
        <row r="4">
          <cell r="B4">
            <v>23896</v>
          </cell>
          <cell r="C4">
            <v>11005</v>
          </cell>
          <cell r="D4" t="str">
            <v>性功能障碍用药</v>
          </cell>
          <cell r="E4" t="str">
            <v>泌尿生殖系统药</v>
          </cell>
          <cell r="F4" t="str">
            <v>中西成药</v>
          </cell>
          <cell r="G4" t="str">
            <v>枸橼酸西地那非片</v>
          </cell>
          <cell r="H4" t="str">
            <v>0.1gx5片</v>
          </cell>
          <cell r="I4" t="str">
            <v>大连辉瑞</v>
          </cell>
          <cell r="J4">
            <v>2878</v>
          </cell>
          <cell r="K4" t="str">
            <v>基本目录</v>
          </cell>
          <cell r="L4" t="str">
            <v>D奖励</v>
          </cell>
          <cell r="M4">
            <v>3</v>
          </cell>
          <cell r="N4" t="str">
            <v>高</v>
          </cell>
          <cell r="O4">
            <v>2</v>
          </cell>
          <cell r="P4" t="str">
            <v>次竞销品</v>
          </cell>
          <cell r="Q4" t="str">
            <v>是</v>
          </cell>
          <cell r="R4">
            <v>2</v>
          </cell>
          <cell r="S4" t="str">
            <v>盒</v>
          </cell>
          <cell r="T4">
            <v>258</v>
          </cell>
          <cell r="U4">
            <v>241</v>
          </cell>
          <cell r="V4">
            <v>112898.51</v>
          </cell>
          <cell r="W4" t="str">
            <v>17883.30800000001786</v>
          </cell>
          <cell r="X4" t="str">
            <v>15.84%</v>
          </cell>
        </row>
        <row r="5">
          <cell r="B5">
            <v>139379</v>
          </cell>
          <cell r="C5">
            <v>10504</v>
          </cell>
          <cell r="D5" t="str">
            <v>风寒感冒药</v>
          </cell>
          <cell r="E5" t="str">
            <v>抗感冒药</v>
          </cell>
          <cell r="F5" t="str">
            <v>中西成药</v>
          </cell>
          <cell r="G5" t="str">
            <v>感冒清热颗粒</v>
          </cell>
          <cell r="H5" t="str">
            <v>12g*12袋</v>
          </cell>
          <cell r="I5" t="str">
            <v>重庆中药二厂</v>
          </cell>
          <cell r="J5">
            <v>1014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>是</v>
          </cell>
          <cell r="R5">
            <v>1</v>
          </cell>
          <cell r="S5" t="str">
            <v>盒</v>
          </cell>
          <cell r="T5">
            <v>4412</v>
          </cell>
          <cell r="U5">
            <v>5652</v>
          </cell>
          <cell r="V5">
            <v>112675.02</v>
          </cell>
          <cell r="W5">
            <v>65197.6304203</v>
          </cell>
          <cell r="X5" t="str">
            <v>57.86%</v>
          </cell>
        </row>
        <row r="6">
          <cell r="B6">
            <v>201173</v>
          </cell>
          <cell r="C6">
            <v>10715</v>
          </cell>
          <cell r="D6" t="str">
            <v>冠心病-心绞痛类</v>
          </cell>
          <cell r="E6" t="str">
            <v>心脑血管药</v>
          </cell>
          <cell r="F6" t="str">
            <v>中西成药</v>
          </cell>
          <cell r="G6" t="str">
            <v>丹参口服液</v>
          </cell>
          <cell r="H6" t="str">
            <v>10mlx6支</v>
          </cell>
          <cell r="I6" t="str">
            <v>太极涪陵药厂</v>
          </cell>
          <cell r="J6">
            <v>8211</v>
          </cell>
          <cell r="K6" t="str">
            <v/>
          </cell>
          <cell r="L6" t="str">
            <v>T1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>
            <v>2</v>
          </cell>
          <cell r="S6" t="str">
            <v>盒</v>
          </cell>
          <cell r="T6">
            <v>551</v>
          </cell>
          <cell r="U6">
            <v>6333</v>
          </cell>
          <cell r="V6">
            <v>96854.53</v>
          </cell>
          <cell r="W6" t="str">
            <v>36442.3010507482</v>
          </cell>
          <cell r="X6" t="str">
            <v>37.62%</v>
          </cell>
        </row>
        <row r="7">
          <cell r="B7">
            <v>84174</v>
          </cell>
          <cell r="C7">
            <v>11804</v>
          </cell>
          <cell r="D7" t="str">
            <v>滋补肾阴药</v>
          </cell>
          <cell r="E7" t="str">
            <v>滋补营养药</v>
          </cell>
          <cell r="F7" t="str">
            <v>中西成药</v>
          </cell>
          <cell r="G7" t="str">
            <v>六味地黄丸</v>
          </cell>
          <cell r="H7" t="str">
            <v>126丸/瓶(浓缩丸)</v>
          </cell>
          <cell r="I7" t="str">
            <v>重庆中药二厂</v>
          </cell>
          <cell r="J7">
            <v>1014</v>
          </cell>
          <cell r="K7" t="str">
            <v>保障目录</v>
          </cell>
          <cell r="L7" t="str">
            <v>T1</v>
          </cell>
          <cell r="M7">
            <v>2</v>
          </cell>
          <cell r="N7" t="str">
            <v>中</v>
          </cell>
          <cell r="O7">
            <v>4</v>
          </cell>
          <cell r="P7" t="str">
            <v>非竞销品</v>
          </cell>
          <cell r="Q7" t="str">
            <v>是</v>
          </cell>
          <cell r="R7">
            <v>2</v>
          </cell>
          <cell r="S7" t="str">
            <v>盒</v>
          </cell>
          <cell r="T7">
            <v>1171</v>
          </cell>
          <cell r="U7">
            <v>3145</v>
          </cell>
          <cell r="V7">
            <v>86454.56</v>
          </cell>
          <cell r="W7" t="str">
            <v>47964.0615560074</v>
          </cell>
          <cell r="X7" t="str">
            <v>55.47%</v>
          </cell>
        </row>
        <row r="8">
          <cell r="B8">
            <v>137775</v>
          </cell>
          <cell r="C8">
            <v>10502</v>
          </cell>
          <cell r="D8" t="str">
            <v>抗病毒/流行感冒药</v>
          </cell>
          <cell r="E8" t="str">
            <v>抗感冒药</v>
          </cell>
          <cell r="F8" t="str">
            <v>中西成药</v>
          </cell>
          <cell r="G8" t="str">
            <v>抗病毒颗粒</v>
          </cell>
          <cell r="H8" t="str">
            <v>4g*20袋（无糖）</v>
          </cell>
          <cell r="I8" t="str">
            <v>四川光大制药</v>
          </cell>
          <cell r="J8">
            <v>1496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>
            <v>1</v>
          </cell>
          <cell r="S8" t="str">
            <v>盒</v>
          </cell>
          <cell r="T8">
            <v>1867</v>
          </cell>
          <cell r="U8">
            <v>3010</v>
          </cell>
          <cell r="V8">
            <v>86061.9</v>
          </cell>
          <cell r="W8" t="str">
            <v>10394.5750042399</v>
          </cell>
          <cell r="X8" t="str">
            <v>12.07%</v>
          </cell>
        </row>
        <row r="9">
          <cell r="B9">
            <v>141233</v>
          </cell>
          <cell r="C9">
            <v>10502</v>
          </cell>
          <cell r="D9" t="str">
            <v>抗病毒/流行感冒药</v>
          </cell>
          <cell r="E9" t="str">
            <v>抗感冒药</v>
          </cell>
          <cell r="F9" t="str">
            <v>中西成药</v>
          </cell>
          <cell r="G9" t="str">
            <v>抗病毒颗粒</v>
          </cell>
          <cell r="H9" t="str">
            <v>9gx20袋</v>
          </cell>
          <cell r="I9" t="str">
            <v>四川光大</v>
          </cell>
          <cell r="J9">
            <v>1496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>是</v>
          </cell>
          <cell r="R9">
            <v>1</v>
          </cell>
          <cell r="S9" t="str">
            <v>盒</v>
          </cell>
          <cell r="T9">
            <v>2070</v>
          </cell>
          <cell r="U9">
            <v>3198</v>
          </cell>
          <cell r="V9">
            <v>80751.28</v>
          </cell>
          <cell r="W9">
            <v>9015.20977153</v>
          </cell>
          <cell r="X9" t="str">
            <v>11.16%</v>
          </cell>
        </row>
        <row r="10">
          <cell r="B10">
            <v>104690</v>
          </cell>
          <cell r="C10">
            <v>10115</v>
          </cell>
          <cell r="D10" t="str">
            <v>抗菌消炎药中成药</v>
          </cell>
          <cell r="E10" t="str">
            <v>抗感染药</v>
          </cell>
          <cell r="F10" t="str">
            <v>中西成药</v>
          </cell>
          <cell r="G10" t="str">
            <v>炎可宁胶囊</v>
          </cell>
          <cell r="H10" t="str">
            <v>0.4g*3板*9粒</v>
          </cell>
          <cell r="I10" t="str">
            <v>四川绵阳制药</v>
          </cell>
          <cell r="J10">
            <v>1415</v>
          </cell>
          <cell r="K10" t="str">
            <v/>
          </cell>
          <cell r="L10" t="str">
            <v>T3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>是</v>
          </cell>
          <cell r="R10">
            <v>1</v>
          </cell>
          <cell r="S10" t="str">
            <v>盒</v>
          </cell>
          <cell r="T10">
            <v>2671</v>
          </cell>
          <cell r="U10">
            <v>2944</v>
          </cell>
          <cell r="V10">
            <v>78104.77</v>
          </cell>
          <cell r="W10">
            <v>25110.342572399</v>
          </cell>
          <cell r="X10" t="str">
            <v>32.14%</v>
          </cell>
        </row>
        <row r="11">
          <cell r="B11">
            <v>169668</v>
          </cell>
          <cell r="C11">
            <v>12810</v>
          </cell>
          <cell r="D11" t="str">
            <v>儿童微量元素缺乏用药</v>
          </cell>
          <cell r="E11" t="str">
            <v>儿科疾病用药</v>
          </cell>
          <cell r="F11" t="str">
            <v>中西成药</v>
          </cell>
          <cell r="G11" t="str">
            <v>维生素AD滴剂</v>
          </cell>
          <cell r="H11" t="str">
            <v>1800单位：600单位×10粒×6板</v>
          </cell>
          <cell r="I11" t="str">
            <v>上海东海制药</v>
          </cell>
          <cell r="J11">
            <v>1080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3</v>
          </cell>
          <cell r="S11" t="str">
            <v>盒</v>
          </cell>
          <cell r="T11">
            <v>612</v>
          </cell>
          <cell r="U11">
            <v>1154</v>
          </cell>
          <cell r="V11">
            <v>75591.5</v>
          </cell>
          <cell r="W11" t="str">
            <v>35417.8920383988</v>
          </cell>
          <cell r="X11" t="str">
            <v>46.85%</v>
          </cell>
        </row>
        <row r="12">
          <cell r="B12">
            <v>23895</v>
          </cell>
          <cell r="C12">
            <v>11005</v>
          </cell>
          <cell r="D12" t="str">
            <v>性功能障碍用药</v>
          </cell>
          <cell r="E12" t="str">
            <v>泌尿生殖系统药</v>
          </cell>
          <cell r="F12" t="str">
            <v>中西成药</v>
          </cell>
          <cell r="G12" t="str">
            <v>枸橼酸西地那非片</v>
          </cell>
          <cell r="H12" t="str">
            <v>100mgx1片</v>
          </cell>
          <cell r="I12" t="str">
            <v>辉瑞制药</v>
          </cell>
          <cell r="J12">
            <v>2878</v>
          </cell>
          <cell r="K12" t="str">
            <v>基本目录</v>
          </cell>
          <cell r="L12" t="str">
            <v>D奖励</v>
          </cell>
          <cell r="M12">
            <v>1</v>
          </cell>
          <cell r="N12" t="str">
            <v>低</v>
          </cell>
          <cell r="O12">
            <v>3</v>
          </cell>
          <cell r="P12" t="str">
            <v>一般品</v>
          </cell>
          <cell r="Q12" t="str">
            <v>是</v>
          </cell>
          <cell r="R12">
            <v>2</v>
          </cell>
          <cell r="S12" t="str">
            <v>盒</v>
          </cell>
          <cell r="T12">
            <v>644</v>
          </cell>
          <cell r="U12">
            <v>709</v>
          </cell>
          <cell r="V12">
            <v>71323.08</v>
          </cell>
          <cell r="W12" t="str">
            <v>19741.5214510001</v>
          </cell>
          <cell r="X12" t="str">
            <v>27.67%</v>
          </cell>
        </row>
        <row r="13">
          <cell r="B13">
            <v>118078</v>
          </cell>
          <cell r="C13">
            <v>11005</v>
          </cell>
          <cell r="D13" t="str">
            <v>性功能障碍用药</v>
          </cell>
          <cell r="E13" t="str">
            <v>泌尿生殖系统药</v>
          </cell>
          <cell r="F13" t="str">
            <v>中西成药</v>
          </cell>
          <cell r="G13" t="str">
            <v>枸橼酸西地那非片(万艾可)</v>
          </cell>
          <cell r="H13" t="str">
            <v>100mgx10片</v>
          </cell>
          <cell r="I13" t="str">
            <v>辉瑞制药</v>
          </cell>
          <cell r="J13">
            <v>2878</v>
          </cell>
          <cell r="K13" t="str">
            <v>保障目录</v>
          </cell>
          <cell r="L13" t="str">
            <v>D奖励</v>
          </cell>
          <cell r="M13">
            <v>3</v>
          </cell>
          <cell r="N13" t="str">
            <v>高</v>
          </cell>
          <cell r="O13">
            <v>2</v>
          </cell>
          <cell r="P13" t="str">
            <v>次竞销品</v>
          </cell>
          <cell r="Q13" t="str">
            <v>是</v>
          </cell>
          <cell r="R13">
            <v>2</v>
          </cell>
          <cell r="S13" t="str">
            <v>盒</v>
          </cell>
          <cell r="T13">
            <v>82</v>
          </cell>
          <cell r="U13">
            <v>74</v>
          </cell>
          <cell r="V13">
            <v>61362.72</v>
          </cell>
          <cell r="W13">
            <v>4548.63041112</v>
          </cell>
          <cell r="X13" t="str">
            <v>7.41%</v>
          </cell>
        </row>
        <row r="14">
          <cell r="B14">
            <v>58522</v>
          </cell>
          <cell r="C14">
            <v>10410</v>
          </cell>
          <cell r="D14" t="str">
            <v>消化不良类中成药</v>
          </cell>
          <cell r="E14" t="str">
            <v>胃肠道药</v>
          </cell>
          <cell r="F14" t="str">
            <v>中西成药</v>
          </cell>
          <cell r="G14" t="str">
            <v>沉香化气片</v>
          </cell>
          <cell r="H14" t="str">
            <v>0.5gx12片x2板</v>
          </cell>
          <cell r="I14" t="str">
            <v>桐君阁药厂</v>
          </cell>
          <cell r="J14">
            <v>1441</v>
          </cell>
          <cell r="K14" t="str">
            <v>基本目录</v>
          </cell>
          <cell r="L14" t="str">
            <v>T1</v>
          </cell>
          <cell r="M14">
            <v>2</v>
          </cell>
          <cell r="N14" t="str">
            <v>中</v>
          </cell>
          <cell r="O14">
            <v>4</v>
          </cell>
          <cell r="P14" t="str">
            <v>非竞销品</v>
          </cell>
          <cell r="Q14" t="str">
            <v>是</v>
          </cell>
          <cell r="R14">
            <v>1</v>
          </cell>
          <cell r="S14" t="str">
            <v>盒</v>
          </cell>
          <cell r="T14">
            <v>1328</v>
          </cell>
          <cell r="U14">
            <v>2048</v>
          </cell>
          <cell r="V14">
            <v>60503.85</v>
          </cell>
          <cell r="W14" t="str">
            <v>36295.3894429976</v>
          </cell>
          <cell r="X14" t="str">
            <v>59.98%</v>
          </cell>
        </row>
        <row r="15">
          <cell r="B15">
            <v>141310</v>
          </cell>
          <cell r="C15">
            <v>11005</v>
          </cell>
          <cell r="D15" t="str">
            <v>性功能障碍用药</v>
          </cell>
          <cell r="E15" t="str">
            <v>泌尿生殖系统药</v>
          </cell>
          <cell r="F15" t="str">
            <v>中西成药</v>
          </cell>
          <cell r="G15" t="str">
            <v>他达拉非片</v>
          </cell>
          <cell r="H15" t="str">
            <v>5mg*28s</v>
          </cell>
          <cell r="I15" t="str">
            <v>LillydelCaribe</v>
          </cell>
          <cell r="J15">
            <v>88674</v>
          </cell>
          <cell r="K15" t="str">
            <v/>
          </cell>
          <cell r="L15" t="str">
            <v>D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2</v>
          </cell>
          <cell r="S15" t="str">
            <v>盒</v>
          </cell>
          <cell r="T15">
            <v>68</v>
          </cell>
          <cell r="U15">
            <v>62</v>
          </cell>
          <cell r="V15">
            <v>52186.16</v>
          </cell>
          <cell r="W15">
            <v>8079.57914684</v>
          </cell>
          <cell r="X15" t="str">
            <v>15.48%</v>
          </cell>
        </row>
        <row r="16">
          <cell r="B16">
            <v>53857</v>
          </cell>
          <cell r="C16">
            <v>12801</v>
          </cell>
          <cell r="D16" t="str">
            <v>儿童感冒用药</v>
          </cell>
          <cell r="E16" t="str">
            <v>儿科疾病用药</v>
          </cell>
          <cell r="F16" t="str">
            <v>中西成药</v>
          </cell>
          <cell r="G16" t="str">
            <v>小儿氨酚黄那敏颗粒</v>
          </cell>
          <cell r="H16" t="str">
            <v>3gx10袋</v>
          </cell>
          <cell r="I16" t="str">
            <v>葵花药业(重庆)</v>
          </cell>
          <cell r="J16">
            <v>11424</v>
          </cell>
          <cell r="K16" t="str">
            <v/>
          </cell>
          <cell r="L16" t="str">
            <v>D</v>
          </cell>
          <cell r="M16">
            <v>2</v>
          </cell>
          <cell r="N16" t="str">
            <v>中</v>
          </cell>
          <cell r="O16">
            <v>4</v>
          </cell>
          <cell r="P16" t="str">
            <v>非竞销品</v>
          </cell>
          <cell r="Q16" t="str">
            <v>是</v>
          </cell>
          <cell r="R16">
            <v>1</v>
          </cell>
          <cell r="S16" t="str">
            <v>盒</v>
          </cell>
          <cell r="T16">
            <v>2349</v>
          </cell>
          <cell r="U16">
            <v>2841</v>
          </cell>
          <cell r="V16">
            <v>51718.71</v>
          </cell>
          <cell r="W16" t="str">
            <v>31879.2320399997</v>
          </cell>
          <cell r="X16" t="str">
            <v>61.63%</v>
          </cell>
        </row>
        <row r="17">
          <cell r="B17">
            <v>181356</v>
          </cell>
          <cell r="C17">
            <v>12810</v>
          </cell>
          <cell r="D17" t="str">
            <v>儿童微量元素缺乏用药</v>
          </cell>
          <cell r="E17" t="str">
            <v>儿科疾病用药</v>
          </cell>
          <cell r="F17" t="str">
            <v>中西成药</v>
          </cell>
          <cell r="G17" t="str">
            <v>五维赖氨酸片</v>
          </cell>
          <cell r="H17" t="str">
            <v>36片</v>
          </cell>
          <cell r="I17" t="str">
            <v>延边大学草仙</v>
          </cell>
          <cell r="J17">
            <v>7934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2</v>
          </cell>
          <cell r="S17" t="str">
            <v>盒</v>
          </cell>
          <cell r="T17">
            <v>301</v>
          </cell>
          <cell r="U17">
            <v>859</v>
          </cell>
          <cell r="V17">
            <v>50864.47</v>
          </cell>
          <cell r="W17" t="str">
            <v>18019.2284514994</v>
          </cell>
          <cell r="X17" t="str">
            <v>35.42%</v>
          </cell>
        </row>
        <row r="18">
          <cell r="B18">
            <v>161198</v>
          </cell>
          <cell r="C18">
            <v>10403</v>
          </cell>
          <cell r="D18" t="str">
            <v>促动力、助消化西药</v>
          </cell>
          <cell r="E18" t="str">
            <v>胃肠道药</v>
          </cell>
          <cell r="F18" t="str">
            <v>中西成药</v>
          </cell>
          <cell r="G18" t="str">
            <v>乳酸菌素片</v>
          </cell>
          <cell r="H18" t="str">
            <v>0.4gx64片</v>
          </cell>
          <cell r="I18" t="str">
            <v>江中药业</v>
          </cell>
          <cell r="J18">
            <v>16337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>是</v>
          </cell>
          <cell r="R18">
            <v>2</v>
          </cell>
          <cell r="S18" t="str">
            <v>盒</v>
          </cell>
          <cell r="T18">
            <v>1027</v>
          </cell>
          <cell r="U18">
            <v>2157</v>
          </cell>
          <cell r="V18">
            <v>50250.61</v>
          </cell>
          <cell r="W18" t="str">
            <v>21527.61067042345</v>
          </cell>
          <cell r="X18" t="str">
            <v>42.84%</v>
          </cell>
        </row>
        <row r="19">
          <cell r="B19">
            <v>40935</v>
          </cell>
          <cell r="C19">
            <v>11301</v>
          </cell>
          <cell r="D19" t="str">
            <v>牙病用药</v>
          </cell>
          <cell r="E19" t="str">
            <v>口腔用药</v>
          </cell>
          <cell r="F19" t="str">
            <v>中西成药</v>
          </cell>
          <cell r="G19" t="str">
            <v>甲硝唑口颊片</v>
          </cell>
          <cell r="H19" t="str">
            <v>10片x2板</v>
          </cell>
          <cell r="I19" t="str">
            <v>武汉远大制药</v>
          </cell>
          <cell r="J19">
            <v>6898</v>
          </cell>
          <cell r="K19" t="str">
            <v>基本目录</v>
          </cell>
          <cell r="L19" t="str">
            <v>D</v>
          </cell>
          <cell r="M19">
            <v>2</v>
          </cell>
          <cell r="N19" t="str">
            <v>中</v>
          </cell>
          <cell r="O19">
            <v>3</v>
          </cell>
          <cell r="P19" t="str">
            <v>一般品</v>
          </cell>
          <cell r="Q19" t="str">
            <v>是</v>
          </cell>
          <cell r="R19">
            <v>1</v>
          </cell>
          <cell r="S19" t="str">
            <v>盒</v>
          </cell>
          <cell r="T19">
            <v>1876</v>
          </cell>
          <cell r="U19">
            <v>1946</v>
          </cell>
          <cell r="V19">
            <v>47696.42</v>
          </cell>
          <cell r="W19" t="str">
            <v>23370.3225200008</v>
          </cell>
          <cell r="X19" t="str">
            <v>48.99%</v>
          </cell>
        </row>
        <row r="20">
          <cell r="B20">
            <v>110737</v>
          </cell>
          <cell r="C20">
            <v>10407</v>
          </cell>
          <cell r="D20" t="str">
            <v>止泻药</v>
          </cell>
          <cell r="E20" t="str">
            <v>胃肠道药</v>
          </cell>
          <cell r="F20" t="str">
            <v>中西成药</v>
          </cell>
          <cell r="G20" t="str">
            <v>肠炎宁片</v>
          </cell>
          <cell r="H20" t="str">
            <v>0.42gx12片x3板(薄膜衣)</v>
          </cell>
          <cell r="I20" t="str">
            <v>江西康恩贝</v>
          </cell>
          <cell r="J20">
            <v>66296</v>
          </cell>
          <cell r="K20" t="str">
            <v>保障目录</v>
          </cell>
          <cell r="L20" t="str">
            <v>B</v>
          </cell>
          <cell r="M20">
            <v>2</v>
          </cell>
          <cell r="N20" t="str">
            <v>中</v>
          </cell>
          <cell r="O20">
            <v>3</v>
          </cell>
          <cell r="P20" t="str">
            <v>一般品</v>
          </cell>
          <cell r="Q20" t="str">
            <v>是</v>
          </cell>
          <cell r="R20">
            <v>1</v>
          </cell>
          <cell r="S20" t="str">
            <v>盒</v>
          </cell>
          <cell r="T20">
            <v>1481</v>
          </cell>
          <cell r="U20">
            <v>1833</v>
          </cell>
          <cell r="V20">
            <v>46955.38</v>
          </cell>
          <cell r="W20" t="str">
            <v>23706.4775474824</v>
          </cell>
          <cell r="X20" t="str">
            <v>50.48%</v>
          </cell>
        </row>
        <row r="21">
          <cell r="B21">
            <v>171872</v>
          </cell>
          <cell r="C21">
            <v>11501</v>
          </cell>
          <cell r="D21" t="str">
            <v>咽炎扁桃体炎用药</v>
          </cell>
          <cell r="E21" t="str">
            <v>呼吸系统用药</v>
          </cell>
          <cell r="F21" t="str">
            <v>中西成药</v>
          </cell>
          <cell r="G21" t="str">
            <v>苦金片</v>
          </cell>
          <cell r="H21" t="str">
            <v>0.41gx12片</v>
          </cell>
          <cell r="I21" t="str">
            <v>上药青岛国风</v>
          </cell>
          <cell r="J21">
            <v>2151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1</v>
          </cell>
          <cell r="S21" t="str">
            <v>盒</v>
          </cell>
          <cell r="T21">
            <v>1524</v>
          </cell>
          <cell r="U21">
            <v>1938</v>
          </cell>
          <cell r="V21">
            <v>45345.76</v>
          </cell>
          <cell r="W21" t="str">
            <v>29243.7791999975</v>
          </cell>
          <cell r="X21" t="str">
            <v>64.49%</v>
          </cell>
        </row>
        <row r="22">
          <cell r="B22">
            <v>101716</v>
          </cell>
          <cell r="C22">
            <v>11005</v>
          </cell>
          <cell r="D22" t="str">
            <v>性功能障碍用药</v>
          </cell>
          <cell r="E22" t="str">
            <v>泌尿生殖系统药</v>
          </cell>
          <cell r="F22" t="str">
            <v>中西成药</v>
          </cell>
          <cell r="G22" t="str">
            <v>他达拉非片(希爱力)</v>
          </cell>
          <cell r="H22" t="str">
            <v>20mgx1粒</v>
          </cell>
          <cell r="I22" t="str">
            <v>Lilly del Caribe(波多黎各）</v>
          </cell>
          <cell r="J22">
            <v>88674</v>
          </cell>
          <cell r="K22" t="str">
            <v/>
          </cell>
          <cell r="L22" t="str">
            <v>D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>是</v>
          </cell>
          <cell r="R22">
            <v>1</v>
          </cell>
          <cell r="S22" t="str">
            <v>盒</v>
          </cell>
          <cell r="T22">
            <v>332</v>
          </cell>
          <cell r="U22">
            <v>327</v>
          </cell>
          <cell r="V22">
            <v>43184.16</v>
          </cell>
          <cell r="W22">
            <v>9552.4891048</v>
          </cell>
          <cell r="X22" t="str">
            <v>22.12%</v>
          </cell>
        </row>
        <row r="23">
          <cell r="B23">
            <v>66292</v>
          </cell>
          <cell r="C23">
            <v>10305</v>
          </cell>
          <cell r="D23" t="str">
            <v>肺燥干咳中成药</v>
          </cell>
          <cell r="E23" t="str">
            <v>止咳化痰类药</v>
          </cell>
          <cell r="F23" t="str">
            <v>中西成药</v>
          </cell>
          <cell r="G23" t="str">
            <v>川贝清肺糖浆</v>
          </cell>
          <cell r="H23" t="str">
            <v>180ml</v>
          </cell>
          <cell r="I23" t="str">
            <v>四川天诚制药</v>
          </cell>
          <cell r="J23">
            <v>1540</v>
          </cell>
          <cell r="K23" t="str">
            <v>基本目录</v>
          </cell>
          <cell r="L23" t="str">
            <v>T2</v>
          </cell>
          <cell r="M23">
            <v>3</v>
          </cell>
          <cell r="N23" t="str">
            <v>高</v>
          </cell>
          <cell r="O23">
            <v>2</v>
          </cell>
          <cell r="P23" t="str">
            <v>次竞销品</v>
          </cell>
          <cell r="Q23" t="str">
            <v>是</v>
          </cell>
          <cell r="R23">
            <v>1</v>
          </cell>
          <cell r="S23" t="str">
            <v>瓶</v>
          </cell>
          <cell r="T23">
            <v>1309</v>
          </cell>
          <cell r="U23">
            <v>1467</v>
          </cell>
          <cell r="V23">
            <v>41944.45</v>
          </cell>
          <cell r="W23" t="str">
            <v>15661.1492579999</v>
          </cell>
          <cell r="X23" t="str">
            <v>37.33%</v>
          </cell>
        </row>
        <row r="24">
          <cell r="B24">
            <v>46760</v>
          </cell>
          <cell r="C24">
            <v>10501</v>
          </cell>
          <cell r="D24" t="str">
            <v>抗感冒西药</v>
          </cell>
          <cell r="E24" t="str">
            <v>抗感冒药</v>
          </cell>
          <cell r="F24" t="str">
            <v>中西成药</v>
          </cell>
          <cell r="G24" t="str">
            <v>复方氨酚烷胺胶囊</v>
          </cell>
          <cell r="H24" t="str">
            <v>12粒</v>
          </cell>
          <cell r="I24" t="str">
            <v>太极涪陵药厂</v>
          </cell>
          <cell r="J24">
            <v>8211</v>
          </cell>
          <cell r="K24" t="str">
            <v>基本目录</v>
          </cell>
          <cell r="L24" t="str">
            <v>T1</v>
          </cell>
          <cell r="M24">
            <v>2</v>
          </cell>
          <cell r="N24" t="str">
            <v>中</v>
          </cell>
          <cell r="O24">
            <v>3</v>
          </cell>
          <cell r="P24" t="str">
            <v>一般品</v>
          </cell>
          <cell r="Q24" t="str">
            <v>是</v>
          </cell>
          <cell r="R24">
            <v>1</v>
          </cell>
          <cell r="S24" t="str">
            <v>盒</v>
          </cell>
          <cell r="T24">
            <v>2458</v>
          </cell>
          <cell r="U24">
            <v>2583</v>
          </cell>
          <cell r="V24">
            <v>40485.66</v>
          </cell>
          <cell r="W24" t="str">
            <v>31356.2562560004</v>
          </cell>
          <cell r="X24" t="str">
            <v>77.45%</v>
          </cell>
        </row>
        <row r="25">
          <cell r="B25">
            <v>201495</v>
          </cell>
          <cell r="C25">
            <v>10611</v>
          </cell>
          <cell r="D25" t="str">
            <v>其他维生素矿物质补充药</v>
          </cell>
          <cell r="E25" t="str">
            <v>维生素矿物质补充药</v>
          </cell>
          <cell r="F25" t="str">
            <v>中西成药</v>
          </cell>
          <cell r="G25" t="str">
            <v>多维元素片（29-Ⅱ）</v>
          </cell>
          <cell r="H25" t="str">
            <v>91片x2瓶</v>
          </cell>
          <cell r="I25" t="str">
            <v>惠氏制药</v>
          </cell>
          <cell r="J25">
            <v>2353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3</v>
          </cell>
          <cell r="S25" t="str">
            <v>套</v>
          </cell>
          <cell r="T25">
            <v>160</v>
          </cell>
          <cell r="U25">
            <v>146</v>
          </cell>
          <cell r="V25">
            <v>34319</v>
          </cell>
          <cell r="W25" t="str">
            <v>14415.4600000004</v>
          </cell>
          <cell r="X25" t="str">
            <v>42%</v>
          </cell>
        </row>
        <row r="26">
          <cell r="B26">
            <v>101715</v>
          </cell>
          <cell r="C26">
            <v>11005</v>
          </cell>
          <cell r="D26" t="str">
            <v>性功能障碍用药</v>
          </cell>
          <cell r="E26" t="str">
            <v>泌尿生殖系统药</v>
          </cell>
          <cell r="F26" t="str">
            <v>中西成药</v>
          </cell>
          <cell r="G26" t="str">
            <v>他达拉非片(希爱力)</v>
          </cell>
          <cell r="H26" t="str">
            <v>20mgx4粒</v>
          </cell>
          <cell r="I26" t="str">
            <v>LillydelCaribeInc(波多黎各)</v>
          </cell>
          <cell r="J26">
            <v>88674</v>
          </cell>
          <cell r="K26" t="str">
            <v/>
          </cell>
          <cell r="L26" t="str">
            <v>D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3</v>
          </cell>
          <cell r="S26" t="str">
            <v>盒</v>
          </cell>
          <cell r="T26">
            <v>66</v>
          </cell>
          <cell r="U26">
            <v>66</v>
          </cell>
          <cell r="V26">
            <v>30279.35</v>
          </cell>
          <cell r="W26">
            <v>5667.6479352</v>
          </cell>
          <cell r="X26" t="str">
            <v>18.71%</v>
          </cell>
        </row>
        <row r="27">
          <cell r="B27">
            <v>117756</v>
          </cell>
          <cell r="C27">
            <v>11005</v>
          </cell>
          <cell r="D27" t="str">
            <v>性功能障碍用药</v>
          </cell>
          <cell r="E27" t="str">
            <v>泌尿生殖系统药</v>
          </cell>
          <cell r="F27" t="str">
            <v>中西成药</v>
          </cell>
          <cell r="G27" t="str">
            <v>他达拉非片(希爱力)</v>
          </cell>
          <cell r="H27" t="str">
            <v>20mgx8片</v>
          </cell>
          <cell r="I27" t="str">
            <v>LillydelCaribeinc(波多黎各)</v>
          </cell>
          <cell r="J27">
            <v>88674</v>
          </cell>
          <cell r="K27" t="str">
            <v/>
          </cell>
          <cell r="L27" t="str">
            <v>D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2</v>
          </cell>
          <cell r="S27" t="str">
            <v>盒</v>
          </cell>
          <cell r="T27">
            <v>45</v>
          </cell>
          <cell r="U27">
            <v>37</v>
          </cell>
          <cell r="V27">
            <v>29894.97</v>
          </cell>
          <cell r="W27">
            <v>3382.62</v>
          </cell>
          <cell r="X27" t="str">
            <v>11.31%</v>
          </cell>
        </row>
        <row r="28">
          <cell r="B28">
            <v>201264</v>
          </cell>
          <cell r="C28">
            <v>10611</v>
          </cell>
          <cell r="D28" t="str">
            <v>其他维生素矿物质补充药</v>
          </cell>
          <cell r="E28" t="str">
            <v>维生素矿物质补充药</v>
          </cell>
          <cell r="F28" t="str">
            <v>中西成药</v>
          </cell>
          <cell r="G28" t="str">
            <v>多维元素片(29)</v>
          </cell>
          <cell r="H28" t="str">
            <v>91片x2瓶（复方）</v>
          </cell>
          <cell r="I28" t="str">
            <v>惠氏制药</v>
          </cell>
          <cell r="J28">
            <v>2353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3</v>
          </cell>
          <cell r="S28" t="str">
            <v>盒</v>
          </cell>
          <cell r="T28">
            <v>154</v>
          </cell>
          <cell r="U28">
            <v>134</v>
          </cell>
          <cell r="V28">
            <v>28881.52</v>
          </cell>
          <cell r="W28" t="str">
            <v>12456.5199999996</v>
          </cell>
          <cell r="X28" t="str">
            <v>43.12%</v>
          </cell>
        </row>
        <row r="29">
          <cell r="B29">
            <v>200082</v>
          </cell>
          <cell r="C29">
            <v>10307</v>
          </cell>
          <cell r="D29" t="str">
            <v>阴虚久咳中成药</v>
          </cell>
          <cell r="E29" t="str">
            <v>止咳化痰类药</v>
          </cell>
          <cell r="F29" t="str">
            <v>中西成药</v>
          </cell>
          <cell r="G29" t="str">
            <v>百合固金片</v>
          </cell>
          <cell r="H29" t="str">
            <v>0.4gx45片(薄膜衣)</v>
          </cell>
          <cell r="I29" t="str">
            <v>广州诺金制药</v>
          </cell>
          <cell r="J29">
            <v>17233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2</v>
          </cell>
          <cell r="S29" t="str">
            <v>盒</v>
          </cell>
          <cell r="T29">
            <v>626</v>
          </cell>
          <cell r="U29">
            <v>697</v>
          </cell>
          <cell r="V29">
            <v>26132.78</v>
          </cell>
          <cell r="W29" t="str">
            <v>18494.8003335785</v>
          </cell>
          <cell r="X29" t="str">
            <v>70.77%</v>
          </cell>
        </row>
        <row r="30">
          <cell r="B30">
            <v>144423</v>
          </cell>
          <cell r="C30">
            <v>10410</v>
          </cell>
          <cell r="D30" t="str">
            <v>消化不良类中成药</v>
          </cell>
          <cell r="E30" t="str">
            <v>胃肠道药</v>
          </cell>
          <cell r="F30" t="str">
            <v>中西成药</v>
          </cell>
          <cell r="G30" t="str">
            <v>健胃消食片</v>
          </cell>
          <cell r="H30" t="str">
            <v>0.8g*32片（无糖型薄膜衣片）</v>
          </cell>
          <cell r="I30" t="str">
            <v>江中药业股份</v>
          </cell>
          <cell r="J30">
            <v>16337</v>
          </cell>
          <cell r="K30" t="str">
            <v/>
          </cell>
          <cell r="L30" t="str">
            <v>B</v>
          </cell>
          <cell r="M30">
            <v>1</v>
          </cell>
          <cell r="N30" t="str">
            <v>低</v>
          </cell>
          <cell r="O30">
            <v>4</v>
          </cell>
          <cell r="P30" t="str">
            <v>非竞销品</v>
          </cell>
          <cell r="Q30" t="str">
            <v>是</v>
          </cell>
          <cell r="R30">
            <v>1</v>
          </cell>
          <cell r="S30" t="str">
            <v>盒</v>
          </cell>
          <cell r="T30">
            <v>1161</v>
          </cell>
          <cell r="U30">
            <v>1619</v>
          </cell>
          <cell r="V30">
            <v>25064.31</v>
          </cell>
          <cell r="W30" t="str">
            <v>12375.7086103997</v>
          </cell>
          <cell r="X30" t="str">
            <v>49.37%</v>
          </cell>
        </row>
        <row r="31">
          <cell r="B31">
            <v>1466</v>
          </cell>
          <cell r="C31">
            <v>11501</v>
          </cell>
          <cell r="D31" t="str">
            <v>咽炎扁桃体炎用药</v>
          </cell>
          <cell r="E31" t="str">
            <v>呼吸系统用药</v>
          </cell>
          <cell r="F31" t="str">
            <v>中西成药</v>
          </cell>
          <cell r="G31" t="str">
            <v>复方熊胆薄荷含片(熊胆舒喉片)</v>
          </cell>
          <cell r="H31" t="str">
            <v>8片x2板</v>
          </cell>
          <cell r="I31" t="str">
            <v>桐君阁药厂</v>
          </cell>
          <cell r="J31">
            <v>1441</v>
          </cell>
          <cell r="K31" t="str">
            <v>保障目录</v>
          </cell>
          <cell r="L31" t="str">
            <v>T1</v>
          </cell>
          <cell r="M31">
            <v>2</v>
          </cell>
          <cell r="N31" t="str">
            <v>中</v>
          </cell>
          <cell r="O31">
            <v>4</v>
          </cell>
          <cell r="P31" t="str">
            <v>非竞销品</v>
          </cell>
          <cell r="Q31" t="str">
            <v>是</v>
          </cell>
          <cell r="R31">
            <v>1</v>
          </cell>
          <cell r="S31" t="str">
            <v>盒</v>
          </cell>
          <cell r="T31">
            <v>976</v>
          </cell>
          <cell r="U31">
            <v>1287</v>
          </cell>
          <cell r="V31">
            <v>21454.25</v>
          </cell>
          <cell r="W31">
            <v>11803.2468</v>
          </cell>
          <cell r="X31" t="str">
            <v>55.01%</v>
          </cell>
        </row>
        <row r="32">
          <cell r="B32">
            <v>67665</v>
          </cell>
          <cell r="C32">
            <v>10608</v>
          </cell>
          <cell r="D32" t="str">
            <v>补维生素C类药</v>
          </cell>
          <cell r="E32" t="str">
            <v>维生素矿物质补充药</v>
          </cell>
          <cell r="F32" t="str">
            <v>中西成药</v>
          </cell>
          <cell r="G32" t="str">
            <v>维生素C泡腾片</v>
          </cell>
          <cell r="H32" t="str">
            <v>1gx15片（鲜橙口味）</v>
          </cell>
          <cell r="I32" t="str">
            <v>联邦制药</v>
          </cell>
          <cell r="J32">
            <v>106157</v>
          </cell>
          <cell r="K32" t="str">
            <v/>
          </cell>
          <cell r="L32" t="str">
            <v>A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>
            <v>2</v>
          </cell>
          <cell r="S32" t="str">
            <v>盒</v>
          </cell>
          <cell r="T32">
            <v>770</v>
          </cell>
          <cell r="U32">
            <v>815</v>
          </cell>
          <cell r="V32">
            <v>21232.14</v>
          </cell>
          <cell r="W32">
            <v>7023.8265158601</v>
          </cell>
          <cell r="X32" t="str">
            <v>33.08%</v>
          </cell>
        </row>
        <row r="33">
          <cell r="B33">
            <v>154040</v>
          </cell>
          <cell r="C33">
            <v>10201</v>
          </cell>
          <cell r="D33" t="str">
            <v>清热解毒药</v>
          </cell>
          <cell r="E33" t="str">
            <v>清热药</v>
          </cell>
          <cell r="F33" t="str">
            <v>中西成药</v>
          </cell>
          <cell r="G33" t="str">
            <v>口洁喷雾剂</v>
          </cell>
          <cell r="H33" t="str">
            <v>20mL</v>
          </cell>
          <cell r="I33" t="str">
            <v>白云山何济公</v>
          </cell>
          <cell r="J33">
            <v>21215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2</v>
          </cell>
          <cell r="S33" t="str">
            <v>瓶</v>
          </cell>
          <cell r="T33">
            <v>527</v>
          </cell>
          <cell r="U33">
            <v>554</v>
          </cell>
          <cell r="V33">
            <v>18238.99</v>
          </cell>
          <cell r="W33" t="str">
            <v>12312.1899999998</v>
          </cell>
          <cell r="X33" t="str">
            <v>67.5%</v>
          </cell>
        </row>
        <row r="34">
          <cell r="B34">
            <v>184082</v>
          </cell>
          <cell r="C34">
            <v>12501</v>
          </cell>
          <cell r="D34" t="str">
            <v>跌打扭伤用药</v>
          </cell>
          <cell r="E34" t="str">
            <v>风湿骨病用药</v>
          </cell>
          <cell r="F34" t="str">
            <v>中西成药</v>
          </cell>
          <cell r="G34" t="str">
            <v>复方水杨酸甲酯乳膏</v>
          </cell>
          <cell r="H34" t="str">
            <v>40g</v>
          </cell>
          <cell r="I34" t="str">
            <v>珠海联邦中山</v>
          </cell>
          <cell r="J34">
            <v>1929</v>
          </cell>
          <cell r="K34" t="str">
            <v/>
          </cell>
          <cell r="L34" t="str">
            <v>A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2</v>
          </cell>
          <cell r="S34" t="str">
            <v>支</v>
          </cell>
          <cell r="T34">
            <v>309</v>
          </cell>
          <cell r="U34">
            <v>325</v>
          </cell>
          <cell r="V34">
            <v>16906.56</v>
          </cell>
          <cell r="W34" t="str">
            <v>10515.2255999995</v>
          </cell>
          <cell r="X34" t="str">
            <v>62.19%</v>
          </cell>
        </row>
        <row r="35">
          <cell r="B35">
            <v>63123</v>
          </cell>
          <cell r="C35">
            <v>11501</v>
          </cell>
          <cell r="D35" t="str">
            <v>咽炎扁桃体炎用药</v>
          </cell>
          <cell r="E35" t="str">
            <v>呼吸系统用药</v>
          </cell>
          <cell r="F35" t="str">
            <v>中西成药</v>
          </cell>
          <cell r="G35" t="str">
            <v>复方冬凌草含片</v>
          </cell>
          <cell r="H35" t="str">
            <v>0.6gx48片</v>
          </cell>
          <cell r="I35" t="str">
            <v>河南济源济世</v>
          </cell>
          <cell r="J35">
            <v>4269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2</v>
          </cell>
          <cell r="S35" t="str">
            <v>盒</v>
          </cell>
          <cell r="T35">
            <v>570</v>
          </cell>
          <cell r="U35">
            <v>599</v>
          </cell>
          <cell r="V35">
            <v>16699.7</v>
          </cell>
          <cell r="W35" t="str">
            <v>11344.6400000007</v>
          </cell>
          <cell r="X35" t="str">
            <v>67.93%</v>
          </cell>
        </row>
        <row r="36">
          <cell r="B36">
            <v>38124</v>
          </cell>
          <cell r="C36">
            <v>12806</v>
          </cell>
          <cell r="D36" t="str">
            <v>儿童止咳化痰平喘中成药</v>
          </cell>
          <cell r="E36" t="str">
            <v>儿科疾病用药</v>
          </cell>
          <cell r="F36" t="str">
            <v>中西成药</v>
          </cell>
          <cell r="G36" t="str">
            <v>小儿清热止咳合剂（原小儿清热止咳口服液）</v>
          </cell>
          <cell r="H36" t="str">
            <v>10mlx6支</v>
          </cell>
          <cell r="I36" t="str">
            <v>桐君阁药厂</v>
          </cell>
          <cell r="J36">
            <v>1441</v>
          </cell>
          <cell r="K36" t="str">
            <v>保障目录</v>
          </cell>
          <cell r="L36" t="str">
            <v>T1</v>
          </cell>
          <cell r="M36">
            <v>2</v>
          </cell>
          <cell r="N36" t="str">
            <v>中</v>
          </cell>
          <cell r="O36">
            <v>3</v>
          </cell>
          <cell r="P36" t="str">
            <v>一般品</v>
          </cell>
          <cell r="Q36" t="str">
            <v>是</v>
          </cell>
          <cell r="R36">
            <v>2</v>
          </cell>
          <cell r="S36" t="str">
            <v>盒</v>
          </cell>
          <cell r="T36">
            <v>513</v>
          </cell>
          <cell r="U36">
            <v>704</v>
          </cell>
          <cell r="V36">
            <v>16546.66</v>
          </cell>
          <cell r="W36">
            <v>6607.6188300005</v>
          </cell>
          <cell r="X36" t="str">
            <v>39.93%</v>
          </cell>
        </row>
        <row r="37">
          <cell r="B37">
            <v>184102</v>
          </cell>
          <cell r="C37">
            <v>10608</v>
          </cell>
          <cell r="D37" t="str">
            <v>补维生素C类药</v>
          </cell>
          <cell r="E37" t="str">
            <v>维生素矿物质补充药</v>
          </cell>
          <cell r="F37" t="str">
            <v>中西成药</v>
          </cell>
          <cell r="G37" t="str">
            <v>维生素C泡腾片</v>
          </cell>
          <cell r="H37" t="str">
            <v>1gx15片(黑加仑子口味)</v>
          </cell>
          <cell r="I37" t="str">
            <v>联邦制药厂</v>
          </cell>
          <cell r="J37">
            <v>106157</v>
          </cell>
          <cell r="K37" t="str">
            <v/>
          </cell>
          <cell r="L37" t="str">
            <v>A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>
            <v>2</v>
          </cell>
          <cell r="S37" t="str">
            <v>瓶</v>
          </cell>
          <cell r="T37">
            <v>549</v>
          </cell>
          <cell r="U37">
            <v>628</v>
          </cell>
          <cell r="V37">
            <v>16374.08</v>
          </cell>
          <cell r="W37">
            <v>5424.98</v>
          </cell>
          <cell r="X37" t="str">
            <v>33.13%</v>
          </cell>
        </row>
        <row r="38">
          <cell r="B38">
            <v>32596</v>
          </cell>
          <cell r="C38">
            <v>10413</v>
          </cell>
          <cell r="D38" t="str">
            <v>其他胃肠道用药</v>
          </cell>
          <cell r="E38" t="str">
            <v>胃肠道药</v>
          </cell>
          <cell r="F38" t="str">
            <v>中西成药</v>
          </cell>
          <cell r="G38" t="str">
            <v>健胃消炎颗粒</v>
          </cell>
          <cell r="H38" t="str">
            <v>10gx12袋</v>
          </cell>
          <cell r="I38" t="str">
            <v>山东步长制药</v>
          </cell>
          <cell r="J38">
            <v>14715</v>
          </cell>
          <cell r="K38" t="str">
            <v/>
          </cell>
          <cell r="L38" t="str">
            <v/>
          </cell>
          <cell r="M38">
            <v>3</v>
          </cell>
          <cell r="N38" t="str">
            <v>高</v>
          </cell>
          <cell r="O38">
            <v>4</v>
          </cell>
          <cell r="P38" t="str">
            <v>非竞销品</v>
          </cell>
          <cell r="Q38" t="str">
            <v/>
          </cell>
          <cell r="R38">
            <v>2</v>
          </cell>
          <cell r="S38" t="str">
            <v>盒</v>
          </cell>
          <cell r="T38">
            <v>330</v>
          </cell>
          <cell r="U38">
            <v>385.3</v>
          </cell>
          <cell r="V38">
            <v>13523.34</v>
          </cell>
          <cell r="W38">
            <v>7463.3602364322</v>
          </cell>
          <cell r="X38" t="str">
            <v>55.18%</v>
          </cell>
        </row>
        <row r="39">
          <cell r="B39">
            <v>197384</v>
          </cell>
          <cell r="C39">
            <v>20610</v>
          </cell>
          <cell r="D39" t="str">
            <v>其他包装类中药</v>
          </cell>
          <cell r="E39" t="str">
            <v>包装类中药</v>
          </cell>
          <cell r="F39" t="str">
            <v>中药材及中药饮片</v>
          </cell>
          <cell r="G39" t="str">
            <v>大枣</v>
          </cell>
          <cell r="H39" t="str">
            <v>300g</v>
          </cell>
          <cell r="I39" t="str">
            <v>新疆</v>
          </cell>
          <cell r="J39">
            <v>111717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>
            <v>2</v>
          </cell>
          <cell r="S39" t="str">
            <v>袋</v>
          </cell>
          <cell r="T39">
            <v>570</v>
          </cell>
          <cell r="U39">
            <v>1010.59</v>
          </cell>
          <cell r="V39">
            <v>13263.79</v>
          </cell>
          <cell r="W39" t="str">
            <v>3258.949000000757</v>
          </cell>
          <cell r="X39" t="str">
            <v>24.57%</v>
          </cell>
        </row>
        <row r="40">
          <cell r="B40">
            <v>197387</v>
          </cell>
          <cell r="C40">
            <v>20610</v>
          </cell>
          <cell r="D40" t="str">
            <v>其他包装类中药</v>
          </cell>
          <cell r="E40" t="str">
            <v>包装类中药</v>
          </cell>
          <cell r="F40" t="str">
            <v>中药材及中药饮片</v>
          </cell>
          <cell r="G40" t="str">
            <v>枸杞子</v>
          </cell>
          <cell r="H40" t="str">
            <v>180g（6gx30袋)</v>
          </cell>
          <cell r="I40" t="str">
            <v>宁夏</v>
          </cell>
          <cell r="J40">
            <v>111717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>
            <v>2</v>
          </cell>
          <cell r="S40" t="str">
            <v>盒</v>
          </cell>
          <cell r="T40">
            <v>276</v>
          </cell>
          <cell r="U40">
            <v>380</v>
          </cell>
          <cell r="V40">
            <v>12644.98</v>
          </cell>
          <cell r="W40">
            <v>104.9748</v>
          </cell>
          <cell r="X40" t="str">
            <v>.83%</v>
          </cell>
        </row>
        <row r="41">
          <cell r="B41">
            <v>132393</v>
          </cell>
          <cell r="C41">
            <v>12808</v>
          </cell>
          <cell r="D41" t="str">
            <v>儿童消化不良/食积用药</v>
          </cell>
          <cell r="E41" t="str">
            <v>儿科疾病用药</v>
          </cell>
          <cell r="F41" t="str">
            <v>中西成药</v>
          </cell>
          <cell r="G41" t="str">
            <v>小儿麦枣咀嚼片</v>
          </cell>
          <cell r="H41" t="str">
            <v>0.45gx12片x3板</v>
          </cell>
          <cell r="I41" t="str">
            <v>葵花(佳木斯)</v>
          </cell>
          <cell r="J41">
            <v>21463</v>
          </cell>
          <cell r="K41" t="str">
            <v/>
          </cell>
          <cell r="L41" t="str">
            <v>D</v>
          </cell>
          <cell r="M41">
            <v>1</v>
          </cell>
          <cell r="N41" t="str">
            <v>低</v>
          </cell>
          <cell r="O41">
            <v>3</v>
          </cell>
          <cell r="P41" t="str">
            <v>一般品</v>
          </cell>
          <cell r="Q41" t="str">
            <v/>
          </cell>
          <cell r="R41">
            <v>2</v>
          </cell>
          <cell r="S41" t="str">
            <v>盒</v>
          </cell>
          <cell r="T41">
            <v>434</v>
          </cell>
          <cell r="U41">
            <v>886</v>
          </cell>
          <cell r="V41">
            <v>12574.96</v>
          </cell>
          <cell r="W41">
            <v>6448.84618855</v>
          </cell>
          <cell r="X41" t="str">
            <v>51.28%</v>
          </cell>
        </row>
        <row r="42">
          <cell r="B42">
            <v>202157</v>
          </cell>
          <cell r="C42">
            <v>12321</v>
          </cell>
          <cell r="D42" t="str">
            <v>皮肤瘙痒用药</v>
          </cell>
          <cell r="E42" t="str">
            <v>皮肤病用药</v>
          </cell>
          <cell r="F42" t="str">
            <v>中西成药</v>
          </cell>
          <cell r="G42" t="str">
            <v>湿毒清片</v>
          </cell>
          <cell r="H42" t="str">
            <v>0.6gx48片</v>
          </cell>
          <cell r="I42" t="str">
            <v>广州诺金</v>
          </cell>
          <cell r="J42">
            <v>17233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>
            <v>2</v>
          </cell>
          <cell r="S42" t="str">
            <v>盒</v>
          </cell>
          <cell r="T42">
            <v>275</v>
          </cell>
          <cell r="U42">
            <v>461</v>
          </cell>
          <cell r="V42">
            <v>10889.17</v>
          </cell>
          <cell r="W42">
            <v>6970.6820000011</v>
          </cell>
          <cell r="X42" t="str">
            <v>64.01%</v>
          </cell>
        </row>
        <row r="43">
          <cell r="B43">
            <v>48233</v>
          </cell>
          <cell r="C43">
            <v>12501</v>
          </cell>
          <cell r="D43" t="str">
            <v>跌打扭伤用药</v>
          </cell>
          <cell r="E43" t="str">
            <v>风湿骨病用药</v>
          </cell>
          <cell r="F43" t="str">
            <v>中西成药</v>
          </cell>
          <cell r="G43" t="str">
            <v>复方水杨酸甲酯乳膏</v>
          </cell>
          <cell r="H43" t="str">
            <v>15g</v>
          </cell>
          <cell r="I43" t="str">
            <v>珠海联邦中山</v>
          </cell>
          <cell r="J43">
            <v>1929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3</v>
          </cell>
          <cell r="S43" t="str">
            <v>支</v>
          </cell>
          <cell r="T43">
            <v>336</v>
          </cell>
          <cell r="U43">
            <v>342</v>
          </cell>
          <cell r="V43">
            <v>9078.05</v>
          </cell>
          <cell r="W43">
            <v>5253.5500000001</v>
          </cell>
          <cell r="X43" t="str">
            <v>57.87%</v>
          </cell>
        </row>
        <row r="44">
          <cell r="B44">
            <v>198582</v>
          </cell>
          <cell r="C44">
            <v>11005</v>
          </cell>
          <cell r="D44" t="str">
            <v>性功能障碍用药</v>
          </cell>
          <cell r="E44" t="str">
            <v>泌尿生殖系统药</v>
          </cell>
          <cell r="F44" t="str">
            <v>中西成药</v>
          </cell>
          <cell r="G44" t="str">
            <v>枸橼酸西地那非片</v>
          </cell>
          <cell r="H44" t="str">
            <v>50mgx5片</v>
          </cell>
          <cell r="I44" t="str">
            <v>辉瑞制药</v>
          </cell>
          <cell r="J44">
            <v>2878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>
            <v>3</v>
          </cell>
          <cell r="S44" t="str">
            <v>盒</v>
          </cell>
          <cell r="T44">
            <v>30</v>
          </cell>
          <cell r="U44">
            <v>28</v>
          </cell>
          <cell r="V44">
            <v>7943.06</v>
          </cell>
          <cell r="W44">
            <v>1939.85987375</v>
          </cell>
          <cell r="X44" t="str">
            <v>24.42%</v>
          </cell>
        </row>
        <row r="45">
          <cell r="B45">
            <v>110795</v>
          </cell>
          <cell r="C45">
            <v>10304</v>
          </cell>
          <cell r="D45" t="str">
            <v>肺热痰多中成药</v>
          </cell>
          <cell r="E45" t="str">
            <v>止咳化痰类药</v>
          </cell>
          <cell r="F45" t="str">
            <v>中西成药</v>
          </cell>
          <cell r="G45" t="str">
            <v>咳喘宁口服液</v>
          </cell>
          <cell r="H45" t="str">
            <v>10mlx8支</v>
          </cell>
          <cell r="I45" t="str">
            <v>南京先声东元</v>
          </cell>
          <cell r="J45">
            <v>18226</v>
          </cell>
          <cell r="K45" t="str">
            <v>保障目录</v>
          </cell>
          <cell r="L45" t="str">
            <v>D</v>
          </cell>
          <cell r="M45">
            <v>3</v>
          </cell>
          <cell r="N45" t="str">
            <v>高</v>
          </cell>
          <cell r="O45">
            <v>4</v>
          </cell>
          <cell r="P45" t="str">
            <v>非竞销品</v>
          </cell>
          <cell r="Q45" t="str">
            <v/>
          </cell>
          <cell r="R45">
            <v>2</v>
          </cell>
          <cell r="S45" t="str">
            <v>盒</v>
          </cell>
          <cell r="T45">
            <v>225</v>
          </cell>
          <cell r="U45">
            <v>262</v>
          </cell>
          <cell r="V45">
            <v>6619.95</v>
          </cell>
          <cell r="W45">
            <v>2426.64645062</v>
          </cell>
          <cell r="X45" t="str">
            <v>36.65%</v>
          </cell>
        </row>
        <row r="46">
          <cell r="B46">
            <v>23455</v>
          </cell>
          <cell r="C46">
            <v>11005</v>
          </cell>
          <cell r="D46" t="str">
            <v>性功能障碍用药</v>
          </cell>
          <cell r="E46" t="str">
            <v>泌尿生殖系统药</v>
          </cell>
          <cell r="F46" t="str">
            <v>中西成药</v>
          </cell>
          <cell r="G46" t="str">
            <v>枸橼酸西地那非片</v>
          </cell>
          <cell r="H46" t="str">
            <v>50mgx1片</v>
          </cell>
          <cell r="I46" t="str">
            <v>辉瑞制药</v>
          </cell>
          <cell r="J46">
            <v>2878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>
            <v>2</v>
          </cell>
          <cell r="S46" t="str">
            <v>盒</v>
          </cell>
          <cell r="T46">
            <v>65</v>
          </cell>
          <cell r="U46">
            <v>70</v>
          </cell>
          <cell r="V46">
            <v>3904.26</v>
          </cell>
          <cell r="W46">
            <v>2023.3345115</v>
          </cell>
          <cell r="X46" t="str">
            <v>51.82%</v>
          </cell>
        </row>
        <row r="47">
          <cell r="B47">
            <v>140822</v>
          </cell>
          <cell r="C47">
            <v>11005</v>
          </cell>
          <cell r="D47" t="str">
            <v>性功能障碍用药</v>
          </cell>
          <cell r="E47" t="str">
            <v>泌尿生殖系统药</v>
          </cell>
          <cell r="F47" t="str">
            <v>中西成药</v>
          </cell>
          <cell r="G47" t="str">
            <v>枸橼酸西地那非片</v>
          </cell>
          <cell r="H47" t="str">
            <v>50mgx2片</v>
          </cell>
          <cell r="I47" t="str">
            <v>辉瑞制药</v>
          </cell>
          <cell r="J47">
            <v>2878</v>
          </cell>
          <cell r="K47" t="str">
            <v/>
          </cell>
          <cell r="L47" t="str">
            <v>D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>
            <v>3</v>
          </cell>
          <cell r="S47" t="str">
            <v>盒</v>
          </cell>
          <cell r="T47">
            <v>21</v>
          </cell>
          <cell r="U47">
            <v>20</v>
          </cell>
          <cell r="V47">
            <v>3020.55</v>
          </cell>
          <cell r="W47">
            <v>950.55</v>
          </cell>
          <cell r="X47" t="str">
            <v>31.46%</v>
          </cell>
        </row>
        <row r="48">
          <cell r="B48">
            <v>140823</v>
          </cell>
          <cell r="C48">
            <v>11005</v>
          </cell>
          <cell r="D48" t="str">
            <v>性功能障碍用药</v>
          </cell>
          <cell r="E48" t="str">
            <v>泌尿生殖系统药</v>
          </cell>
          <cell r="F48" t="str">
            <v>中西成药</v>
          </cell>
          <cell r="G48" t="str">
            <v>枸橼酸西地那非片</v>
          </cell>
          <cell r="H48" t="str">
            <v>50mgx10片</v>
          </cell>
          <cell r="I48" t="str">
            <v>辉瑞制药</v>
          </cell>
          <cell r="J48">
            <v>2878</v>
          </cell>
          <cell r="K48" t="str">
            <v/>
          </cell>
          <cell r="L48" t="str">
            <v>D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3</v>
          </cell>
          <cell r="S48" t="str">
            <v>盒</v>
          </cell>
          <cell r="T48">
            <v>5</v>
          </cell>
          <cell r="U48">
            <v>5</v>
          </cell>
          <cell r="V48">
            <v>2925.6</v>
          </cell>
          <cell r="W48">
            <v>875.6</v>
          </cell>
          <cell r="X48" t="str">
            <v>29.92%</v>
          </cell>
        </row>
        <row r="49">
          <cell r="B49" t="str">
            <v>合计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>
            <v>64665.89</v>
          </cell>
          <cell r="V49">
            <v>2581563.6</v>
          </cell>
          <cell r="W49" t="str">
            <v>915574.91254508188086</v>
          </cell>
          <cell r="X49" t="str">
            <v>35.47%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75.8163657407" refreshedBy="Administrator" recordCount="129">
  <cacheSource type="worksheet">
    <worksheetSource ref="A2:Z131" sheet="门店任务明细表"/>
  </cacheSource>
  <cacheFields count="26">
    <cacheField name="序号" numFmtId="0">
      <sharedItems containsString="0" containsBlank="1" containsNumber="1" containsInteger="1" minValue="0" maxValue="128" count="1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m/>
      </sharedItems>
    </cacheField>
    <cacheField name="门店ID" numFmtId="0">
      <sharedItems containsString="0" containsBlank="1" containsNumber="1" containsInteger="1" minValue="0" maxValue="114844" count="129">
        <n v="582"/>
        <n v="343"/>
        <n v="709"/>
        <n v="365"/>
        <n v="730"/>
        <n v="379"/>
        <n v="311"/>
        <n v="357"/>
        <n v="513"/>
        <n v="102934"/>
        <n v="726"/>
        <n v="107658"/>
        <n v="103198"/>
        <n v="359"/>
        <n v="102565"/>
        <n v="111219"/>
        <n v="105267"/>
        <n v="745"/>
        <n v="106569"/>
        <n v="106399"/>
        <n v="114286"/>
        <n v="339"/>
        <n v="727"/>
        <n v="752"/>
        <n v="347"/>
        <n v="570"/>
        <n v="112415"/>
        <n v="108277"/>
        <n v="104429"/>
        <n v="112888"/>
        <n v="113025"/>
        <n v="113298"/>
        <n v="113833"/>
        <n v="307"/>
        <n v="106066"/>
        <n v="750"/>
        <n v="571"/>
        <n v="707"/>
        <n v="712"/>
        <n v="546"/>
        <n v="724"/>
        <n v="387"/>
        <n v="737"/>
        <n v="399"/>
        <n v="377"/>
        <n v="105751"/>
        <n v="598"/>
        <n v="743"/>
        <n v="103639"/>
        <n v="573"/>
        <n v="733"/>
        <n v="740"/>
        <n v="106568"/>
        <n v="105910"/>
        <n v="106485"/>
        <n v="105396"/>
        <n v="104430"/>
        <n v="753"/>
        <n v="113008"/>
        <n v="545"/>
        <n v="114069"/>
        <n v="517"/>
        <n v="337"/>
        <n v="742"/>
        <n v="373"/>
        <n v="581"/>
        <n v="585"/>
        <n v="578"/>
        <n v="744"/>
        <n v="114622"/>
        <n v="747"/>
        <n v="511"/>
        <n v="515"/>
        <n v="391"/>
        <n v="103199"/>
        <n v="114685"/>
        <n v="114844"/>
        <n v="308"/>
        <n v="355"/>
        <n v="572"/>
        <n v="723"/>
        <n v="106865"/>
        <n v="102479"/>
        <n v="349"/>
        <n v="102935"/>
        <n v="113023"/>
        <n v="102478"/>
        <n v="107829"/>
        <n v="113299"/>
        <n v="385"/>
        <n v="514"/>
        <n v="108656"/>
        <n v="371"/>
        <n v="102567"/>
        <n v="341"/>
        <n v="721"/>
        <n v="111400"/>
        <n v="732"/>
        <n v="102564"/>
        <n v="591"/>
        <n v="111064"/>
        <n v="746"/>
        <n v="716"/>
        <n v="748"/>
        <n v="717"/>
        <n v="107728"/>
        <n v="539"/>
        <n v="549"/>
        <n v="594"/>
        <n v="104533"/>
        <n v="720"/>
        <n v="754"/>
        <n v="54"/>
        <n v="101453"/>
        <n v="587"/>
        <n v="367"/>
        <n v="104428"/>
        <n v="704"/>
        <n v="706"/>
        <n v="738"/>
        <n v="710"/>
        <n v="351"/>
        <n v="713"/>
        <n v="329"/>
        <n v="104838"/>
        <n v="56"/>
        <n v="52"/>
        <n v="110378"/>
        <m/>
      </sharedItems>
    </cacheField>
    <cacheField name="门店名称" numFmtId="0">
      <sharedItems count="129">
        <s v="四川太极青羊区十二桥药店"/>
        <s v="四川太极光华药店"/>
        <s v="四川太极新都区马超东路店"/>
        <s v="四川太极光华村街药店"/>
        <s v="四川太极新都区新繁镇繁江北路药店"/>
        <s v="四川太极土龙路药店"/>
        <s v="四川太极西部店"/>
        <s v="四川太极清江东路药店"/>
        <s v="四川太极武侯区顺和街店"/>
        <s v="四川太极金牛区银河北街药店"/>
        <s v="四川太极金牛区交大路第三药店"/>
        <s v="四川太极新都区新都街道万和北路药店"/>
        <s v="四川太极青羊区贝森北路药店"/>
        <s v="四川太极枣子巷药店"/>
        <s v="四川太极武侯区佳灵路药店"/>
        <s v="四川太极金牛区花照壁药店"/>
        <s v="四川太极金牛区蜀汉路药店"/>
        <s v="四川太极金牛区金沙路药店"/>
        <s v="四川太极武侯区大悦路药店"/>
        <s v="四川太极青羊区蜀辉路药店"/>
        <s v="光华北五路"/>
        <s v="四川太极沙河源药店"/>
        <s v="四川太极金牛区黄苑东街药店"/>
        <s v="四川太极大药房连锁有限公司武侯区聚萃街药店"/>
        <s v="四川太极清江东路2药店"/>
        <s v="四川太极青羊区大石西路药店"/>
        <s v="四川太极金牛区五福桥东路药店"/>
        <s v="四川太极金牛区银沙路药店"/>
        <s v="四川太极武侯区大华街药店"/>
        <s v="四川太极武侯区双楠路药店"/>
        <s v="四川太极青羊区蜀鑫路药店"/>
        <s v="四川太极武侯区逸都路药店"/>
        <s v="光华西一路店"/>
        <s v="四川太极旗舰店"/>
        <s v="四川太极锦江区梨花街药店"/>
        <s v="成都成汉太极大药房有限公司"/>
        <s v="四川太极高新区民丰大道西段药店"/>
        <s v="四川太极成华区万科路药店"/>
        <s v="四川太极成华区华泰路药店"/>
        <s v="四川太极锦江区榕声路店"/>
        <s v="四川太极锦江区观音桥街药店"/>
        <s v="四川太极新乐中街药店"/>
        <s v="四川太极高新区大源北街药店"/>
        <s v="四川太极高新天久北巷药店"/>
        <s v="四川太极新园大道药店"/>
        <s v="四川太极高新区新下街药店"/>
        <s v="四川太极锦江区水杉街药店"/>
        <s v="四川太极成华区万宇路药店"/>
        <s v="四川太极成华区金马河路药店"/>
        <s v="四川太极双流县西航港街道锦华路一段药店"/>
        <s v="四川太极双流区东升街道三强西路药店"/>
        <s v="四川太极成华区华康路药店"/>
        <s v="四川太极高新区中和公济桥路药店"/>
        <s v="四川太极高新区紫薇东路药店"/>
        <s v="四川太极成都高新区元华二巷药店"/>
        <s v="四川太极武侯区航中街药店"/>
        <s v="四川太极高新区中和大道药店"/>
        <s v="四川太极锦江区合欢树街药店"/>
        <s v="四川太极高新区南华巷药店"/>
        <s v="四川太极龙潭西路店"/>
        <s v="剑南大道店"/>
        <s v="四川太极青羊区北东街店"/>
        <s v="四川太极浆洗街药店"/>
        <s v="四川太极锦江区庆云南街药店"/>
        <s v="四川太极通盈街药店"/>
        <s v="四川太极成华区二环路北四段药店（汇融名城）"/>
        <s v="四川太极成华区羊子山西路药店（兴元华盛）"/>
        <s v="四川太极成华区华油路药店"/>
        <s v="四川太极武侯区科华街药店"/>
        <s v="东昌路店"/>
        <s v="四川太极郫县郫筒镇一环路东南段药店"/>
        <s v="四川太极成华杉板桥南一路店"/>
        <s v="四川太极成华区崔家店路药店"/>
        <s v="四川太极金丝街药店"/>
        <s v="四川太极成华区西林一街药店"/>
        <s v="三医院店"/>
        <s v="六医院店（培华路）"/>
        <s v="四川太极红星店"/>
        <s v="四川太极双林路药店"/>
        <s v="四川太极郫县郫筒镇东大街药店"/>
        <s v="四川太极锦江区柳翠路药店"/>
        <s v="四川太极武侯区丝竹路药店"/>
        <s v="四川太极锦江区劼人路药店"/>
        <s v="四川太极人民中路店"/>
        <s v="四川太极青羊区童子街药店"/>
        <s v="四川太极成华区云龙南路药店"/>
        <s v="四川太极锦江区静明路药店"/>
        <s v="四川太极金牛区解放路药店"/>
        <s v="四川太极武侯区倪家桥路药店"/>
        <s v="四川太极五津西路药店"/>
        <s v="四川太极新津邓双镇岷江店"/>
        <s v="四川太极新津县五津镇五津西路二药房"/>
        <s v="四川太极兴义镇万兴路药店"/>
        <s v="四川太极新津县五津镇武阳西路药店"/>
        <s v="四川太极邛崃中心药店"/>
        <s v="四川太极邛崃市临邛镇洪川小区药店"/>
        <s v="四川太极邛崃市文君街道杏林路药店"/>
        <s v="四川太极邛崃市羊安镇永康大道药店"/>
        <s v="四川太极邛崃市临邛镇翠荫街药店"/>
        <s v="四川太极邛崃市临邛镇长安大道药店"/>
        <s v="四川太极邛崃市临邛街道涌泉街药店"/>
        <s v="四川太极大邑县晋原镇内蒙古大道桃源药店"/>
        <s v="四川太极大邑县沙渠镇方圆路药店"/>
        <s v="四川太极大邑县晋原镇东街药店"/>
        <s v="四川太极大邑县晋原镇通达东路五段药店"/>
        <s v="四川太极大邑县晋原镇北街药店"/>
        <s v="四川太极大邑县晋原镇子龙路店"/>
        <s v="四川太极大邑县晋源镇东壕沟段药店"/>
        <s v="四川太极大邑县安仁镇千禧街药店"/>
        <s v="四川太极大邑县晋原镇潘家街药店"/>
        <s v="四川太极大邑县新场镇文昌街药店"/>
        <s v="四川太极崇州市崇阳镇尚贤坊街药店"/>
        <s v="四川太极怀远店"/>
        <s v="四川太极温江区公平街道江安路药店"/>
        <s v="四川太极都江堰景中路店"/>
        <s v="四川太极金带街药店"/>
        <s v="四川太极崇州市崇阳镇永康东路药店 "/>
        <s v="四川太极都江堰奎光路中段药店"/>
        <s v="四川太极都江堰幸福镇翔凤路药店"/>
        <s v="四川太极都江堰市蒲阳路药店"/>
        <s v="四川太极都江堰市蒲阳镇堰问道西路药店"/>
        <s v="四川太极都江堰药店"/>
        <s v="四川太极都江堰聚源镇药店"/>
        <s v="四川太极温江店"/>
        <s v="四川太极崇州市崇阳镇蜀州中路药店"/>
        <s v="四川太极三江店"/>
        <s v="四川太极崇州中心店"/>
        <s v="四川太极都江堰市永丰街道宝莲路药店"/>
        <s v="合计"/>
      </sharedItems>
    </cacheField>
    <cacheField name="片区" numFmtId="0">
      <sharedItems containsBlank="1" count="9">
        <s v="西北片区"/>
        <s v="旗舰片区"/>
        <s v="东南片区"/>
        <s v="城中片区"/>
        <s v="城郊一片：新津"/>
        <s v="城郊一片：邛崃"/>
        <s v="城郊一片：大邑"/>
        <s v="城郊二片"/>
        <m/>
      </sharedItems>
    </cacheField>
    <cacheField name="基础档" numFmtId="0">
      <sharedItems containsSemiMixedTypes="0" containsString="0" containsNumber="1" containsInteger="1" minValue="0" maxValue="9608" count="44">
        <n v="130"/>
        <n v="112"/>
        <n v="156"/>
        <n v="103"/>
        <n v="38"/>
        <n v="85"/>
        <n v="79"/>
        <n v="82"/>
        <n v="126"/>
        <n v="77"/>
        <n v="120"/>
        <n v="64"/>
        <n v="121"/>
        <n v="60"/>
        <n v="40"/>
        <n v="42"/>
        <n v="43"/>
        <n v="55"/>
        <n v="46"/>
        <n v="36"/>
        <n v="348"/>
        <n v="197"/>
        <n v="204"/>
        <n v="116"/>
        <n v="125"/>
        <n v="95"/>
        <n v="56"/>
        <n v="73"/>
        <n v="59"/>
        <n v="50"/>
        <n v="159"/>
        <n v="105"/>
        <n v="142"/>
        <n v="93"/>
        <n v="106"/>
        <n v="87"/>
        <n v="54"/>
        <n v="52"/>
        <n v="90"/>
        <n v="136"/>
        <n v="58"/>
        <n v="48"/>
        <n v="71"/>
        <n v="9608"/>
      </sharedItems>
    </cacheField>
    <cacheField name="挑战档" numFmtId="0">
      <sharedItems containsSemiMixedTypes="0" containsString="0" containsNumber="1" containsInteger="1" minValue="0" maxValue="11518" count="44">
        <n v="156"/>
        <n v="134"/>
        <n v="187"/>
        <n v="124"/>
        <n v="46"/>
        <n v="102"/>
        <n v="95"/>
        <n v="98"/>
        <n v="151"/>
        <n v="92"/>
        <n v="144"/>
        <n v="77"/>
        <n v="145"/>
        <n v="72"/>
        <n v="48"/>
        <n v="50"/>
        <n v="52"/>
        <n v="66"/>
        <n v="55"/>
        <n v="43"/>
        <n v="418"/>
        <n v="236"/>
        <n v="245"/>
        <n v="139"/>
        <n v="150"/>
        <n v="114"/>
        <n v="67"/>
        <n v="88"/>
        <n v="71"/>
        <n v="60"/>
        <n v="191"/>
        <n v="126"/>
        <n v="170"/>
        <n v="112"/>
        <n v="127"/>
        <n v="104"/>
        <n v="65"/>
        <n v="62"/>
        <n v="108"/>
        <n v="163"/>
        <n v="70"/>
        <n v="58"/>
        <n v="85"/>
        <n v="11518"/>
      </sharedItems>
    </cacheField>
    <cacheField name="基础档2" numFmtId="0">
      <sharedItems containsSemiMixedTypes="0" containsString="0" containsNumber="1" containsInteger="1" minValue="0" maxValue="12694" count="44">
        <n v="197"/>
        <n v="147"/>
        <n v="206"/>
        <n v="136"/>
        <n v="51"/>
        <n v="112"/>
        <n v="105"/>
        <n v="108"/>
        <n v="166"/>
        <n v="101"/>
        <n v="158"/>
        <n v="85"/>
        <n v="160"/>
        <n v="79"/>
        <n v="53"/>
        <n v="55"/>
        <n v="57"/>
        <n v="73"/>
        <n v="61"/>
        <n v="47"/>
        <n v="460"/>
        <n v="260"/>
        <n v="270"/>
        <n v="153"/>
        <n v="165"/>
        <n v="125"/>
        <n v="74"/>
        <n v="97"/>
        <n v="78"/>
        <n v="66"/>
        <n v="210"/>
        <n v="139"/>
        <n v="187"/>
        <n v="123"/>
        <n v="140"/>
        <n v="114"/>
        <n v="72"/>
        <n v="68"/>
        <n v="119"/>
        <n v="179"/>
        <n v="77"/>
        <n v="64"/>
        <n v="94"/>
        <n v="12694"/>
      </sharedItems>
    </cacheField>
    <cacheField name="挑战档2" numFmtId="0">
      <sharedItems containsSemiMixedTypes="0" containsString="0" containsNumber="1" containsInteger="1" minValue="0" maxValue="13994" count="44">
        <n v="236"/>
        <n v="162"/>
        <n v="227"/>
        <n v="150"/>
        <n v="56"/>
        <n v="123"/>
        <n v="116"/>
        <n v="119"/>
        <n v="183"/>
        <n v="111"/>
        <n v="174"/>
        <n v="94"/>
        <n v="176"/>
        <n v="87"/>
        <n v="58"/>
        <n v="61"/>
        <n v="63"/>
        <n v="80"/>
        <n v="67"/>
        <n v="52"/>
        <n v="506"/>
        <n v="286"/>
        <n v="297"/>
        <n v="168"/>
        <n v="182"/>
        <n v="138"/>
        <n v="81"/>
        <n v="107"/>
        <n v="86"/>
        <n v="73"/>
        <n v="231"/>
        <n v="153"/>
        <n v="206"/>
        <n v="135"/>
        <n v="154"/>
        <n v="125"/>
        <n v="79"/>
        <n v="75"/>
        <n v="131"/>
        <n v="197"/>
        <n v="85"/>
        <n v="70"/>
        <n v="103"/>
        <n v="13994"/>
      </sharedItems>
    </cacheField>
    <cacheField name="基础档3" numFmtId="0">
      <sharedItems containsSemiMixedTypes="0" containsString="0" containsNumber="1" containsInteger="1" minValue="0" maxValue="4356" count="38">
        <n v="64"/>
        <n v="73"/>
        <n v="49"/>
        <n v="19"/>
        <n v="42"/>
        <n v="43"/>
        <n v="33"/>
        <n v="40"/>
        <n v="38"/>
        <n v="53"/>
        <n v="32"/>
        <n v="58"/>
        <n v="25"/>
        <n v="18"/>
        <n v="16"/>
        <n v="28"/>
        <n v="125"/>
        <n v="68"/>
        <n v="78"/>
        <n v="84"/>
        <n v="77"/>
        <n v="85"/>
        <n v="48"/>
        <n v="63"/>
        <n v="35"/>
        <n v="23"/>
        <n v="24"/>
        <n v="59"/>
        <n v="76"/>
        <n v="54"/>
        <n v="56"/>
        <n v="29"/>
        <n v="17"/>
        <n v="46"/>
        <n v="22"/>
        <n v="34"/>
        <n v="20"/>
        <n v="4356"/>
      </sharedItems>
    </cacheField>
    <cacheField name="挑战档3" numFmtId="0">
      <sharedItems containsSemiMixedTypes="0" containsString="0" containsNumber="1" containsInteger="1" minValue="0" maxValue="4781" count="41">
        <n v="71"/>
        <n v="80"/>
        <n v="54"/>
        <n v="21"/>
        <n v="46"/>
        <n v="47"/>
        <n v="36"/>
        <n v="44"/>
        <n v="42"/>
        <n v="58"/>
        <n v="35"/>
        <n v="64"/>
        <n v="28"/>
        <n v="19"/>
        <n v="20"/>
        <n v="18"/>
        <n v="30"/>
        <n v="138"/>
        <n v="74"/>
        <n v="86"/>
        <n v="93"/>
        <n v="84"/>
        <n v="53"/>
        <n v="69"/>
        <n v="38"/>
        <n v="25"/>
        <n v="26"/>
        <n v="27"/>
        <n v="65"/>
        <n v="85"/>
        <n v="83"/>
        <n v="60"/>
        <n v="62"/>
        <n v="33"/>
        <n v="43"/>
        <n v="51"/>
        <n v="48"/>
        <n v="31"/>
        <n v="24"/>
        <n v="22"/>
        <n v="4781"/>
      </sharedItems>
    </cacheField>
    <cacheField name="基础档4" numFmtId="0">
      <sharedItems containsSemiMixedTypes="0" containsString="0" containsNumber="1" containsInteger="1" minValue="0" maxValue="8827" count="61">
        <n v="135"/>
        <n v="116"/>
        <n v="141"/>
        <n v="86"/>
        <n v="100"/>
        <n v="90"/>
        <n v="33"/>
        <n v="69"/>
        <n v="108"/>
        <n v="84"/>
        <n v="82"/>
        <n v="104"/>
        <n v="64"/>
        <n v="124"/>
        <n v="50"/>
        <n v="36"/>
        <n v="38"/>
        <n v="44"/>
        <n v="57"/>
        <n v="25"/>
        <n v="26"/>
        <n v="31"/>
        <n v="24"/>
        <n v="19"/>
        <n v="300"/>
        <n v="225"/>
        <n v="114"/>
        <n v="115"/>
        <n v="106"/>
        <n v="94"/>
        <n v="99"/>
        <n v="74"/>
        <n v="68"/>
        <n v="66"/>
        <n v="52"/>
        <n v="39"/>
        <n v="51"/>
        <n v="43"/>
        <n v="139"/>
        <n v="138"/>
        <n v="129"/>
        <n v="110"/>
        <n v="156"/>
        <n v="144"/>
        <n v="88"/>
        <n v="79"/>
        <n v="70"/>
        <n v="54"/>
        <n v="42"/>
        <n v="151"/>
        <n v="29"/>
        <n v="34"/>
        <n v="45"/>
        <n v="75"/>
        <n v="56"/>
        <n v="49"/>
        <n v="73"/>
        <n v="59"/>
        <n v="48"/>
        <n v="37"/>
        <n v="8827"/>
      </sharedItems>
    </cacheField>
    <cacheField name="挑战档4" numFmtId="0">
      <sharedItems containsSemiMixedTypes="0" containsString="0" containsNumber="1" containsInteger="1" minValue="0" maxValue="11194" count="67">
        <n v="167"/>
        <n v="144"/>
        <n v="174"/>
        <n v="108"/>
        <n v="125"/>
        <n v="113"/>
        <n v="44"/>
        <n v="87"/>
        <n v="134"/>
        <n v="105"/>
        <n v="103"/>
        <n v="129"/>
        <n v="81"/>
        <n v="153"/>
        <n v="65"/>
        <n v="48"/>
        <n v="50"/>
        <n v="58"/>
        <n v="73"/>
        <n v="35"/>
        <n v="36"/>
        <n v="42"/>
        <n v="33"/>
        <n v="28"/>
        <n v="365"/>
        <n v="275"/>
        <n v="142"/>
        <n v="143"/>
        <n v="132"/>
        <n v="118"/>
        <n v="124"/>
        <n v="94"/>
        <n v="86"/>
        <n v="123"/>
        <n v="84"/>
        <n v="67"/>
        <n v="82"/>
        <n v="52"/>
        <n v="66"/>
        <n v="56"/>
        <n v="57"/>
        <n v="171"/>
        <n v="170"/>
        <n v="117"/>
        <n v="160"/>
        <n v="137"/>
        <n v="192"/>
        <n v="178"/>
        <n v="110"/>
        <n v="100"/>
        <n v="89"/>
        <n v="51"/>
        <n v="70"/>
        <n v="55"/>
        <n v="186"/>
        <n v="39"/>
        <n v="45"/>
        <n v="59"/>
        <n v="95"/>
        <n v="72"/>
        <n v="64"/>
        <n v="92"/>
        <n v="99"/>
        <n v="75"/>
        <n v="62"/>
        <n v="49"/>
        <n v="11194"/>
      </sharedItems>
    </cacheField>
    <cacheField name="基础档5" numFmtId="0">
      <sharedItems containsSemiMixedTypes="0" containsString="0" containsNumber="1" containsInteger="1" minValue="0" maxValue="1512" count="17">
        <n v="23"/>
        <n v="16"/>
        <n v="17"/>
        <n v="15"/>
        <n v="19"/>
        <n v="8"/>
        <n v="12"/>
        <n v="14"/>
        <n v="22"/>
        <n v="10"/>
        <n v="7"/>
        <n v="5"/>
        <n v="41"/>
        <n v="32"/>
        <n v="25"/>
        <n v="11"/>
        <n v="1512"/>
      </sharedItems>
    </cacheField>
    <cacheField name="挑战档5" numFmtId="0">
      <sharedItems containsSemiMixedTypes="0" containsString="0" containsNumber="1" containsInteger="1" minValue="0" maxValue="1807" count="17">
        <n v="28"/>
        <n v="19"/>
        <n v="20"/>
        <n v="18"/>
        <n v="23"/>
        <n v="10"/>
        <n v="14"/>
        <n v="17"/>
        <n v="26"/>
        <n v="12"/>
        <n v="8"/>
        <n v="6"/>
        <n v="49"/>
        <n v="38"/>
        <n v="30"/>
        <n v="13"/>
        <n v="1807"/>
      </sharedItems>
    </cacheField>
    <cacheField name="基础档6" numFmtId="0">
      <sharedItems containsSemiMixedTypes="0" containsString="0" containsNumber="1" containsInteger="1" minValue="0" maxValue="13143" count="61">
        <n v="179"/>
        <n v="178"/>
        <n v="193"/>
        <n v="218"/>
        <n v="99"/>
        <n v="150"/>
        <n v="104"/>
        <n v="127"/>
        <n v="88"/>
        <n v="117"/>
        <n v="85"/>
        <n v="74"/>
        <n v="57"/>
        <n v="59"/>
        <n v="66"/>
        <n v="33"/>
        <n v="81"/>
        <n v="34"/>
        <n v="51"/>
        <n v="911"/>
        <n v="97"/>
        <n v="203"/>
        <n v="149"/>
        <n v="175"/>
        <n v="170"/>
        <n v="198"/>
        <n v="199"/>
        <n v="148"/>
        <n v="140"/>
        <n v="72"/>
        <n v="151"/>
        <n v="105"/>
        <n v="128"/>
        <n v="38"/>
        <n v="44"/>
        <n v="46"/>
        <n v="190"/>
        <n v="141"/>
        <n v="147"/>
        <n v="126"/>
        <n v="116"/>
        <n v="169"/>
        <n v="107"/>
        <n v="95"/>
        <n v="73"/>
        <n v="43"/>
        <n v="35"/>
        <n v="83"/>
        <n v="188"/>
        <n v="120"/>
        <n v="159"/>
        <n v="168"/>
        <n v="98"/>
        <n v="171"/>
        <n v="65"/>
        <n v="62"/>
        <n v="161"/>
        <n v="94"/>
        <n v="64"/>
        <n v="63"/>
        <n v="13143"/>
      </sharedItems>
    </cacheField>
    <cacheField name="挑战档6" numFmtId="0">
      <sharedItems containsSemiMixedTypes="0" containsString="0" containsNumber="1" containsInteger="1" minValue="0" maxValue="15755" count="64">
        <n v="215"/>
        <n v="214"/>
        <n v="232"/>
        <n v="261"/>
        <n v="119"/>
        <n v="180"/>
        <n v="125"/>
        <n v="152"/>
        <n v="106"/>
        <n v="140"/>
        <n v="102"/>
        <n v="89"/>
        <n v="68"/>
        <n v="71"/>
        <n v="79"/>
        <n v="39"/>
        <n v="97"/>
        <n v="41"/>
        <n v="61"/>
        <n v="1093"/>
        <n v="116"/>
        <n v="243"/>
        <n v="179"/>
        <n v="210"/>
        <n v="204"/>
        <n v="238"/>
        <n v="239"/>
        <n v="177"/>
        <n v="168"/>
        <n v="86"/>
        <n v="181"/>
        <n v="126"/>
        <n v="153"/>
        <n v="154"/>
        <n v="46"/>
        <n v="53"/>
        <n v="55"/>
        <n v="228"/>
        <n v="169"/>
        <n v="176"/>
        <n v="151"/>
        <n v="139"/>
        <n v="203"/>
        <n v="128"/>
        <n v="114"/>
        <n v="88"/>
        <n v="237"/>
        <n v="51"/>
        <n v="42"/>
        <n v="100"/>
        <n v="225"/>
        <n v="144"/>
        <n v="191"/>
        <n v="202"/>
        <n v="117"/>
        <n v="205"/>
        <n v="78"/>
        <n v="74"/>
        <n v="193"/>
        <n v="105"/>
        <n v="113"/>
        <n v="77"/>
        <n v="76"/>
        <n v="15755"/>
      </sharedItems>
    </cacheField>
    <cacheField name="基础档7" numFmtId="0">
      <sharedItems containsSemiMixedTypes="0" containsString="0" containsNumber="1" containsInteger="1" minValue="0" maxValue="2561" count="26">
        <n v="48"/>
        <n v="29"/>
        <n v="23"/>
        <n v="38"/>
        <n v="30"/>
        <n v="31"/>
        <n v="14"/>
        <n v="18"/>
        <n v="20"/>
        <n v="19"/>
        <n v="8"/>
        <n v="13"/>
        <n v="11"/>
        <n v="10"/>
        <n v="81"/>
        <n v="55"/>
        <n v="26"/>
        <n v="27"/>
        <n v="39"/>
        <n v="32"/>
        <n v="15"/>
        <n v="33"/>
        <n v="24"/>
        <n v="22"/>
        <n v="17"/>
        <n v="2561"/>
      </sharedItems>
    </cacheField>
    <cacheField name="挑战档7" numFmtId="0">
      <sharedItems containsSemiMixedTypes="0" containsString="0" containsNumber="1" containsInteger="1" minValue="0" maxValue="3057" count="30">
        <n v="58"/>
        <n v="35"/>
        <n v="28"/>
        <n v="45"/>
        <n v="36"/>
        <n v="37"/>
        <n v="27"/>
        <n v="17"/>
        <n v="21"/>
        <n v="24"/>
        <n v="23"/>
        <n v="9"/>
        <n v="15"/>
        <n v="13"/>
        <n v="12"/>
        <n v="97"/>
        <n v="66"/>
        <n v="31"/>
        <n v="32"/>
        <n v="47"/>
        <n v="38"/>
        <n v="18"/>
        <n v="10"/>
        <n v="39"/>
        <n v="16"/>
        <n v="22"/>
        <n v="29"/>
        <n v="26"/>
        <n v="20"/>
        <n v="3057"/>
      </sharedItems>
    </cacheField>
    <cacheField name="基础档8" numFmtId="0">
      <sharedItems containsSemiMixedTypes="0" containsString="0" containsNumber="1" containsInteger="1" minValue="0" maxValue="1110" count="11">
        <n v="15"/>
        <n v="13"/>
        <n v="12"/>
        <n v="11"/>
        <n v="9"/>
        <n v="8"/>
        <n v="5"/>
        <n v="4"/>
        <n v="19"/>
        <n v="7"/>
        <n v="1110"/>
      </sharedItems>
    </cacheField>
    <cacheField name="挑战档8" numFmtId="0">
      <sharedItems containsSemiMixedTypes="0" containsString="0" containsNumber="1" containsInteger="1" minValue="0" maxValue="1352" count="11">
        <n v="18"/>
        <n v="16"/>
        <n v="14"/>
        <n v="13"/>
        <n v="11"/>
        <n v="10"/>
        <n v="6"/>
        <n v="5"/>
        <n v="23"/>
        <n v="8"/>
        <n v="1352"/>
      </sharedItems>
    </cacheField>
    <cacheField name="基础档任务" numFmtId="0">
      <sharedItems containsSemiMixedTypes="0" containsString="0" containsNumber="1" containsInteger="1" minValue="0" maxValue="3195" count="10">
        <n v="48"/>
        <n v="39"/>
        <n v="35"/>
        <n v="29"/>
        <n v="23"/>
        <n v="19"/>
        <n v="7"/>
        <n v="13"/>
        <n v="90"/>
        <n v="3195"/>
      </sharedItems>
    </cacheField>
    <cacheField name="挑战档任务" numFmtId="0">
      <sharedItems containsSemiMixedTypes="0" containsString="0" containsNumber="1" containsInteger="1" minValue="0" maxValue="3862" count="10">
        <n v="58"/>
        <n v="47"/>
        <n v="42"/>
        <n v="35"/>
        <n v="28"/>
        <n v="23"/>
        <n v="8"/>
        <n v="16"/>
        <n v="108"/>
        <n v="3862"/>
      </sharedItems>
    </cacheField>
    <cacheField name="基础档任务2" numFmtId="0">
      <sharedItems containsSemiMixedTypes="0" containsString="0" containsNumber="1" containsInteger="1" minValue="0" maxValue="2983" count="7">
        <n v="34"/>
        <n v="30"/>
        <n v="27"/>
        <n v="24"/>
        <n v="20"/>
        <n v="50"/>
        <n v="2983"/>
      </sharedItems>
    </cacheField>
    <cacheField name="挑战档任务2" numFmtId="0">
      <sharedItems containsSemiMixedTypes="0" containsString="0" containsNumber="1" containsInteger="1" minValue="0" maxValue="3926" count="7">
        <n v="44"/>
        <n v="39"/>
        <n v="35"/>
        <n v="31"/>
        <n v="27"/>
        <n v="65"/>
        <n v="3926"/>
      </sharedItems>
    </cacheField>
    <cacheField name="基础档任务3" numFmtId="0">
      <sharedItems containsSemiMixedTypes="0" containsString="0" containsNumber="1" containsInteger="1" minValue="0" maxValue="4483" count="46">
        <n v="54"/>
        <n v="74"/>
        <n v="60"/>
        <n v="64"/>
        <n v="44"/>
        <n v="46"/>
        <n v="24"/>
        <n v="37"/>
        <n v="69"/>
        <n v="39"/>
        <n v="31"/>
        <n v="47"/>
        <n v="56"/>
        <n v="66"/>
        <n v="17"/>
        <n v="49"/>
        <n v="20"/>
        <n v="29"/>
        <n v="27"/>
        <n v="35"/>
        <n v="11"/>
        <n v="13"/>
        <n v="12"/>
        <n v="175"/>
        <n v="89"/>
        <n v="119"/>
        <n v="104"/>
        <n v="84"/>
        <n v="25"/>
        <n v="38"/>
        <n v="57"/>
        <n v="34"/>
        <n v="33"/>
        <n v="15"/>
        <n v="42"/>
        <n v="32"/>
        <n v="58"/>
        <n v="62"/>
        <n v="45"/>
        <n v="21"/>
        <n v="26"/>
        <n v="22"/>
        <n v="30"/>
        <n v="19"/>
        <n v="23"/>
        <n v="4483"/>
      </sharedItems>
    </cacheField>
    <cacheField name="挑战档任务3" numFmtId="0">
      <sharedItems containsSemiMixedTypes="0" containsString="0" containsNumber="1" containsInteger="1" minValue="0" maxValue="5374" count="46">
        <n v="65"/>
        <n v="89"/>
        <n v="72"/>
        <n v="77"/>
        <n v="53"/>
        <n v="55"/>
        <n v="29"/>
        <n v="44"/>
        <n v="83"/>
        <n v="47"/>
        <n v="37"/>
        <n v="56"/>
        <n v="67"/>
        <n v="79"/>
        <n v="20"/>
        <n v="59"/>
        <n v="24"/>
        <n v="35"/>
        <n v="32"/>
        <n v="42"/>
        <n v="13"/>
        <n v="16"/>
        <n v="14"/>
        <n v="210"/>
        <n v="107"/>
        <n v="143"/>
        <n v="125"/>
        <n v="101"/>
        <n v="30"/>
        <n v="46"/>
        <n v="68"/>
        <n v="41"/>
        <n v="40"/>
        <n v="18"/>
        <n v="50"/>
        <n v="38"/>
        <n v="70"/>
        <n v="74"/>
        <n v="54"/>
        <n v="25"/>
        <n v="31"/>
        <n v="26"/>
        <n v="36"/>
        <n v="23"/>
        <n v="28"/>
        <n v="537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L13" firstHeaderRow="0" firstDataRow="1" firstDataCol="1"/>
  <pivotFields count="26"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showAll="0"/>
    <pivotField compact="0" showAll="0"/>
    <pivotField axis="axisRow" compact="0" showAll="0">
      <items count="10">
        <item x="7"/>
        <item x="6"/>
        <item x="5"/>
        <item x="4"/>
        <item x="3"/>
        <item x="2"/>
        <item x="1"/>
        <item x="0"/>
        <item x="8"/>
        <item t="default"/>
      </items>
    </pivotField>
    <pivotField dataField="1" compact="0" showAll="0">
      <items count="45">
        <item x="19"/>
        <item x="4"/>
        <item x="14"/>
        <item x="15"/>
        <item x="16"/>
        <item x="18"/>
        <item x="41"/>
        <item x="29"/>
        <item x="37"/>
        <item x="36"/>
        <item x="17"/>
        <item x="26"/>
        <item x="40"/>
        <item x="28"/>
        <item x="13"/>
        <item x="11"/>
        <item x="42"/>
        <item x="27"/>
        <item x="9"/>
        <item x="6"/>
        <item x="7"/>
        <item x="5"/>
        <item x="35"/>
        <item x="38"/>
        <item x="33"/>
        <item x="25"/>
        <item x="3"/>
        <item x="31"/>
        <item x="34"/>
        <item x="1"/>
        <item x="23"/>
        <item x="10"/>
        <item x="12"/>
        <item x="24"/>
        <item x="8"/>
        <item x="0"/>
        <item x="39"/>
        <item x="32"/>
        <item x="2"/>
        <item x="30"/>
        <item x="21"/>
        <item x="22"/>
        <item x="20"/>
        <item x="43"/>
        <item t="default"/>
      </items>
    </pivotField>
    <pivotField compact="0" showAll="0"/>
    <pivotField dataField="1" compact="0" showAll="0">
      <items count="45">
        <item x="19"/>
        <item x="4"/>
        <item x="14"/>
        <item x="15"/>
        <item x="16"/>
        <item x="18"/>
        <item x="41"/>
        <item x="29"/>
        <item x="37"/>
        <item x="36"/>
        <item x="17"/>
        <item x="26"/>
        <item x="40"/>
        <item x="28"/>
        <item x="13"/>
        <item x="11"/>
        <item x="42"/>
        <item x="27"/>
        <item x="9"/>
        <item x="6"/>
        <item x="7"/>
        <item x="5"/>
        <item x="35"/>
        <item x="38"/>
        <item x="33"/>
        <item x="25"/>
        <item x="3"/>
        <item x="31"/>
        <item x="34"/>
        <item x="1"/>
        <item x="23"/>
        <item x="10"/>
        <item x="12"/>
        <item x="24"/>
        <item x="8"/>
        <item x="39"/>
        <item x="32"/>
        <item x="0"/>
        <item x="2"/>
        <item x="30"/>
        <item x="21"/>
        <item x="22"/>
        <item x="20"/>
        <item x="43"/>
        <item t="default"/>
      </items>
    </pivotField>
    <pivotField compact="0" showAll="0"/>
    <pivotField dataField="1" compact="0" showAll="0">
      <items count="39">
        <item x="14"/>
        <item x="32"/>
        <item x="13"/>
        <item x="3"/>
        <item x="36"/>
        <item x="34"/>
        <item x="25"/>
        <item x="26"/>
        <item x="12"/>
        <item x="15"/>
        <item x="31"/>
        <item x="10"/>
        <item x="6"/>
        <item x="35"/>
        <item x="24"/>
        <item x="8"/>
        <item x="7"/>
        <item x="4"/>
        <item x="5"/>
        <item x="33"/>
        <item x="22"/>
        <item x="2"/>
        <item x="9"/>
        <item x="29"/>
        <item x="30"/>
        <item x="11"/>
        <item x="27"/>
        <item x="23"/>
        <item x="0"/>
        <item x="17"/>
        <item x="1"/>
        <item x="28"/>
        <item x="20"/>
        <item x="18"/>
        <item x="19"/>
        <item x="21"/>
        <item x="16"/>
        <item x="37"/>
        <item t="default"/>
      </items>
    </pivotField>
    <pivotField compact="0" showAll="0"/>
    <pivotField dataField="1" compact="0" showAll="0">
      <items count="62">
        <item x="23"/>
        <item x="22"/>
        <item x="19"/>
        <item x="20"/>
        <item x="50"/>
        <item x="21"/>
        <item x="6"/>
        <item x="51"/>
        <item x="15"/>
        <item x="59"/>
        <item x="16"/>
        <item x="35"/>
        <item x="48"/>
        <item x="37"/>
        <item x="17"/>
        <item x="52"/>
        <item x="58"/>
        <item x="55"/>
        <item x="14"/>
        <item x="36"/>
        <item x="34"/>
        <item x="47"/>
        <item x="54"/>
        <item x="18"/>
        <item x="57"/>
        <item x="12"/>
        <item x="33"/>
        <item x="32"/>
        <item x="7"/>
        <item x="46"/>
        <item x="56"/>
        <item x="31"/>
        <item x="53"/>
        <item x="45"/>
        <item x="10"/>
        <item x="9"/>
        <item x="3"/>
        <item x="44"/>
        <item x="5"/>
        <item x="29"/>
        <item x="30"/>
        <item x="4"/>
        <item x="11"/>
        <item x="28"/>
        <item x="8"/>
        <item x="41"/>
        <item x="26"/>
        <item x="27"/>
        <item x="1"/>
        <item x="13"/>
        <item x="40"/>
        <item x="0"/>
        <item x="39"/>
        <item x="38"/>
        <item x="2"/>
        <item x="43"/>
        <item x="49"/>
        <item x="42"/>
        <item x="25"/>
        <item x="24"/>
        <item x="60"/>
        <item t="default"/>
      </items>
    </pivotField>
    <pivotField compact="0" showAll="0"/>
    <pivotField dataField="1" compact="0" showAll="0">
      <items count="18">
        <item x="11"/>
        <item x="10"/>
        <item x="5"/>
        <item x="9"/>
        <item x="15"/>
        <item x="6"/>
        <item x="7"/>
        <item x="3"/>
        <item x="1"/>
        <item x="2"/>
        <item x="4"/>
        <item x="8"/>
        <item x="0"/>
        <item x="14"/>
        <item x="13"/>
        <item x="12"/>
        <item x="16"/>
        <item t="default"/>
      </items>
    </pivotField>
    <pivotField compact="0" showAll="0"/>
    <pivotField compact="0" showAll="0"/>
    <pivotField dataField="1" compact="0" showAll="0">
      <items count="65">
        <item x="15"/>
        <item x="17"/>
        <item x="48"/>
        <item x="34"/>
        <item x="47"/>
        <item x="35"/>
        <item x="36"/>
        <item x="18"/>
        <item x="12"/>
        <item x="13"/>
        <item x="57"/>
        <item x="62"/>
        <item x="61"/>
        <item x="56"/>
        <item x="14"/>
        <item x="29"/>
        <item x="45"/>
        <item x="11"/>
        <item x="16"/>
        <item x="49"/>
        <item x="10"/>
        <item x="59"/>
        <item x="8"/>
        <item x="60"/>
        <item x="44"/>
        <item x="20"/>
        <item x="54"/>
        <item x="4"/>
        <item x="6"/>
        <item x="31"/>
        <item x="43"/>
        <item x="41"/>
        <item x="9"/>
        <item x="51"/>
        <item x="40"/>
        <item x="7"/>
        <item x="32"/>
        <item x="33"/>
        <item x="28"/>
        <item x="38"/>
        <item x="39"/>
        <item x="27"/>
        <item x="22"/>
        <item x="5"/>
        <item x="30"/>
        <item x="52"/>
        <item x="58"/>
        <item x="53"/>
        <item x="42"/>
        <item x="24"/>
        <item x="55"/>
        <item x="23"/>
        <item x="1"/>
        <item x="0"/>
        <item x="50"/>
        <item x="37"/>
        <item x="2"/>
        <item x="46"/>
        <item x="25"/>
        <item x="26"/>
        <item x="21"/>
        <item x="3"/>
        <item x="19"/>
        <item x="63"/>
        <item t="default"/>
      </items>
    </pivotField>
    <pivotField dataField="1" compact="0" showAll="0">
      <items count="27">
        <item x="10"/>
        <item x="13"/>
        <item x="12"/>
        <item x="11"/>
        <item x="6"/>
        <item x="20"/>
        <item x="24"/>
        <item x="7"/>
        <item x="9"/>
        <item x="8"/>
        <item x="23"/>
        <item x="2"/>
        <item x="22"/>
        <item x="16"/>
        <item x="17"/>
        <item x="1"/>
        <item x="4"/>
        <item x="5"/>
        <item x="19"/>
        <item x="21"/>
        <item x="3"/>
        <item x="18"/>
        <item x="0"/>
        <item x="15"/>
        <item x="14"/>
        <item x="25"/>
        <item t="default"/>
      </items>
    </pivotField>
    <pivotField compact="0" showAll="0"/>
    <pivotField dataField="1" compact="0" showAll="0">
      <items count="12">
        <item x="7"/>
        <item x="6"/>
        <item x="9"/>
        <item x="5"/>
        <item x="4"/>
        <item x="3"/>
        <item x="2"/>
        <item x="1"/>
        <item x="0"/>
        <item x="8"/>
        <item x="10"/>
        <item t="default"/>
      </items>
    </pivotField>
    <pivotField compact="0" showAll="0"/>
    <pivotField dataField="1" compact="0" showAll="0">
      <items count="11">
        <item x="6"/>
        <item x="7"/>
        <item x="5"/>
        <item x="4"/>
        <item x="3"/>
        <item x="2"/>
        <item x="1"/>
        <item x="0"/>
        <item x="8"/>
        <item x="9"/>
        <item t="default"/>
      </items>
    </pivotField>
    <pivotField compact="0" showAll="0"/>
    <pivotField dataField="1" compact="0" showAll="0">
      <items count="8">
        <item x="4"/>
        <item x="3"/>
        <item x="2"/>
        <item x="1"/>
        <item x="0"/>
        <item x="5"/>
        <item x="6"/>
        <item t="default"/>
      </items>
    </pivotField>
    <pivotField compact="0" showAll="0"/>
    <pivotField dataField="1" compact="0" showAll="0">
      <items count="47">
        <item x="20"/>
        <item x="22"/>
        <item x="21"/>
        <item x="33"/>
        <item x="14"/>
        <item x="43"/>
        <item x="16"/>
        <item x="39"/>
        <item x="41"/>
        <item x="44"/>
        <item x="6"/>
        <item x="28"/>
        <item x="40"/>
        <item x="18"/>
        <item x="17"/>
        <item x="42"/>
        <item x="10"/>
        <item x="35"/>
        <item x="32"/>
        <item x="31"/>
        <item x="19"/>
        <item x="7"/>
        <item x="29"/>
        <item x="9"/>
        <item x="34"/>
        <item x="4"/>
        <item x="38"/>
        <item x="5"/>
        <item x="11"/>
        <item x="15"/>
        <item x="0"/>
        <item x="12"/>
        <item x="30"/>
        <item x="36"/>
        <item x="2"/>
        <item x="37"/>
        <item x="3"/>
        <item x="13"/>
        <item x="8"/>
        <item x="1"/>
        <item x="27"/>
        <item x="24"/>
        <item x="26"/>
        <item x="25"/>
        <item x="23"/>
        <item x="45"/>
        <item t="default"/>
      </items>
    </pivotField>
    <pivotField compact="0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求和项:基础档" fld="4" baseField="0" baseItem="0"/>
    <dataField name="求和项:基础档2" fld="6" baseField="0" baseItem="0"/>
    <dataField name="求和项:基础档3" fld="8" baseField="0" baseItem="0"/>
    <dataField name="求和项:基础档4" fld="10" baseField="0" baseItem="0"/>
    <dataField name="求和项:基础档5" fld="12" baseField="0" baseItem="0"/>
    <dataField name="求和项:挑战档6" fld="15" baseField="0" baseItem="0"/>
    <dataField name="求和项:基础档7" fld="16" baseField="0" baseItem="0"/>
    <dataField name="求和项:基础档8" fld="18" baseField="0" baseItem="0"/>
    <dataField name="求和项:基础档任务" fld="20" baseField="0" baseItem="0"/>
    <dataField name="求和项:基础档任务2" fld="22" baseField="0" baseItem="0"/>
    <dataField name="求和项:基础档任务3" fld="2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97"/>
  <sheetViews>
    <sheetView tabSelected="1" workbookViewId="0">
      <selection activeCell="H11" sqref="H11"/>
    </sheetView>
  </sheetViews>
  <sheetFormatPr defaultColWidth="8" defaultRowHeight="14" customHeight="1"/>
  <cols>
    <col min="1" max="3" width="8" style="135"/>
    <col min="4" max="4" width="20" style="135" customWidth="1"/>
    <col min="5" max="5" width="10.125" style="134" customWidth="1"/>
    <col min="6" max="7" width="10.625" style="135" customWidth="1"/>
    <col min="8" max="12" width="10" style="135" customWidth="1"/>
    <col min="13" max="13" width="11" style="135" customWidth="1"/>
    <col min="14" max="18" width="8" style="135" customWidth="1"/>
    <col min="19" max="19" width="8.375" style="135" customWidth="1"/>
    <col min="20" max="32" width="8" style="135" customWidth="1"/>
    <col min="33" max="33" width="8.375" style="135" customWidth="1"/>
    <col min="34" max="41" width="8" style="135" customWidth="1"/>
    <col min="42" max="42" width="8.875" style="135" customWidth="1"/>
    <col min="43" max="44" width="8" style="135" customWidth="1"/>
    <col min="45" max="45" width="8.375" style="135" customWidth="1"/>
    <col min="46" max="47" width="8" style="135" customWidth="1"/>
    <col min="48" max="48" width="8.375" style="135" customWidth="1"/>
    <col min="49" max="55" width="8.125" style="135" customWidth="1"/>
    <col min="56" max="66" width="8" style="135" customWidth="1"/>
    <col min="67" max="69" width="10.5" style="135" customWidth="1"/>
    <col min="70" max="77" width="8" style="135" customWidth="1"/>
    <col min="78" max="84" width="8" style="135"/>
    <col min="85" max="85" width="9.75" style="135" customWidth="1"/>
    <col min="86" max="89" width="8" style="135"/>
    <col min="90" max="90" width="9.875" style="135" customWidth="1"/>
    <col min="91" max="95" width="8" style="135"/>
    <col min="96" max="96" width="9.25" style="135"/>
    <col min="97" max="97" width="8.375" style="135"/>
    <col min="98" max="16378" width="8" style="135"/>
    <col min="16379" max="16384" width="8" style="136"/>
  </cols>
  <sheetData>
    <row r="1" s="133" customFormat="1" ht="28" customHeight="1" spans="1:16383">
      <c r="A1" s="137"/>
      <c r="B1" s="138"/>
      <c r="C1" s="138"/>
      <c r="D1" s="138"/>
      <c r="E1" s="139"/>
      <c r="F1" s="140" t="s">
        <v>0</v>
      </c>
      <c r="G1" s="140"/>
      <c r="H1" s="140"/>
      <c r="I1" s="140"/>
      <c r="J1" s="140"/>
      <c r="K1" s="140"/>
      <c r="L1" s="140"/>
      <c r="M1" s="145" t="s">
        <v>1</v>
      </c>
      <c r="N1" s="145"/>
      <c r="O1" s="145"/>
      <c r="P1" s="145"/>
      <c r="Q1" s="145"/>
      <c r="R1" s="145"/>
      <c r="S1" s="145"/>
      <c r="T1" s="148" t="s">
        <v>2</v>
      </c>
      <c r="U1" s="148"/>
      <c r="V1" s="148"/>
      <c r="W1" s="148"/>
      <c r="X1" s="148"/>
      <c r="Y1" s="148"/>
      <c r="Z1" s="148"/>
      <c r="AA1" s="150" t="s">
        <v>3</v>
      </c>
      <c r="AB1" s="150"/>
      <c r="AC1" s="150"/>
      <c r="AD1" s="150"/>
      <c r="AE1" s="150"/>
      <c r="AF1" s="150"/>
      <c r="AG1" s="150"/>
      <c r="AH1" s="152" t="s">
        <v>4</v>
      </c>
      <c r="AI1" s="152"/>
      <c r="AJ1" s="152"/>
      <c r="AK1" s="152"/>
      <c r="AL1" s="152"/>
      <c r="AM1" s="152"/>
      <c r="AN1" s="152"/>
      <c r="AO1" s="152"/>
      <c r="AP1" s="150" t="s">
        <v>5</v>
      </c>
      <c r="AQ1" s="150"/>
      <c r="AR1" s="150"/>
      <c r="AS1" s="150"/>
      <c r="AT1" s="150"/>
      <c r="AU1" s="150"/>
      <c r="AV1" s="150"/>
      <c r="AW1" s="145" t="s">
        <v>6</v>
      </c>
      <c r="AX1" s="145"/>
      <c r="AY1" s="145"/>
      <c r="AZ1" s="145"/>
      <c r="BA1" s="145"/>
      <c r="BB1" s="145"/>
      <c r="BC1" s="145"/>
      <c r="BD1" s="150" t="s">
        <v>7</v>
      </c>
      <c r="BE1" s="150"/>
      <c r="BF1" s="150"/>
      <c r="BG1" s="150"/>
      <c r="BH1" s="150"/>
      <c r="BI1" s="150"/>
      <c r="BJ1" s="150"/>
      <c r="BK1" s="145" t="s">
        <v>8</v>
      </c>
      <c r="BL1" s="145"/>
      <c r="BM1" s="145"/>
      <c r="BN1" s="145"/>
      <c r="BO1" s="145"/>
      <c r="BP1" s="145"/>
      <c r="BQ1" s="145"/>
      <c r="BR1" s="145"/>
      <c r="BS1" s="150" t="s">
        <v>9</v>
      </c>
      <c r="BT1" s="150"/>
      <c r="BU1" s="150"/>
      <c r="BV1" s="150"/>
      <c r="BW1" s="150"/>
      <c r="BX1" s="150"/>
      <c r="BY1" s="150"/>
      <c r="BZ1" s="145" t="s">
        <v>10</v>
      </c>
      <c r="CA1" s="145"/>
      <c r="CB1" s="145"/>
      <c r="CC1" s="145"/>
      <c r="CD1" s="145"/>
      <c r="CE1" s="145"/>
      <c r="CF1" s="145"/>
      <c r="CG1" s="156" t="s">
        <v>11</v>
      </c>
      <c r="CH1" s="156" t="s">
        <v>11</v>
      </c>
      <c r="CI1" s="156" t="s">
        <v>11</v>
      </c>
      <c r="CJ1" s="157" t="s">
        <v>11</v>
      </c>
      <c r="CK1" s="156" t="s">
        <v>12</v>
      </c>
      <c r="CL1" s="157" t="s">
        <v>11</v>
      </c>
      <c r="CM1" s="157" t="s">
        <v>11</v>
      </c>
      <c r="CN1" s="156" t="s">
        <v>13</v>
      </c>
      <c r="CO1" s="156" t="s">
        <v>13</v>
      </c>
      <c r="CP1" s="156" t="s">
        <v>13</v>
      </c>
      <c r="CQ1" s="157" t="s">
        <v>14</v>
      </c>
      <c r="CR1" s="161" t="s">
        <v>15</v>
      </c>
      <c r="CS1" s="161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  <c r="IW1" s="134"/>
      <c r="IX1" s="134"/>
      <c r="IY1" s="134"/>
      <c r="IZ1" s="134"/>
      <c r="JA1" s="134"/>
      <c r="JB1" s="134"/>
      <c r="JC1" s="134"/>
      <c r="JD1" s="134"/>
      <c r="JE1" s="134"/>
      <c r="JF1" s="134"/>
      <c r="JG1" s="134"/>
      <c r="JH1" s="134"/>
      <c r="JI1" s="134"/>
      <c r="JJ1" s="134"/>
      <c r="JK1" s="134"/>
      <c r="JL1" s="134"/>
      <c r="JM1" s="134"/>
      <c r="JN1" s="134"/>
      <c r="JO1" s="134"/>
      <c r="JP1" s="134"/>
      <c r="JQ1" s="134"/>
      <c r="JR1" s="134"/>
      <c r="JS1" s="134"/>
      <c r="JT1" s="134"/>
      <c r="JU1" s="134"/>
      <c r="JV1" s="134"/>
      <c r="JW1" s="134"/>
      <c r="JX1" s="134"/>
      <c r="JY1" s="134"/>
      <c r="JZ1" s="134"/>
      <c r="KA1" s="134"/>
      <c r="KB1" s="134"/>
      <c r="KC1" s="134"/>
      <c r="KD1" s="134"/>
      <c r="KE1" s="134"/>
      <c r="KF1" s="134"/>
      <c r="KG1" s="134"/>
      <c r="KH1" s="134"/>
      <c r="KI1" s="134"/>
      <c r="KJ1" s="134"/>
      <c r="KK1" s="134"/>
      <c r="KL1" s="134"/>
      <c r="KM1" s="134"/>
      <c r="KN1" s="134"/>
      <c r="KO1" s="134"/>
      <c r="KP1" s="134"/>
      <c r="KQ1" s="134"/>
      <c r="KR1" s="134"/>
      <c r="KS1" s="134"/>
      <c r="KT1" s="134"/>
      <c r="KU1" s="134"/>
      <c r="KV1" s="134"/>
      <c r="KW1" s="134"/>
      <c r="KX1" s="134"/>
      <c r="KY1" s="134"/>
      <c r="KZ1" s="134"/>
      <c r="LA1" s="134"/>
      <c r="LB1" s="134"/>
      <c r="LC1" s="134"/>
      <c r="LD1" s="134"/>
      <c r="LE1" s="134"/>
      <c r="LF1" s="134"/>
      <c r="LG1" s="134"/>
      <c r="LH1" s="134"/>
      <c r="LI1" s="134"/>
      <c r="LJ1" s="134"/>
      <c r="LK1" s="134"/>
      <c r="LL1" s="134"/>
      <c r="LM1" s="134"/>
      <c r="LN1" s="134"/>
      <c r="LO1" s="134"/>
      <c r="LP1" s="134"/>
      <c r="LQ1" s="134"/>
      <c r="LR1" s="134"/>
      <c r="LS1" s="134"/>
      <c r="LT1" s="134"/>
      <c r="LU1" s="134"/>
      <c r="LV1" s="134"/>
      <c r="LW1" s="134"/>
      <c r="LX1" s="134"/>
      <c r="LY1" s="134"/>
      <c r="LZ1" s="134"/>
      <c r="MA1" s="134"/>
      <c r="MB1" s="134"/>
      <c r="MC1" s="134"/>
      <c r="MD1" s="134"/>
      <c r="ME1" s="134"/>
      <c r="MF1" s="134"/>
      <c r="MG1" s="134"/>
      <c r="MH1" s="134"/>
      <c r="MI1" s="134"/>
      <c r="MJ1" s="134"/>
      <c r="MK1" s="134"/>
      <c r="ML1" s="134"/>
      <c r="MM1" s="134"/>
      <c r="MN1" s="134"/>
      <c r="MO1" s="134"/>
      <c r="MP1" s="134"/>
      <c r="MQ1" s="134"/>
      <c r="MR1" s="134"/>
      <c r="MS1" s="134"/>
      <c r="MT1" s="134"/>
      <c r="MU1" s="134"/>
      <c r="MV1" s="134"/>
      <c r="MW1" s="134"/>
      <c r="MX1" s="134"/>
      <c r="MY1" s="134"/>
      <c r="MZ1" s="134"/>
      <c r="NA1" s="134"/>
      <c r="NB1" s="134"/>
      <c r="NC1" s="134"/>
      <c r="ND1" s="134"/>
      <c r="NE1" s="134"/>
      <c r="NF1" s="134"/>
      <c r="NG1" s="134"/>
      <c r="NH1" s="134"/>
      <c r="NI1" s="134"/>
      <c r="NJ1" s="134"/>
      <c r="NK1" s="134"/>
      <c r="NL1" s="134"/>
      <c r="NM1" s="134"/>
      <c r="NN1" s="134"/>
      <c r="NO1" s="134"/>
      <c r="NP1" s="134"/>
      <c r="NQ1" s="134"/>
      <c r="NR1" s="134"/>
      <c r="NS1" s="134"/>
      <c r="NT1" s="134"/>
      <c r="NU1" s="134"/>
      <c r="NV1" s="134"/>
      <c r="NW1" s="134"/>
      <c r="NX1" s="134"/>
      <c r="NY1" s="134"/>
      <c r="NZ1" s="134"/>
      <c r="OA1" s="134"/>
      <c r="OB1" s="134"/>
      <c r="OC1" s="134"/>
      <c r="OD1" s="134"/>
      <c r="OE1" s="134"/>
      <c r="OF1" s="134"/>
      <c r="OG1" s="134"/>
      <c r="OH1" s="134"/>
      <c r="OI1" s="134"/>
      <c r="OJ1" s="134"/>
      <c r="OK1" s="134"/>
      <c r="OL1" s="134"/>
      <c r="OM1" s="134"/>
      <c r="ON1" s="134"/>
      <c r="OO1" s="134"/>
      <c r="OP1" s="134"/>
      <c r="OQ1" s="134"/>
      <c r="OR1" s="134"/>
      <c r="OS1" s="134"/>
      <c r="OT1" s="134"/>
      <c r="OU1" s="134"/>
      <c r="OV1" s="134"/>
      <c r="OW1" s="134"/>
      <c r="OX1" s="134"/>
      <c r="OY1" s="134"/>
      <c r="OZ1" s="134"/>
      <c r="PA1" s="134"/>
      <c r="PB1" s="134"/>
      <c r="PC1" s="134"/>
      <c r="PD1" s="134"/>
      <c r="PE1" s="134"/>
      <c r="PF1" s="134"/>
      <c r="PG1" s="134"/>
      <c r="PH1" s="134"/>
      <c r="PI1" s="134"/>
      <c r="PJ1" s="134"/>
      <c r="PK1" s="134"/>
      <c r="PL1" s="134"/>
      <c r="PM1" s="134"/>
      <c r="PN1" s="134"/>
      <c r="PO1" s="134"/>
      <c r="PP1" s="134"/>
      <c r="PQ1" s="134"/>
      <c r="PR1" s="134"/>
      <c r="PS1" s="134"/>
      <c r="PT1" s="134"/>
      <c r="PU1" s="134"/>
      <c r="PV1" s="134"/>
      <c r="PW1" s="134"/>
      <c r="PX1" s="134"/>
      <c r="PY1" s="134"/>
      <c r="PZ1" s="134"/>
      <c r="QA1" s="134"/>
      <c r="QB1" s="134"/>
      <c r="QC1" s="134"/>
      <c r="QD1" s="134"/>
      <c r="QE1" s="134"/>
      <c r="QF1" s="134"/>
      <c r="QG1" s="134"/>
      <c r="QH1" s="134"/>
      <c r="QI1" s="134"/>
      <c r="QJ1" s="134"/>
      <c r="QK1" s="134"/>
      <c r="QL1" s="134"/>
      <c r="QM1" s="134"/>
      <c r="QN1" s="134"/>
      <c r="QO1" s="134"/>
      <c r="QP1" s="134"/>
      <c r="QQ1" s="134"/>
      <c r="QR1" s="134"/>
      <c r="QS1" s="134"/>
      <c r="QT1" s="134"/>
      <c r="QU1" s="134"/>
      <c r="QV1" s="134"/>
      <c r="QW1" s="134"/>
      <c r="QX1" s="134"/>
      <c r="QY1" s="134"/>
      <c r="QZ1" s="134"/>
      <c r="RA1" s="134"/>
      <c r="RB1" s="134"/>
      <c r="RC1" s="134"/>
      <c r="RD1" s="134"/>
      <c r="RE1" s="134"/>
      <c r="RF1" s="134"/>
      <c r="RG1" s="134"/>
      <c r="RH1" s="134"/>
      <c r="RI1" s="134"/>
      <c r="RJ1" s="134"/>
      <c r="RK1" s="134"/>
      <c r="RL1" s="134"/>
      <c r="RM1" s="134"/>
      <c r="RN1" s="134"/>
      <c r="RO1" s="134"/>
      <c r="RP1" s="134"/>
      <c r="RQ1" s="134"/>
      <c r="RR1" s="134"/>
      <c r="RS1" s="134"/>
      <c r="RT1" s="134"/>
      <c r="RU1" s="134"/>
      <c r="RV1" s="134"/>
      <c r="RW1" s="134"/>
      <c r="RX1" s="134"/>
      <c r="RY1" s="134"/>
      <c r="RZ1" s="134"/>
      <c r="SA1" s="134"/>
      <c r="SB1" s="134"/>
      <c r="SC1" s="134"/>
      <c r="SD1" s="134"/>
      <c r="SE1" s="134"/>
      <c r="SF1" s="134"/>
      <c r="SG1" s="134"/>
      <c r="SH1" s="134"/>
      <c r="SI1" s="134"/>
      <c r="SJ1" s="134"/>
      <c r="SK1" s="134"/>
      <c r="SL1" s="134"/>
      <c r="SM1" s="134"/>
      <c r="SN1" s="134"/>
      <c r="SO1" s="134"/>
      <c r="SP1" s="134"/>
      <c r="SQ1" s="134"/>
      <c r="SR1" s="134"/>
      <c r="SS1" s="134"/>
      <c r="ST1" s="134"/>
      <c r="SU1" s="134"/>
      <c r="SV1" s="134"/>
      <c r="SW1" s="134"/>
      <c r="SX1" s="134"/>
      <c r="SY1" s="134"/>
      <c r="SZ1" s="134"/>
      <c r="TA1" s="134"/>
      <c r="TB1" s="134"/>
      <c r="TC1" s="134"/>
      <c r="TD1" s="134"/>
      <c r="TE1" s="134"/>
      <c r="TF1" s="134"/>
      <c r="TG1" s="134"/>
      <c r="TH1" s="134"/>
      <c r="TI1" s="134"/>
      <c r="TJ1" s="134"/>
      <c r="TK1" s="134"/>
      <c r="TL1" s="134"/>
      <c r="TM1" s="134"/>
      <c r="TN1" s="134"/>
      <c r="TO1" s="134"/>
      <c r="TP1" s="134"/>
      <c r="TQ1" s="134"/>
      <c r="TR1" s="134"/>
      <c r="TS1" s="134"/>
      <c r="TT1" s="134"/>
      <c r="TU1" s="134"/>
      <c r="TV1" s="134"/>
      <c r="TW1" s="134"/>
      <c r="TX1" s="134"/>
      <c r="TY1" s="134"/>
      <c r="TZ1" s="134"/>
      <c r="UA1" s="134"/>
      <c r="UB1" s="134"/>
      <c r="UC1" s="134"/>
      <c r="UD1" s="134"/>
      <c r="UE1" s="134"/>
      <c r="UF1" s="134"/>
      <c r="UG1" s="134"/>
      <c r="UH1" s="134"/>
      <c r="UI1" s="134"/>
      <c r="UJ1" s="134"/>
      <c r="UK1" s="134"/>
      <c r="UL1" s="134"/>
      <c r="UM1" s="134"/>
      <c r="UN1" s="134"/>
      <c r="UO1" s="134"/>
      <c r="UP1" s="134"/>
      <c r="UQ1" s="134"/>
      <c r="UR1" s="134"/>
      <c r="US1" s="134"/>
      <c r="UT1" s="134"/>
      <c r="UU1" s="134"/>
      <c r="UV1" s="134"/>
      <c r="UW1" s="134"/>
      <c r="UX1" s="134"/>
      <c r="UY1" s="134"/>
      <c r="UZ1" s="134"/>
      <c r="VA1" s="134"/>
      <c r="VB1" s="134"/>
      <c r="VC1" s="134"/>
      <c r="VD1" s="134"/>
      <c r="VE1" s="134"/>
      <c r="VF1" s="134"/>
      <c r="VG1" s="134"/>
      <c r="VH1" s="134"/>
      <c r="VI1" s="134"/>
      <c r="VJ1" s="134"/>
      <c r="VK1" s="134"/>
      <c r="VL1" s="134"/>
      <c r="VM1" s="134"/>
      <c r="VN1" s="134"/>
      <c r="VO1" s="134"/>
      <c r="VP1" s="134"/>
      <c r="VQ1" s="134"/>
      <c r="VR1" s="134"/>
      <c r="VS1" s="134"/>
      <c r="VT1" s="134"/>
      <c r="VU1" s="134"/>
      <c r="VV1" s="134"/>
      <c r="VW1" s="134"/>
      <c r="VX1" s="134"/>
      <c r="VY1" s="134"/>
      <c r="VZ1" s="134"/>
      <c r="WA1" s="134"/>
      <c r="WB1" s="134"/>
      <c r="WC1" s="134"/>
      <c r="WD1" s="134"/>
      <c r="WE1" s="134"/>
      <c r="WF1" s="134"/>
      <c r="WG1" s="134"/>
      <c r="WH1" s="134"/>
      <c r="WI1" s="134"/>
      <c r="WJ1" s="134"/>
      <c r="WK1" s="134"/>
      <c r="WL1" s="134"/>
      <c r="WM1" s="134"/>
      <c r="WN1" s="134"/>
      <c r="WO1" s="134"/>
      <c r="WP1" s="134"/>
      <c r="WQ1" s="134"/>
      <c r="WR1" s="134"/>
      <c r="WS1" s="134"/>
      <c r="WT1" s="134"/>
      <c r="WU1" s="134"/>
      <c r="WV1" s="134"/>
      <c r="WW1" s="134"/>
      <c r="WX1" s="134"/>
      <c r="WY1" s="134"/>
      <c r="WZ1" s="134"/>
      <c r="XA1" s="134"/>
      <c r="XB1" s="134"/>
      <c r="XC1" s="134"/>
      <c r="XD1" s="134"/>
      <c r="XE1" s="134"/>
      <c r="XF1" s="134"/>
      <c r="XG1" s="134"/>
      <c r="XH1" s="134"/>
      <c r="XI1" s="134"/>
      <c r="XJ1" s="134"/>
      <c r="XK1" s="134"/>
      <c r="XL1" s="134"/>
      <c r="XM1" s="134"/>
      <c r="XN1" s="134"/>
      <c r="XO1" s="134"/>
      <c r="XP1" s="134"/>
      <c r="XQ1" s="134"/>
      <c r="XR1" s="134"/>
      <c r="XS1" s="134"/>
      <c r="XT1" s="134"/>
      <c r="XU1" s="134"/>
      <c r="XV1" s="134"/>
      <c r="XW1" s="134"/>
      <c r="XX1" s="134"/>
      <c r="XY1" s="134"/>
      <c r="XZ1" s="134"/>
      <c r="YA1" s="134"/>
      <c r="YB1" s="134"/>
      <c r="YC1" s="134"/>
      <c r="YD1" s="134"/>
      <c r="YE1" s="134"/>
      <c r="YF1" s="134"/>
      <c r="YG1" s="134"/>
      <c r="YH1" s="134"/>
      <c r="YI1" s="134"/>
      <c r="YJ1" s="134"/>
      <c r="YK1" s="134"/>
      <c r="YL1" s="134"/>
      <c r="YM1" s="134"/>
      <c r="YN1" s="134"/>
      <c r="YO1" s="134"/>
      <c r="YP1" s="134"/>
      <c r="YQ1" s="134"/>
      <c r="YR1" s="134"/>
      <c r="YS1" s="134"/>
      <c r="YT1" s="134"/>
      <c r="YU1" s="134"/>
      <c r="YV1" s="134"/>
      <c r="YW1" s="134"/>
      <c r="YX1" s="134"/>
      <c r="YY1" s="134"/>
      <c r="YZ1" s="134"/>
      <c r="ZA1" s="134"/>
      <c r="ZB1" s="134"/>
      <c r="ZC1" s="134"/>
      <c r="ZD1" s="134"/>
      <c r="ZE1" s="134"/>
      <c r="ZF1" s="134"/>
      <c r="ZG1" s="134"/>
      <c r="ZH1" s="134"/>
      <c r="ZI1" s="134"/>
      <c r="ZJ1" s="134"/>
      <c r="ZK1" s="134"/>
      <c r="ZL1" s="134"/>
      <c r="ZM1" s="134"/>
      <c r="ZN1" s="134"/>
      <c r="ZO1" s="134"/>
      <c r="ZP1" s="134"/>
      <c r="ZQ1" s="134"/>
      <c r="ZR1" s="134"/>
      <c r="ZS1" s="134"/>
      <c r="ZT1" s="134"/>
      <c r="ZU1" s="134"/>
      <c r="ZV1" s="134"/>
      <c r="ZW1" s="134"/>
      <c r="ZX1" s="134"/>
      <c r="ZY1" s="134"/>
      <c r="ZZ1" s="134"/>
      <c r="AAA1" s="134"/>
      <c r="AAB1" s="134"/>
      <c r="AAC1" s="134"/>
      <c r="AAD1" s="134"/>
      <c r="AAE1" s="134"/>
      <c r="AAF1" s="134"/>
      <c r="AAG1" s="134"/>
      <c r="AAH1" s="134"/>
      <c r="AAI1" s="134"/>
      <c r="AAJ1" s="134"/>
      <c r="AAK1" s="134"/>
      <c r="AAL1" s="134"/>
      <c r="AAM1" s="134"/>
      <c r="AAN1" s="134"/>
      <c r="AAO1" s="134"/>
      <c r="AAP1" s="134"/>
      <c r="AAQ1" s="134"/>
      <c r="AAR1" s="134"/>
      <c r="AAS1" s="134"/>
      <c r="AAT1" s="134"/>
      <c r="AAU1" s="134"/>
      <c r="AAV1" s="134"/>
      <c r="AAW1" s="134"/>
      <c r="AAX1" s="134"/>
      <c r="AAY1" s="134"/>
      <c r="AAZ1" s="134"/>
      <c r="ABA1" s="134"/>
      <c r="ABB1" s="134"/>
      <c r="ABC1" s="134"/>
      <c r="ABD1" s="134"/>
      <c r="ABE1" s="134"/>
      <c r="ABF1" s="134"/>
      <c r="ABG1" s="134"/>
      <c r="ABH1" s="134"/>
      <c r="ABI1" s="134"/>
      <c r="ABJ1" s="134"/>
      <c r="ABK1" s="134"/>
      <c r="ABL1" s="134"/>
      <c r="ABM1" s="134"/>
      <c r="ABN1" s="134"/>
      <c r="ABO1" s="134"/>
      <c r="ABP1" s="134"/>
      <c r="ABQ1" s="134"/>
      <c r="ABR1" s="134"/>
      <c r="ABS1" s="134"/>
      <c r="ABT1" s="134"/>
      <c r="ABU1" s="134"/>
      <c r="ABV1" s="134"/>
      <c r="ABW1" s="134"/>
      <c r="ABX1" s="134"/>
      <c r="ABY1" s="134"/>
      <c r="ABZ1" s="134"/>
      <c r="ACA1" s="134"/>
      <c r="ACB1" s="134"/>
      <c r="ACC1" s="134"/>
      <c r="ACD1" s="134"/>
      <c r="ACE1" s="134"/>
      <c r="ACF1" s="134"/>
      <c r="ACG1" s="134"/>
      <c r="ACH1" s="134"/>
      <c r="ACI1" s="134"/>
      <c r="ACJ1" s="134"/>
      <c r="ACK1" s="134"/>
      <c r="ACL1" s="134"/>
      <c r="ACM1" s="134"/>
      <c r="ACN1" s="134"/>
      <c r="ACO1" s="134"/>
      <c r="ACP1" s="134"/>
      <c r="ACQ1" s="134"/>
      <c r="ACR1" s="134"/>
      <c r="ACS1" s="134"/>
      <c r="ACT1" s="134"/>
      <c r="ACU1" s="134"/>
      <c r="ACV1" s="134"/>
      <c r="ACW1" s="134"/>
      <c r="ACX1" s="134"/>
      <c r="ACY1" s="134"/>
      <c r="ACZ1" s="134"/>
      <c r="ADA1" s="134"/>
      <c r="ADB1" s="134"/>
      <c r="ADC1" s="134"/>
      <c r="ADD1" s="134"/>
      <c r="ADE1" s="134"/>
      <c r="ADF1" s="134"/>
      <c r="ADG1" s="134"/>
      <c r="ADH1" s="134"/>
      <c r="ADI1" s="134"/>
      <c r="ADJ1" s="134"/>
      <c r="ADK1" s="134"/>
      <c r="ADL1" s="134"/>
      <c r="ADM1" s="134"/>
      <c r="ADN1" s="134"/>
      <c r="ADO1" s="134"/>
      <c r="ADP1" s="134"/>
      <c r="ADQ1" s="134"/>
      <c r="ADR1" s="134"/>
      <c r="ADS1" s="134"/>
      <c r="ADT1" s="134"/>
      <c r="ADU1" s="134"/>
      <c r="ADV1" s="134"/>
      <c r="ADW1" s="134"/>
      <c r="ADX1" s="134"/>
      <c r="ADY1" s="134"/>
      <c r="ADZ1" s="134"/>
      <c r="AEA1" s="134"/>
      <c r="AEB1" s="134"/>
      <c r="AEC1" s="134"/>
      <c r="AED1" s="134"/>
      <c r="AEE1" s="134"/>
      <c r="AEF1" s="134"/>
      <c r="AEG1" s="134"/>
      <c r="AEH1" s="134"/>
      <c r="AEI1" s="134"/>
      <c r="AEJ1" s="134"/>
      <c r="AEK1" s="134"/>
      <c r="AEL1" s="134"/>
      <c r="AEM1" s="134"/>
      <c r="AEN1" s="134"/>
      <c r="AEO1" s="134"/>
      <c r="AEP1" s="134"/>
      <c r="AEQ1" s="134"/>
      <c r="AER1" s="134"/>
      <c r="AES1" s="134"/>
      <c r="AET1" s="134"/>
      <c r="AEU1" s="134"/>
      <c r="AEV1" s="134"/>
      <c r="AEW1" s="134"/>
      <c r="AEX1" s="134"/>
      <c r="AEY1" s="134"/>
      <c r="AEZ1" s="134"/>
      <c r="AFA1" s="134"/>
      <c r="AFB1" s="134"/>
      <c r="AFC1" s="134"/>
      <c r="AFD1" s="134"/>
      <c r="AFE1" s="134"/>
      <c r="AFF1" s="134"/>
      <c r="AFG1" s="134"/>
      <c r="AFH1" s="134"/>
      <c r="AFI1" s="134"/>
      <c r="AFJ1" s="134"/>
      <c r="AFK1" s="134"/>
      <c r="AFL1" s="134"/>
      <c r="AFM1" s="134"/>
      <c r="AFN1" s="134"/>
      <c r="AFO1" s="134"/>
      <c r="AFP1" s="134"/>
      <c r="AFQ1" s="134"/>
      <c r="AFR1" s="134"/>
      <c r="AFS1" s="134"/>
      <c r="AFT1" s="134"/>
      <c r="AFU1" s="134"/>
      <c r="AFV1" s="134"/>
      <c r="AFW1" s="134"/>
      <c r="AFX1" s="134"/>
      <c r="AFY1" s="134"/>
      <c r="AFZ1" s="134"/>
      <c r="AGA1" s="134"/>
      <c r="AGB1" s="134"/>
      <c r="AGC1" s="134"/>
      <c r="AGD1" s="134"/>
      <c r="AGE1" s="134"/>
      <c r="AGF1" s="134"/>
      <c r="AGG1" s="134"/>
      <c r="AGH1" s="134"/>
      <c r="AGI1" s="134"/>
      <c r="AGJ1" s="134"/>
      <c r="AGK1" s="134"/>
      <c r="AGL1" s="134"/>
      <c r="AGM1" s="134"/>
      <c r="AGN1" s="134"/>
      <c r="AGO1" s="134"/>
      <c r="AGP1" s="134"/>
      <c r="AGQ1" s="134"/>
      <c r="AGR1" s="134"/>
      <c r="AGS1" s="134"/>
      <c r="AGT1" s="134"/>
      <c r="AGU1" s="134"/>
      <c r="AGV1" s="134"/>
      <c r="AGW1" s="134"/>
      <c r="AGX1" s="134"/>
      <c r="AGY1" s="134"/>
      <c r="AGZ1" s="134"/>
      <c r="AHA1" s="134"/>
      <c r="AHB1" s="134"/>
      <c r="AHC1" s="134"/>
      <c r="AHD1" s="134"/>
      <c r="AHE1" s="134"/>
      <c r="AHF1" s="134"/>
      <c r="AHG1" s="134"/>
      <c r="AHH1" s="134"/>
      <c r="AHI1" s="134"/>
      <c r="AHJ1" s="134"/>
      <c r="AHK1" s="134"/>
      <c r="AHL1" s="134"/>
      <c r="AHM1" s="134"/>
      <c r="AHN1" s="134"/>
      <c r="AHO1" s="134"/>
      <c r="AHP1" s="134"/>
      <c r="AHQ1" s="134"/>
      <c r="AHR1" s="134"/>
      <c r="AHS1" s="134"/>
      <c r="AHT1" s="134"/>
      <c r="AHU1" s="134"/>
      <c r="AHV1" s="134"/>
      <c r="AHW1" s="134"/>
      <c r="AHX1" s="134"/>
      <c r="AHY1" s="134"/>
      <c r="AHZ1" s="134"/>
      <c r="AIA1" s="134"/>
      <c r="AIB1" s="134"/>
      <c r="AIC1" s="134"/>
      <c r="AID1" s="134"/>
      <c r="AIE1" s="134"/>
      <c r="AIF1" s="134"/>
      <c r="AIG1" s="134"/>
      <c r="AIH1" s="134"/>
      <c r="AII1" s="134"/>
      <c r="AIJ1" s="134"/>
      <c r="AIK1" s="134"/>
      <c r="AIL1" s="134"/>
      <c r="AIM1" s="134"/>
      <c r="AIN1" s="134"/>
      <c r="AIO1" s="134"/>
      <c r="AIP1" s="134"/>
      <c r="AIQ1" s="134"/>
      <c r="AIR1" s="134"/>
      <c r="AIS1" s="134"/>
      <c r="AIT1" s="134"/>
      <c r="AIU1" s="134"/>
      <c r="AIV1" s="134"/>
      <c r="AIW1" s="134"/>
      <c r="AIX1" s="134"/>
      <c r="AIY1" s="134"/>
      <c r="AIZ1" s="134"/>
      <c r="AJA1" s="134"/>
      <c r="AJB1" s="134"/>
      <c r="AJC1" s="134"/>
      <c r="AJD1" s="134"/>
      <c r="AJE1" s="134"/>
      <c r="AJF1" s="134"/>
      <c r="AJG1" s="134"/>
      <c r="AJH1" s="134"/>
      <c r="AJI1" s="134"/>
      <c r="AJJ1" s="134"/>
      <c r="AJK1" s="134"/>
      <c r="AJL1" s="134"/>
      <c r="AJM1" s="134"/>
      <c r="AJN1" s="134"/>
      <c r="AJO1" s="134"/>
      <c r="AJP1" s="134"/>
      <c r="AJQ1" s="134"/>
      <c r="AJR1" s="134"/>
      <c r="AJS1" s="134"/>
      <c r="AJT1" s="134"/>
      <c r="AJU1" s="134"/>
      <c r="AJV1" s="134"/>
      <c r="AJW1" s="134"/>
      <c r="AJX1" s="134"/>
      <c r="AJY1" s="134"/>
      <c r="AJZ1" s="134"/>
      <c r="AKA1" s="134"/>
      <c r="AKB1" s="134"/>
      <c r="AKC1" s="134"/>
      <c r="AKD1" s="134"/>
      <c r="AKE1" s="134"/>
      <c r="AKF1" s="134"/>
      <c r="AKG1" s="134"/>
      <c r="AKH1" s="134"/>
      <c r="AKI1" s="134"/>
      <c r="AKJ1" s="134"/>
      <c r="AKK1" s="134"/>
      <c r="AKL1" s="134"/>
      <c r="AKM1" s="134"/>
      <c r="AKN1" s="134"/>
      <c r="AKO1" s="134"/>
      <c r="AKP1" s="134"/>
      <c r="AKQ1" s="134"/>
      <c r="AKR1" s="134"/>
      <c r="AKS1" s="134"/>
      <c r="AKT1" s="134"/>
      <c r="AKU1" s="134"/>
      <c r="AKV1" s="134"/>
      <c r="AKW1" s="134"/>
      <c r="AKX1" s="134"/>
      <c r="AKY1" s="134"/>
      <c r="AKZ1" s="134"/>
      <c r="ALA1" s="134"/>
      <c r="ALB1" s="134"/>
      <c r="ALC1" s="134"/>
      <c r="ALD1" s="134"/>
      <c r="ALE1" s="134"/>
      <c r="ALF1" s="134"/>
      <c r="ALG1" s="134"/>
      <c r="ALH1" s="134"/>
      <c r="ALI1" s="134"/>
      <c r="ALJ1" s="134"/>
      <c r="ALK1" s="134"/>
      <c r="ALL1" s="134"/>
      <c r="ALM1" s="134"/>
      <c r="ALN1" s="134"/>
      <c r="ALO1" s="134"/>
      <c r="ALP1" s="134"/>
      <c r="ALQ1" s="134"/>
      <c r="ALR1" s="134"/>
      <c r="ALS1" s="134"/>
      <c r="ALT1" s="134"/>
      <c r="ALU1" s="134"/>
      <c r="ALV1" s="134"/>
      <c r="ALW1" s="134"/>
      <c r="ALX1" s="134"/>
      <c r="ALY1" s="134"/>
      <c r="ALZ1" s="134"/>
      <c r="AMA1" s="134"/>
      <c r="AMB1" s="134"/>
      <c r="AMC1" s="134"/>
      <c r="AMD1" s="134"/>
      <c r="AME1" s="134"/>
      <c r="AMF1" s="134"/>
      <c r="AMG1" s="134"/>
      <c r="AMH1" s="134"/>
      <c r="AMI1" s="134"/>
      <c r="AMJ1" s="134"/>
      <c r="AMK1" s="134"/>
      <c r="AML1" s="134"/>
      <c r="AMM1" s="134"/>
      <c r="AMN1" s="134"/>
      <c r="AMO1" s="134"/>
      <c r="AMP1" s="134"/>
      <c r="AMQ1" s="134"/>
      <c r="AMR1" s="134"/>
      <c r="AMS1" s="134"/>
      <c r="AMT1" s="134"/>
      <c r="AMU1" s="134"/>
      <c r="AMV1" s="134"/>
      <c r="AMW1" s="134"/>
      <c r="AMX1" s="134"/>
      <c r="AMY1" s="134"/>
      <c r="AMZ1" s="134"/>
      <c r="ANA1" s="134"/>
      <c r="ANB1" s="134"/>
      <c r="ANC1" s="134"/>
      <c r="AND1" s="134"/>
      <c r="ANE1" s="134"/>
      <c r="ANF1" s="134"/>
      <c r="ANG1" s="134"/>
      <c r="ANH1" s="134"/>
      <c r="ANI1" s="134"/>
      <c r="ANJ1" s="134"/>
      <c r="ANK1" s="134"/>
      <c r="ANL1" s="134"/>
      <c r="ANM1" s="134"/>
      <c r="ANN1" s="134"/>
      <c r="ANO1" s="134"/>
      <c r="ANP1" s="134"/>
      <c r="ANQ1" s="134"/>
      <c r="ANR1" s="134"/>
      <c r="ANS1" s="134"/>
      <c r="ANT1" s="134"/>
      <c r="ANU1" s="134"/>
      <c r="ANV1" s="134"/>
      <c r="ANW1" s="134"/>
      <c r="ANX1" s="134"/>
      <c r="ANY1" s="134"/>
      <c r="ANZ1" s="134"/>
      <c r="AOA1" s="134"/>
      <c r="AOB1" s="134"/>
      <c r="AOC1" s="134"/>
      <c r="AOD1" s="134"/>
      <c r="AOE1" s="134"/>
      <c r="AOF1" s="134"/>
      <c r="AOG1" s="134"/>
      <c r="AOH1" s="134"/>
      <c r="AOI1" s="134"/>
      <c r="AOJ1" s="134"/>
      <c r="AOK1" s="134"/>
      <c r="AOL1" s="134"/>
      <c r="AOM1" s="134"/>
      <c r="AON1" s="134"/>
      <c r="AOO1" s="134"/>
      <c r="AOP1" s="134"/>
      <c r="AOQ1" s="134"/>
      <c r="AOR1" s="134"/>
      <c r="AOS1" s="134"/>
      <c r="AOT1" s="134"/>
      <c r="AOU1" s="134"/>
      <c r="AOV1" s="134"/>
      <c r="AOW1" s="134"/>
      <c r="AOX1" s="134"/>
      <c r="AOY1" s="134"/>
      <c r="AOZ1" s="134"/>
      <c r="APA1" s="134"/>
      <c r="APB1" s="134"/>
      <c r="APC1" s="134"/>
      <c r="APD1" s="134"/>
      <c r="APE1" s="134"/>
      <c r="APF1" s="134"/>
      <c r="APG1" s="134"/>
      <c r="APH1" s="134"/>
      <c r="API1" s="134"/>
      <c r="APJ1" s="134"/>
      <c r="APK1" s="134"/>
      <c r="APL1" s="134"/>
      <c r="APM1" s="134"/>
      <c r="APN1" s="134"/>
      <c r="APO1" s="134"/>
      <c r="APP1" s="134"/>
      <c r="APQ1" s="134"/>
      <c r="APR1" s="134"/>
      <c r="APS1" s="134"/>
      <c r="APT1" s="134"/>
      <c r="APU1" s="134"/>
      <c r="APV1" s="134"/>
      <c r="APW1" s="134"/>
      <c r="APX1" s="134"/>
      <c r="APY1" s="134"/>
      <c r="APZ1" s="134"/>
      <c r="AQA1" s="134"/>
      <c r="AQB1" s="134"/>
      <c r="AQC1" s="134"/>
      <c r="AQD1" s="134"/>
      <c r="AQE1" s="134"/>
      <c r="AQF1" s="134"/>
      <c r="AQG1" s="134"/>
      <c r="AQH1" s="134"/>
      <c r="AQI1" s="134"/>
      <c r="AQJ1" s="134"/>
      <c r="AQK1" s="134"/>
      <c r="AQL1" s="134"/>
      <c r="AQM1" s="134"/>
      <c r="AQN1" s="134"/>
      <c r="AQO1" s="134"/>
      <c r="AQP1" s="134"/>
      <c r="AQQ1" s="134"/>
      <c r="AQR1" s="134"/>
      <c r="AQS1" s="134"/>
      <c r="AQT1" s="134"/>
      <c r="AQU1" s="134"/>
      <c r="AQV1" s="134"/>
      <c r="AQW1" s="134"/>
      <c r="AQX1" s="134"/>
      <c r="AQY1" s="134"/>
      <c r="AQZ1" s="134"/>
      <c r="ARA1" s="134"/>
      <c r="ARB1" s="134"/>
      <c r="ARC1" s="134"/>
      <c r="ARD1" s="134"/>
      <c r="ARE1" s="134"/>
      <c r="ARF1" s="134"/>
      <c r="ARG1" s="134"/>
      <c r="ARH1" s="134"/>
      <c r="ARI1" s="134"/>
      <c r="ARJ1" s="134"/>
      <c r="ARK1" s="134"/>
      <c r="ARL1" s="134"/>
      <c r="ARM1" s="134"/>
      <c r="ARN1" s="134"/>
      <c r="ARO1" s="134"/>
      <c r="ARP1" s="134"/>
      <c r="ARQ1" s="134"/>
      <c r="ARR1" s="134"/>
      <c r="ARS1" s="134"/>
      <c r="ART1" s="134"/>
      <c r="ARU1" s="134"/>
      <c r="ARV1" s="134"/>
      <c r="ARW1" s="134"/>
      <c r="ARX1" s="134"/>
      <c r="ARY1" s="134"/>
      <c r="ARZ1" s="134"/>
      <c r="ASA1" s="134"/>
      <c r="ASB1" s="134"/>
      <c r="ASC1" s="134"/>
      <c r="ASD1" s="134"/>
      <c r="ASE1" s="134"/>
      <c r="ASF1" s="134"/>
      <c r="ASG1" s="134"/>
      <c r="ASH1" s="134"/>
      <c r="ASI1" s="134"/>
      <c r="ASJ1" s="134"/>
      <c r="ASK1" s="134"/>
      <c r="ASL1" s="134"/>
      <c r="ASM1" s="134"/>
      <c r="ASN1" s="134"/>
      <c r="ASO1" s="134"/>
      <c r="ASP1" s="134"/>
      <c r="ASQ1" s="134"/>
      <c r="ASR1" s="134"/>
      <c r="ASS1" s="134"/>
      <c r="AST1" s="134"/>
      <c r="ASU1" s="134"/>
      <c r="ASV1" s="134"/>
      <c r="ASW1" s="134"/>
      <c r="ASX1" s="134"/>
      <c r="ASY1" s="134"/>
      <c r="ASZ1" s="134"/>
      <c r="ATA1" s="134"/>
      <c r="ATB1" s="134"/>
      <c r="ATC1" s="134"/>
      <c r="ATD1" s="134"/>
      <c r="ATE1" s="134"/>
      <c r="ATF1" s="134"/>
      <c r="ATG1" s="134"/>
      <c r="ATH1" s="134"/>
      <c r="ATI1" s="134"/>
      <c r="ATJ1" s="134"/>
      <c r="ATK1" s="134"/>
      <c r="ATL1" s="134"/>
      <c r="ATM1" s="134"/>
      <c r="ATN1" s="134"/>
      <c r="ATO1" s="134"/>
      <c r="ATP1" s="134"/>
      <c r="ATQ1" s="134"/>
      <c r="ATR1" s="134"/>
      <c r="ATS1" s="134"/>
      <c r="ATT1" s="134"/>
      <c r="ATU1" s="134"/>
      <c r="ATV1" s="134"/>
      <c r="ATW1" s="134"/>
      <c r="ATX1" s="134"/>
      <c r="ATY1" s="134"/>
      <c r="ATZ1" s="134"/>
      <c r="AUA1" s="134"/>
      <c r="AUB1" s="134"/>
      <c r="AUC1" s="134"/>
      <c r="AUD1" s="134"/>
      <c r="AUE1" s="134"/>
      <c r="AUF1" s="134"/>
      <c r="AUG1" s="134"/>
      <c r="AUH1" s="134"/>
      <c r="AUI1" s="134"/>
      <c r="AUJ1" s="134"/>
      <c r="AUK1" s="134"/>
      <c r="AUL1" s="134"/>
      <c r="AUM1" s="134"/>
      <c r="AUN1" s="134"/>
      <c r="AUO1" s="134"/>
      <c r="AUP1" s="134"/>
      <c r="AUQ1" s="134"/>
      <c r="AUR1" s="134"/>
      <c r="AUS1" s="134"/>
      <c r="AUT1" s="134"/>
      <c r="AUU1" s="134"/>
      <c r="AUV1" s="134"/>
      <c r="AUW1" s="134"/>
      <c r="AUX1" s="134"/>
      <c r="AUY1" s="134"/>
      <c r="AUZ1" s="134"/>
      <c r="AVA1" s="134"/>
      <c r="AVB1" s="134"/>
      <c r="AVC1" s="134"/>
      <c r="AVD1" s="134"/>
      <c r="AVE1" s="134"/>
      <c r="AVF1" s="134"/>
      <c r="AVG1" s="134"/>
      <c r="AVH1" s="134"/>
      <c r="AVI1" s="134"/>
      <c r="AVJ1" s="134"/>
      <c r="AVK1" s="134"/>
      <c r="AVL1" s="134"/>
      <c r="AVM1" s="134"/>
      <c r="AVN1" s="134"/>
      <c r="AVO1" s="134"/>
      <c r="AVP1" s="134"/>
      <c r="AVQ1" s="134"/>
      <c r="AVR1" s="134"/>
      <c r="AVS1" s="134"/>
      <c r="AVT1" s="134"/>
      <c r="AVU1" s="134"/>
      <c r="AVV1" s="134"/>
      <c r="AVW1" s="134"/>
      <c r="AVX1" s="134"/>
      <c r="AVY1" s="134"/>
      <c r="AVZ1" s="134"/>
      <c r="AWA1" s="134"/>
      <c r="AWB1" s="134"/>
      <c r="AWC1" s="134"/>
      <c r="AWD1" s="134"/>
      <c r="AWE1" s="134"/>
      <c r="AWF1" s="134"/>
      <c r="AWG1" s="134"/>
      <c r="AWH1" s="134"/>
      <c r="AWI1" s="134"/>
      <c r="AWJ1" s="134"/>
      <c r="AWK1" s="134"/>
      <c r="AWL1" s="134"/>
      <c r="AWM1" s="134"/>
      <c r="AWN1" s="134"/>
      <c r="AWO1" s="134"/>
      <c r="AWP1" s="134"/>
      <c r="AWQ1" s="134"/>
      <c r="AWR1" s="134"/>
      <c r="AWS1" s="134"/>
      <c r="AWT1" s="134"/>
      <c r="AWU1" s="134"/>
      <c r="AWV1" s="134"/>
      <c r="AWW1" s="134"/>
      <c r="AWX1" s="134"/>
      <c r="AWY1" s="134"/>
      <c r="AWZ1" s="134"/>
      <c r="AXA1" s="134"/>
      <c r="AXB1" s="134"/>
      <c r="AXC1" s="134"/>
      <c r="AXD1" s="134"/>
      <c r="AXE1" s="134"/>
      <c r="AXF1" s="134"/>
      <c r="AXG1" s="134"/>
      <c r="AXH1" s="134"/>
      <c r="AXI1" s="134"/>
      <c r="AXJ1" s="134"/>
      <c r="AXK1" s="134"/>
      <c r="AXL1" s="134"/>
      <c r="AXM1" s="134"/>
      <c r="AXN1" s="134"/>
      <c r="AXO1" s="134"/>
      <c r="AXP1" s="134"/>
      <c r="AXQ1" s="134"/>
      <c r="AXR1" s="134"/>
      <c r="AXS1" s="134"/>
      <c r="AXT1" s="134"/>
      <c r="AXU1" s="134"/>
      <c r="AXV1" s="134"/>
      <c r="AXW1" s="134"/>
      <c r="AXX1" s="134"/>
      <c r="AXY1" s="134"/>
      <c r="AXZ1" s="134"/>
      <c r="AYA1" s="134"/>
      <c r="AYB1" s="134"/>
      <c r="AYC1" s="134"/>
      <c r="AYD1" s="134"/>
      <c r="AYE1" s="134"/>
      <c r="AYF1" s="134"/>
      <c r="AYG1" s="134"/>
      <c r="AYH1" s="134"/>
      <c r="AYI1" s="134"/>
      <c r="AYJ1" s="134"/>
      <c r="AYK1" s="134"/>
      <c r="AYL1" s="134"/>
      <c r="AYM1" s="134"/>
      <c r="AYN1" s="134"/>
      <c r="AYO1" s="134"/>
      <c r="AYP1" s="134"/>
      <c r="AYQ1" s="134"/>
      <c r="AYR1" s="134"/>
      <c r="AYS1" s="134"/>
      <c r="AYT1" s="134"/>
      <c r="AYU1" s="134"/>
      <c r="AYV1" s="134"/>
      <c r="AYW1" s="134"/>
      <c r="AYX1" s="134"/>
      <c r="AYY1" s="134"/>
      <c r="AYZ1" s="134"/>
      <c r="AZA1" s="134"/>
      <c r="AZB1" s="134"/>
      <c r="AZC1" s="134"/>
      <c r="AZD1" s="134"/>
      <c r="AZE1" s="134"/>
      <c r="AZF1" s="134"/>
      <c r="AZG1" s="134"/>
      <c r="AZH1" s="134"/>
      <c r="AZI1" s="134"/>
      <c r="AZJ1" s="134"/>
      <c r="AZK1" s="134"/>
      <c r="AZL1" s="134"/>
      <c r="AZM1" s="134"/>
      <c r="AZN1" s="134"/>
      <c r="AZO1" s="134"/>
      <c r="AZP1" s="134"/>
      <c r="AZQ1" s="134"/>
      <c r="AZR1" s="134"/>
      <c r="AZS1" s="134"/>
      <c r="AZT1" s="134"/>
      <c r="AZU1" s="134"/>
      <c r="AZV1" s="134"/>
      <c r="AZW1" s="134"/>
      <c r="AZX1" s="134"/>
      <c r="AZY1" s="134"/>
      <c r="AZZ1" s="134"/>
      <c r="BAA1" s="134"/>
      <c r="BAB1" s="134"/>
      <c r="BAC1" s="134"/>
      <c r="BAD1" s="134"/>
      <c r="BAE1" s="134"/>
      <c r="BAF1" s="134"/>
      <c r="BAG1" s="134"/>
      <c r="BAH1" s="134"/>
      <c r="BAI1" s="134"/>
      <c r="BAJ1" s="134"/>
      <c r="BAK1" s="134"/>
      <c r="BAL1" s="134"/>
      <c r="BAM1" s="134"/>
      <c r="BAN1" s="134"/>
      <c r="BAO1" s="134"/>
      <c r="BAP1" s="134"/>
      <c r="BAQ1" s="134"/>
      <c r="BAR1" s="134"/>
      <c r="BAS1" s="134"/>
      <c r="BAT1" s="134"/>
      <c r="BAU1" s="134"/>
      <c r="BAV1" s="134"/>
      <c r="BAW1" s="134"/>
      <c r="BAX1" s="134"/>
      <c r="BAY1" s="134"/>
      <c r="BAZ1" s="134"/>
      <c r="BBA1" s="134"/>
      <c r="BBB1" s="134"/>
      <c r="BBC1" s="134"/>
      <c r="BBD1" s="134"/>
      <c r="BBE1" s="134"/>
      <c r="BBF1" s="134"/>
      <c r="BBG1" s="134"/>
      <c r="BBH1" s="134"/>
      <c r="BBI1" s="134"/>
      <c r="BBJ1" s="134"/>
      <c r="BBK1" s="134"/>
      <c r="BBL1" s="134"/>
      <c r="BBM1" s="134"/>
      <c r="BBN1" s="134"/>
      <c r="BBO1" s="134"/>
      <c r="BBP1" s="134"/>
      <c r="BBQ1" s="134"/>
      <c r="BBR1" s="134"/>
      <c r="BBS1" s="134"/>
      <c r="BBT1" s="134"/>
      <c r="BBU1" s="134"/>
      <c r="BBV1" s="134"/>
      <c r="BBW1" s="134"/>
      <c r="BBX1" s="134"/>
      <c r="BBY1" s="134"/>
      <c r="BBZ1" s="134"/>
      <c r="BCA1" s="134"/>
      <c r="BCB1" s="134"/>
      <c r="BCC1" s="134"/>
      <c r="BCD1" s="134"/>
      <c r="BCE1" s="134"/>
      <c r="BCF1" s="134"/>
      <c r="BCG1" s="134"/>
      <c r="BCH1" s="134"/>
      <c r="BCI1" s="134"/>
      <c r="BCJ1" s="134"/>
      <c r="BCK1" s="134"/>
      <c r="BCL1" s="134"/>
      <c r="BCM1" s="134"/>
      <c r="BCN1" s="134"/>
      <c r="BCO1" s="134"/>
      <c r="BCP1" s="134"/>
      <c r="BCQ1" s="134"/>
      <c r="BCR1" s="134"/>
      <c r="BCS1" s="134"/>
      <c r="BCT1" s="134"/>
      <c r="BCU1" s="134"/>
      <c r="BCV1" s="134"/>
      <c r="BCW1" s="134"/>
      <c r="BCX1" s="134"/>
      <c r="BCY1" s="134"/>
      <c r="BCZ1" s="134"/>
      <c r="BDA1" s="134"/>
      <c r="BDB1" s="134"/>
      <c r="BDC1" s="134"/>
      <c r="BDD1" s="134"/>
      <c r="BDE1" s="134"/>
      <c r="BDF1" s="134"/>
      <c r="BDG1" s="134"/>
      <c r="BDH1" s="134"/>
      <c r="BDI1" s="134"/>
      <c r="BDJ1" s="134"/>
      <c r="BDK1" s="134"/>
      <c r="BDL1" s="134"/>
      <c r="BDM1" s="134"/>
      <c r="BDN1" s="134"/>
      <c r="BDO1" s="134"/>
      <c r="BDP1" s="134"/>
      <c r="BDQ1" s="134"/>
      <c r="BDR1" s="134"/>
      <c r="BDS1" s="134"/>
      <c r="BDT1" s="134"/>
      <c r="BDU1" s="134"/>
      <c r="BDV1" s="134"/>
      <c r="BDW1" s="134"/>
      <c r="BDX1" s="134"/>
      <c r="BDY1" s="134"/>
      <c r="BDZ1" s="134"/>
      <c r="BEA1" s="134"/>
      <c r="BEB1" s="134"/>
      <c r="BEC1" s="134"/>
      <c r="BED1" s="134"/>
      <c r="BEE1" s="134"/>
      <c r="BEF1" s="134"/>
      <c r="BEG1" s="134"/>
      <c r="BEH1" s="134"/>
      <c r="BEI1" s="134"/>
      <c r="BEJ1" s="134"/>
      <c r="BEK1" s="134"/>
      <c r="BEL1" s="134"/>
      <c r="BEM1" s="134"/>
      <c r="BEN1" s="134"/>
      <c r="BEO1" s="134"/>
      <c r="BEP1" s="134"/>
      <c r="BEQ1" s="134"/>
      <c r="BER1" s="134"/>
      <c r="BES1" s="134"/>
      <c r="BET1" s="134"/>
      <c r="BEU1" s="134"/>
      <c r="BEV1" s="134"/>
      <c r="BEW1" s="134"/>
      <c r="BEX1" s="134"/>
      <c r="BEY1" s="134"/>
      <c r="BEZ1" s="134"/>
      <c r="BFA1" s="134"/>
      <c r="BFB1" s="134"/>
      <c r="BFC1" s="134"/>
      <c r="BFD1" s="134"/>
      <c r="BFE1" s="134"/>
      <c r="BFF1" s="134"/>
      <c r="BFG1" s="134"/>
      <c r="BFH1" s="134"/>
      <c r="BFI1" s="134"/>
      <c r="BFJ1" s="134"/>
      <c r="BFK1" s="134"/>
      <c r="BFL1" s="134"/>
      <c r="BFM1" s="134"/>
      <c r="BFN1" s="134"/>
      <c r="BFO1" s="134"/>
      <c r="BFP1" s="134"/>
      <c r="BFQ1" s="134"/>
      <c r="BFR1" s="134"/>
      <c r="BFS1" s="134"/>
      <c r="BFT1" s="134"/>
      <c r="BFU1" s="134"/>
      <c r="BFV1" s="134"/>
      <c r="BFW1" s="134"/>
      <c r="BFX1" s="134"/>
      <c r="BFY1" s="134"/>
      <c r="BFZ1" s="134"/>
      <c r="BGA1" s="134"/>
      <c r="BGB1" s="134"/>
      <c r="BGC1" s="134"/>
      <c r="BGD1" s="134"/>
      <c r="BGE1" s="134"/>
      <c r="BGF1" s="134"/>
      <c r="BGG1" s="134"/>
      <c r="BGH1" s="134"/>
      <c r="BGI1" s="134"/>
      <c r="BGJ1" s="134"/>
      <c r="BGK1" s="134"/>
      <c r="BGL1" s="134"/>
      <c r="BGM1" s="134"/>
      <c r="BGN1" s="134"/>
      <c r="BGO1" s="134"/>
      <c r="BGP1" s="134"/>
      <c r="BGQ1" s="134"/>
      <c r="BGR1" s="134"/>
      <c r="BGS1" s="134"/>
      <c r="BGT1" s="134"/>
      <c r="BGU1" s="134"/>
      <c r="BGV1" s="134"/>
      <c r="BGW1" s="134"/>
      <c r="BGX1" s="134"/>
      <c r="BGY1" s="134"/>
      <c r="BGZ1" s="134"/>
      <c r="BHA1" s="134"/>
      <c r="BHB1" s="134"/>
      <c r="BHC1" s="134"/>
      <c r="BHD1" s="134"/>
      <c r="BHE1" s="134"/>
      <c r="BHF1" s="134"/>
      <c r="BHG1" s="134"/>
      <c r="BHH1" s="134"/>
      <c r="BHI1" s="134"/>
      <c r="BHJ1" s="134"/>
      <c r="BHK1" s="134"/>
      <c r="BHL1" s="134"/>
      <c r="BHM1" s="134"/>
      <c r="BHN1" s="134"/>
      <c r="BHO1" s="134"/>
      <c r="BHP1" s="134"/>
      <c r="BHQ1" s="134"/>
      <c r="BHR1" s="134"/>
      <c r="BHS1" s="134"/>
      <c r="BHT1" s="134"/>
      <c r="BHU1" s="134"/>
      <c r="BHV1" s="134"/>
      <c r="BHW1" s="134"/>
      <c r="BHX1" s="134"/>
      <c r="BHY1" s="134"/>
      <c r="BHZ1" s="134"/>
      <c r="BIA1" s="134"/>
      <c r="BIB1" s="134"/>
      <c r="BIC1" s="134"/>
      <c r="BID1" s="134"/>
      <c r="BIE1" s="134"/>
      <c r="BIF1" s="134"/>
      <c r="BIG1" s="134"/>
      <c r="BIH1" s="134"/>
      <c r="BII1" s="134"/>
      <c r="BIJ1" s="134"/>
      <c r="BIK1" s="134"/>
      <c r="BIL1" s="134"/>
      <c r="BIM1" s="134"/>
      <c r="BIN1" s="134"/>
      <c r="BIO1" s="134"/>
      <c r="BIP1" s="134"/>
      <c r="BIQ1" s="134"/>
      <c r="BIR1" s="134"/>
      <c r="BIS1" s="134"/>
      <c r="BIT1" s="134"/>
      <c r="BIU1" s="134"/>
      <c r="BIV1" s="134"/>
      <c r="BIW1" s="134"/>
      <c r="BIX1" s="134"/>
      <c r="BIY1" s="134"/>
      <c r="BIZ1" s="134"/>
      <c r="BJA1" s="134"/>
      <c r="BJB1" s="134"/>
      <c r="BJC1" s="134"/>
      <c r="BJD1" s="134"/>
      <c r="BJE1" s="134"/>
      <c r="BJF1" s="134"/>
      <c r="BJG1" s="134"/>
      <c r="BJH1" s="134"/>
      <c r="BJI1" s="134"/>
      <c r="BJJ1" s="134"/>
      <c r="BJK1" s="134"/>
      <c r="BJL1" s="134"/>
      <c r="BJM1" s="134"/>
      <c r="BJN1" s="134"/>
      <c r="BJO1" s="134"/>
      <c r="BJP1" s="134"/>
      <c r="BJQ1" s="134"/>
      <c r="BJR1" s="134"/>
      <c r="BJS1" s="134"/>
      <c r="BJT1" s="134"/>
      <c r="BJU1" s="134"/>
      <c r="BJV1" s="134"/>
      <c r="BJW1" s="134"/>
      <c r="BJX1" s="134"/>
      <c r="BJY1" s="134"/>
      <c r="BJZ1" s="134"/>
      <c r="BKA1" s="134"/>
      <c r="BKB1" s="134"/>
      <c r="BKC1" s="134"/>
      <c r="BKD1" s="134"/>
      <c r="BKE1" s="134"/>
      <c r="BKF1" s="134"/>
      <c r="BKG1" s="134"/>
      <c r="BKH1" s="134"/>
      <c r="BKI1" s="134"/>
      <c r="BKJ1" s="134"/>
      <c r="BKK1" s="134"/>
      <c r="BKL1" s="134"/>
      <c r="BKM1" s="134"/>
      <c r="BKN1" s="134"/>
      <c r="BKO1" s="134"/>
      <c r="BKP1" s="134"/>
      <c r="BKQ1" s="134"/>
      <c r="BKR1" s="134"/>
      <c r="BKS1" s="134"/>
      <c r="BKT1" s="134"/>
      <c r="BKU1" s="134"/>
      <c r="BKV1" s="134"/>
      <c r="BKW1" s="134"/>
      <c r="BKX1" s="134"/>
      <c r="BKY1" s="134"/>
      <c r="BKZ1" s="134"/>
      <c r="BLA1" s="134"/>
      <c r="BLB1" s="134"/>
      <c r="BLC1" s="134"/>
      <c r="BLD1" s="134"/>
      <c r="BLE1" s="134"/>
      <c r="BLF1" s="134"/>
      <c r="BLG1" s="134"/>
      <c r="BLH1" s="134"/>
      <c r="BLI1" s="134"/>
      <c r="BLJ1" s="134"/>
      <c r="BLK1" s="134"/>
      <c r="BLL1" s="134"/>
      <c r="BLM1" s="134"/>
      <c r="BLN1" s="134"/>
      <c r="BLO1" s="134"/>
      <c r="BLP1" s="134"/>
      <c r="BLQ1" s="134"/>
      <c r="BLR1" s="134"/>
      <c r="BLS1" s="134"/>
      <c r="BLT1" s="134"/>
      <c r="BLU1" s="134"/>
      <c r="BLV1" s="134"/>
      <c r="BLW1" s="134"/>
      <c r="BLX1" s="134"/>
      <c r="BLY1" s="134"/>
      <c r="BLZ1" s="134"/>
      <c r="BMA1" s="134"/>
      <c r="BMB1" s="134"/>
      <c r="BMC1" s="134"/>
      <c r="BMD1" s="134"/>
      <c r="BME1" s="134"/>
      <c r="BMF1" s="134"/>
      <c r="BMG1" s="134"/>
      <c r="BMH1" s="134"/>
      <c r="BMI1" s="134"/>
      <c r="BMJ1" s="134"/>
      <c r="BMK1" s="134"/>
      <c r="BML1" s="134"/>
      <c r="BMM1" s="134"/>
      <c r="BMN1" s="134"/>
      <c r="BMO1" s="134"/>
      <c r="BMP1" s="134"/>
      <c r="BMQ1" s="134"/>
      <c r="BMR1" s="134"/>
      <c r="BMS1" s="134"/>
      <c r="BMT1" s="134"/>
      <c r="BMU1" s="134"/>
      <c r="BMV1" s="134"/>
      <c r="BMW1" s="134"/>
      <c r="BMX1" s="134"/>
      <c r="BMY1" s="134"/>
      <c r="BMZ1" s="134"/>
      <c r="BNA1" s="134"/>
      <c r="BNB1" s="134"/>
      <c r="BNC1" s="134"/>
      <c r="BND1" s="134"/>
      <c r="BNE1" s="134"/>
      <c r="BNF1" s="134"/>
      <c r="BNG1" s="134"/>
      <c r="BNH1" s="134"/>
      <c r="BNI1" s="134"/>
      <c r="BNJ1" s="134"/>
      <c r="BNK1" s="134"/>
      <c r="BNL1" s="134"/>
      <c r="BNM1" s="134"/>
      <c r="BNN1" s="134"/>
      <c r="BNO1" s="134"/>
      <c r="BNP1" s="134"/>
      <c r="BNQ1" s="134"/>
      <c r="BNR1" s="134"/>
      <c r="BNS1" s="134"/>
      <c r="BNT1" s="134"/>
      <c r="BNU1" s="134"/>
      <c r="BNV1" s="134"/>
      <c r="BNW1" s="134"/>
      <c r="BNX1" s="134"/>
      <c r="BNY1" s="134"/>
      <c r="BNZ1" s="134"/>
      <c r="BOA1" s="134"/>
      <c r="BOB1" s="134"/>
      <c r="BOC1" s="134"/>
      <c r="BOD1" s="134"/>
      <c r="BOE1" s="134"/>
      <c r="BOF1" s="134"/>
      <c r="BOG1" s="134"/>
      <c r="BOH1" s="134"/>
      <c r="BOI1" s="134"/>
      <c r="BOJ1" s="134"/>
      <c r="BOK1" s="134"/>
      <c r="BOL1" s="134"/>
      <c r="BOM1" s="134"/>
      <c r="BON1" s="134"/>
      <c r="BOO1" s="134"/>
      <c r="BOP1" s="134"/>
      <c r="BOQ1" s="134"/>
      <c r="BOR1" s="134"/>
      <c r="BOS1" s="134"/>
      <c r="BOT1" s="134"/>
      <c r="BOU1" s="134"/>
      <c r="BOV1" s="134"/>
      <c r="BOW1" s="134"/>
      <c r="BOX1" s="134"/>
      <c r="BOY1" s="134"/>
      <c r="BOZ1" s="134"/>
      <c r="BPA1" s="134"/>
      <c r="BPB1" s="134"/>
      <c r="BPC1" s="134"/>
      <c r="BPD1" s="134"/>
      <c r="BPE1" s="134"/>
      <c r="BPF1" s="134"/>
      <c r="BPG1" s="134"/>
      <c r="BPH1" s="134"/>
      <c r="BPI1" s="134"/>
      <c r="BPJ1" s="134"/>
      <c r="BPK1" s="134"/>
      <c r="BPL1" s="134"/>
      <c r="BPM1" s="134"/>
      <c r="BPN1" s="134"/>
      <c r="BPO1" s="134"/>
      <c r="BPP1" s="134"/>
      <c r="BPQ1" s="134"/>
      <c r="BPR1" s="134"/>
      <c r="BPS1" s="134"/>
      <c r="BPT1" s="134"/>
      <c r="BPU1" s="134"/>
      <c r="BPV1" s="134"/>
      <c r="BPW1" s="134"/>
      <c r="BPX1" s="134"/>
      <c r="BPY1" s="134"/>
      <c r="BPZ1" s="134"/>
      <c r="BQA1" s="134"/>
      <c r="BQB1" s="134"/>
      <c r="BQC1" s="134"/>
      <c r="BQD1" s="134"/>
      <c r="BQE1" s="134"/>
      <c r="BQF1" s="134"/>
      <c r="BQG1" s="134"/>
      <c r="BQH1" s="134"/>
      <c r="BQI1" s="134"/>
      <c r="BQJ1" s="134"/>
      <c r="BQK1" s="134"/>
      <c r="BQL1" s="134"/>
      <c r="BQM1" s="134"/>
      <c r="BQN1" s="134"/>
      <c r="BQO1" s="134"/>
      <c r="BQP1" s="134"/>
      <c r="BQQ1" s="134"/>
      <c r="BQR1" s="134"/>
      <c r="BQS1" s="134"/>
      <c r="BQT1" s="134"/>
      <c r="BQU1" s="134"/>
      <c r="BQV1" s="134"/>
      <c r="BQW1" s="134"/>
      <c r="BQX1" s="134"/>
      <c r="BQY1" s="134"/>
      <c r="BQZ1" s="134"/>
      <c r="BRA1" s="134"/>
      <c r="BRB1" s="134"/>
      <c r="BRC1" s="134"/>
      <c r="BRD1" s="134"/>
      <c r="BRE1" s="134"/>
      <c r="BRF1" s="134"/>
      <c r="BRG1" s="134"/>
      <c r="BRH1" s="134"/>
      <c r="BRI1" s="134"/>
      <c r="BRJ1" s="134"/>
      <c r="BRK1" s="134"/>
      <c r="BRL1" s="134"/>
      <c r="BRM1" s="134"/>
      <c r="BRN1" s="134"/>
      <c r="BRO1" s="134"/>
      <c r="BRP1" s="134"/>
      <c r="BRQ1" s="134"/>
      <c r="BRR1" s="134"/>
      <c r="BRS1" s="134"/>
      <c r="BRT1" s="134"/>
      <c r="BRU1" s="134"/>
      <c r="BRV1" s="134"/>
      <c r="BRW1" s="134"/>
      <c r="BRX1" s="134"/>
      <c r="BRY1" s="134"/>
      <c r="BRZ1" s="134"/>
      <c r="BSA1" s="134"/>
      <c r="BSB1" s="134"/>
      <c r="BSC1" s="134"/>
      <c r="BSD1" s="134"/>
      <c r="BSE1" s="134"/>
      <c r="BSF1" s="134"/>
      <c r="BSG1" s="134"/>
      <c r="BSH1" s="134"/>
      <c r="BSI1" s="134"/>
      <c r="BSJ1" s="134"/>
      <c r="BSK1" s="134"/>
      <c r="BSL1" s="134"/>
      <c r="BSM1" s="134"/>
      <c r="BSN1" s="134"/>
      <c r="BSO1" s="134"/>
      <c r="BSP1" s="134"/>
      <c r="BSQ1" s="134"/>
      <c r="BSR1" s="134"/>
      <c r="BSS1" s="134"/>
      <c r="BST1" s="134"/>
      <c r="BSU1" s="134"/>
      <c r="BSV1" s="134"/>
      <c r="BSW1" s="134"/>
      <c r="BSX1" s="134"/>
      <c r="BSY1" s="134"/>
      <c r="BSZ1" s="134"/>
      <c r="BTA1" s="134"/>
      <c r="BTB1" s="134"/>
      <c r="BTC1" s="134"/>
      <c r="BTD1" s="134"/>
      <c r="BTE1" s="134"/>
      <c r="BTF1" s="134"/>
      <c r="BTG1" s="134"/>
      <c r="BTH1" s="134"/>
      <c r="BTI1" s="134"/>
      <c r="BTJ1" s="134"/>
      <c r="BTK1" s="134"/>
      <c r="BTL1" s="134"/>
      <c r="BTM1" s="134"/>
      <c r="BTN1" s="134"/>
      <c r="BTO1" s="134"/>
      <c r="BTP1" s="134"/>
      <c r="BTQ1" s="134"/>
      <c r="BTR1" s="134"/>
      <c r="BTS1" s="134"/>
      <c r="BTT1" s="134"/>
      <c r="BTU1" s="134"/>
      <c r="BTV1" s="134"/>
      <c r="BTW1" s="134"/>
      <c r="BTX1" s="134"/>
      <c r="BTY1" s="134"/>
      <c r="BTZ1" s="134"/>
      <c r="BUA1" s="134"/>
      <c r="BUB1" s="134"/>
      <c r="BUC1" s="134"/>
      <c r="BUD1" s="134"/>
      <c r="BUE1" s="134"/>
      <c r="BUF1" s="134"/>
      <c r="BUG1" s="134"/>
      <c r="BUH1" s="134"/>
      <c r="BUI1" s="134"/>
      <c r="BUJ1" s="134"/>
      <c r="BUK1" s="134"/>
      <c r="BUL1" s="134"/>
      <c r="BUM1" s="134"/>
      <c r="BUN1" s="134"/>
      <c r="BUO1" s="134"/>
      <c r="BUP1" s="134"/>
      <c r="BUQ1" s="134"/>
      <c r="BUR1" s="134"/>
      <c r="BUS1" s="134"/>
      <c r="BUT1" s="134"/>
      <c r="BUU1" s="134"/>
      <c r="BUV1" s="134"/>
      <c r="BUW1" s="134"/>
      <c r="BUX1" s="134"/>
      <c r="BUY1" s="134"/>
      <c r="BUZ1" s="134"/>
      <c r="BVA1" s="134"/>
      <c r="BVB1" s="134"/>
      <c r="BVC1" s="134"/>
      <c r="BVD1" s="134"/>
      <c r="BVE1" s="134"/>
      <c r="BVF1" s="134"/>
      <c r="BVG1" s="134"/>
      <c r="BVH1" s="134"/>
      <c r="BVI1" s="134"/>
      <c r="BVJ1" s="134"/>
      <c r="BVK1" s="134"/>
      <c r="BVL1" s="134"/>
      <c r="BVM1" s="134"/>
      <c r="BVN1" s="134"/>
      <c r="BVO1" s="134"/>
      <c r="BVP1" s="134"/>
      <c r="BVQ1" s="134"/>
      <c r="BVR1" s="134"/>
      <c r="BVS1" s="134"/>
      <c r="BVT1" s="134"/>
      <c r="BVU1" s="134"/>
      <c r="BVV1" s="134"/>
      <c r="BVW1" s="134"/>
      <c r="BVX1" s="134"/>
      <c r="BVY1" s="134"/>
      <c r="BVZ1" s="134"/>
      <c r="BWA1" s="134"/>
      <c r="BWB1" s="134"/>
      <c r="BWC1" s="134"/>
      <c r="BWD1" s="134"/>
      <c r="BWE1" s="134"/>
      <c r="BWF1" s="134"/>
      <c r="BWG1" s="134"/>
      <c r="BWH1" s="134"/>
      <c r="BWI1" s="134"/>
      <c r="BWJ1" s="134"/>
      <c r="BWK1" s="134"/>
      <c r="BWL1" s="134"/>
      <c r="BWM1" s="134"/>
      <c r="BWN1" s="134"/>
      <c r="BWO1" s="134"/>
      <c r="BWP1" s="134"/>
      <c r="BWQ1" s="134"/>
      <c r="BWR1" s="134"/>
      <c r="BWS1" s="134"/>
      <c r="BWT1" s="134"/>
      <c r="BWU1" s="134"/>
      <c r="BWV1" s="134"/>
      <c r="BWW1" s="134"/>
      <c r="BWX1" s="134"/>
      <c r="BWY1" s="134"/>
      <c r="BWZ1" s="134"/>
      <c r="BXA1" s="134"/>
      <c r="BXB1" s="134"/>
      <c r="BXC1" s="134"/>
      <c r="BXD1" s="134"/>
      <c r="BXE1" s="134"/>
      <c r="BXF1" s="134"/>
      <c r="BXG1" s="134"/>
      <c r="BXH1" s="134"/>
      <c r="BXI1" s="134"/>
      <c r="BXJ1" s="134"/>
      <c r="BXK1" s="134"/>
      <c r="BXL1" s="134"/>
      <c r="BXM1" s="134"/>
      <c r="BXN1" s="134"/>
      <c r="BXO1" s="134"/>
      <c r="BXP1" s="134"/>
      <c r="BXQ1" s="134"/>
      <c r="BXR1" s="134"/>
      <c r="BXS1" s="134"/>
      <c r="BXT1" s="134"/>
      <c r="BXU1" s="134"/>
      <c r="BXV1" s="134"/>
      <c r="BXW1" s="134"/>
      <c r="BXX1" s="134"/>
      <c r="BXY1" s="134"/>
      <c r="BXZ1" s="134"/>
      <c r="BYA1" s="134"/>
      <c r="BYB1" s="134"/>
      <c r="BYC1" s="134"/>
      <c r="BYD1" s="134"/>
      <c r="BYE1" s="134"/>
      <c r="BYF1" s="134"/>
      <c r="BYG1" s="134"/>
      <c r="BYH1" s="134"/>
      <c r="BYI1" s="134"/>
      <c r="BYJ1" s="134"/>
      <c r="BYK1" s="134"/>
      <c r="BYL1" s="134"/>
      <c r="BYM1" s="134"/>
      <c r="BYN1" s="134"/>
      <c r="BYO1" s="134"/>
      <c r="BYP1" s="134"/>
      <c r="BYQ1" s="134"/>
      <c r="BYR1" s="134"/>
      <c r="BYS1" s="134"/>
      <c r="BYT1" s="134"/>
      <c r="BYU1" s="134"/>
      <c r="BYV1" s="134"/>
      <c r="BYW1" s="134"/>
      <c r="BYX1" s="134"/>
      <c r="BYY1" s="134"/>
      <c r="BYZ1" s="134"/>
      <c r="BZA1" s="134"/>
      <c r="BZB1" s="134"/>
      <c r="BZC1" s="134"/>
      <c r="BZD1" s="134"/>
      <c r="BZE1" s="134"/>
      <c r="BZF1" s="134"/>
      <c r="BZG1" s="134"/>
      <c r="BZH1" s="134"/>
      <c r="BZI1" s="134"/>
      <c r="BZJ1" s="134"/>
      <c r="BZK1" s="134"/>
      <c r="BZL1" s="134"/>
      <c r="BZM1" s="134"/>
      <c r="BZN1" s="134"/>
      <c r="BZO1" s="134"/>
      <c r="BZP1" s="134"/>
      <c r="BZQ1" s="134"/>
      <c r="BZR1" s="134"/>
      <c r="BZS1" s="134"/>
      <c r="BZT1" s="134"/>
      <c r="BZU1" s="134"/>
      <c r="BZV1" s="134"/>
      <c r="BZW1" s="134"/>
      <c r="BZX1" s="134"/>
      <c r="BZY1" s="134"/>
      <c r="BZZ1" s="134"/>
      <c r="CAA1" s="134"/>
      <c r="CAB1" s="134"/>
      <c r="CAC1" s="134"/>
      <c r="CAD1" s="134"/>
      <c r="CAE1" s="134"/>
      <c r="CAF1" s="134"/>
      <c r="CAG1" s="134"/>
      <c r="CAH1" s="134"/>
      <c r="CAI1" s="134"/>
      <c r="CAJ1" s="134"/>
      <c r="CAK1" s="134"/>
      <c r="CAL1" s="134"/>
      <c r="CAM1" s="134"/>
      <c r="CAN1" s="134"/>
      <c r="CAO1" s="134"/>
      <c r="CAP1" s="134"/>
      <c r="CAQ1" s="134"/>
      <c r="CAR1" s="134"/>
      <c r="CAS1" s="134"/>
      <c r="CAT1" s="134"/>
      <c r="CAU1" s="134"/>
      <c r="CAV1" s="134"/>
      <c r="CAW1" s="134"/>
      <c r="CAX1" s="134"/>
      <c r="CAY1" s="134"/>
      <c r="CAZ1" s="134"/>
      <c r="CBA1" s="134"/>
      <c r="CBB1" s="134"/>
      <c r="CBC1" s="134"/>
      <c r="CBD1" s="134"/>
      <c r="CBE1" s="134"/>
      <c r="CBF1" s="134"/>
      <c r="CBG1" s="134"/>
      <c r="CBH1" s="134"/>
      <c r="CBI1" s="134"/>
      <c r="CBJ1" s="134"/>
      <c r="CBK1" s="134"/>
      <c r="CBL1" s="134"/>
      <c r="CBM1" s="134"/>
      <c r="CBN1" s="134"/>
      <c r="CBO1" s="134"/>
      <c r="CBP1" s="134"/>
      <c r="CBQ1" s="134"/>
      <c r="CBR1" s="134"/>
      <c r="CBS1" s="134"/>
      <c r="CBT1" s="134"/>
      <c r="CBU1" s="134"/>
      <c r="CBV1" s="134"/>
      <c r="CBW1" s="134"/>
      <c r="CBX1" s="134"/>
      <c r="CBY1" s="134"/>
      <c r="CBZ1" s="134"/>
      <c r="CCA1" s="134"/>
      <c r="CCB1" s="134"/>
      <c r="CCC1" s="134"/>
      <c r="CCD1" s="134"/>
      <c r="CCE1" s="134"/>
      <c r="CCF1" s="134"/>
      <c r="CCG1" s="134"/>
      <c r="CCH1" s="134"/>
      <c r="CCI1" s="134"/>
      <c r="CCJ1" s="134"/>
      <c r="CCK1" s="134"/>
      <c r="CCL1" s="134"/>
      <c r="CCM1" s="134"/>
      <c r="CCN1" s="134"/>
      <c r="CCO1" s="134"/>
      <c r="CCP1" s="134"/>
      <c r="CCQ1" s="134"/>
      <c r="CCR1" s="134"/>
      <c r="CCS1" s="134"/>
      <c r="CCT1" s="134"/>
      <c r="CCU1" s="134"/>
      <c r="CCV1" s="134"/>
      <c r="CCW1" s="134"/>
      <c r="CCX1" s="134"/>
      <c r="CCY1" s="134"/>
      <c r="CCZ1" s="134"/>
      <c r="CDA1" s="134"/>
      <c r="CDB1" s="134"/>
      <c r="CDC1" s="134"/>
      <c r="CDD1" s="134"/>
      <c r="CDE1" s="134"/>
      <c r="CDF1" s="134"/>
      <c r="CDG1" s="134"/>
      <c r="CDH1" s="134"/>
      <c r="CDI1" s="134"/>
      <c r="CDJ1" s="134"/>
      <c r="CDK1" s="134"/>
      <c r="CDL1" s="134"/>
      <c r="CDM1" s="134"/>
      <c r="CDN1" s="134"/>
      <c r="CDO1" s="134"/>
      <c r="CDP1" s="134"/>
      <c r="CDQ1" s="134"/>
      <c r="CDR1" s="134"/>
      <c r="CDS1" s="134"/>
      <c r="CDT1" s="134"/>
      <c r="CDU1" s="134"/>
      <c r="CDV1" s="134"/>
      <c r="CDW1" s="134"/>
      <c r="CDX1" s="134"/>
      <c r="CDY1" s="134"/>
      <c r="CDZ1" s="134"/>
      <c r="CEA1" s="134"/>
      <c r="CEB1" s="134"/>
      <c r="CEC1" s="134"/>
      <c r="CED1" s="134"/>
      <c r="CEE1" s="134"/>
      <c r="CEF1" s="134"/>
      <c r="CEG1" s="134"/>
      <c r="CEH1" s="134"/>
      <c r="CEI1" s="134"/>
      <c r="CEJ1" s="134"/>
      <c r="CEK1" s="134"/>
      <c r="CEL1" s="134"/>
      <c r="CEM1" s="134"/>
      <c r="CEN1" s="134"/>
      <c r="CEO1" s="134"/>
      <c r="CEP1" s="134"/>
      <c r="CEQ1" s="134"/>
      <c r="CER1" s="134"/>
      <c r="CES1" s="134"/>
      <c r="CET1" s="134"/>
      <c r="CEU1" s="134"/>
      <c r="CEV1" s="134"/>
      <c r="CEW1" s="134"/>
      <c r="CEX1" s="134"/>
      <c r="CEY1" s="134"/>
      <c r="CEZ1" s="134"/>
      <c r="CFA1" s="134"/>
      <c r="CFB1" s="134"/>
      <c r="CFC1" s="134"/>
      <c r="CFD1" s="134"/>
      <c r="CFE1" s="134"/>
      <c r="CFF1" s="134"/>
      <c r="CFG1" s="134"/>
      <c r="CFH1" s="134"/>
      <c r="CFI1" s="134"/>
      <c r="CFJ1" s="134"/>
      <c r="CFK1" s="134"/>
      <c r="CFL1" s="134"/>
      <c r="CFM1" s="134"/>
      <c r="CFN1" s="134"/>
      <c r="CFO1" s="134"/>
      <c r="CFP1" s="134"/>
      <c r="CFQ1" s="134"/>
      <c r="CFR1" s="134"/>
      <c r="CFS1" s="134"/>
      <c r="CFT1" s="134"/>
      <c r="CFU1" s="134"/>
      <c r="CFV1" s="134"/>
      <c r="CFW1" s="134"/>
      <c r="CFX1" s="134"/>
      <c r="CFY1" s="134"/>
      <c r="CFZ1" s="134"/>
      <c r="CGA1" s="134"/>
      <c r="CGB1" s="134"/>
      <c r="CGC1" s="134"/>
      <c r="CGD1" s="134"/>
      <c r="CGE1" s="134"/>
      <c r="CGF1" s="134"/>
      <c r="CGG1" s="134"/>
      <c r="CGH1" s="134"/>
      <c r="CGI1" s="134"/>
      <c r="CGJ1" s="134"/>
      <c r="CGK1" s="134"/>
      <c r="CGL1" s="134"/>
      <c r="CGM1" s="134"/>
      <c r="CGN1" s="134"/>
      <c r="CGO1" s="134"/>
      <c r="CGP1" s="134"/>
      <c r="CGQ1" s="134"/>
      <c r="CGR1" s="134"/>
      <c r="CGS1" s="134"/>
      <c r="CGT1" s="134"/>
      <c r="CGU1" s="134"/>
      <c r="CGV1" s="134"/>
      <c r="CGW1" s="134"/>
      <c r="CGX1" s="134"/>
      <c r="CGY1" s="134"/>
      <c r="CGZ1" s="134"/>
      <c r="CHA1" s="134"/>
      <c r="CHB1" s="134"/>
      <c r="CHC1" s="134"/>
      <c r="CHD1" s="134"/>
      <c r="CHE1" s="134"/>
      <c r="CHF1" s="134"/>
      <c r="CHG1" s="134"/>
      <c r="CHH1" s="134"/>
      <c r="CHI1" s="134"/>
      <c r="CHJ1" s="134"/>
      <c r="CHK1" s="134"/>
      <c r="CHL1" s="134"/>
      <c r="CHM1" s="134"/>
      <c r="CHN1" s="134"/>
      <c r="CHO1" s="134"/>
      <c r="CHP1" s="134"/>
      <c r="CHQ1" s="134"/>
      <c r="CHR1" s="134"/>
      <c r="CHS1" s="134"/>
      <c r="CHT1" s="134"/>
      <c r="CHU1" s="134"/>
      <c r="CHV1" s="134"/>
      <c r="CHW1" s="134"/>
      <c r="CHX1" s="134"/>
      <c r="CHY1" s="134"/>
      <c r="CHZ1" s="134"/>
      <c r="CIA1" s="134"/>
      <c r="CIB1" s="134"/>
      <c r="CIC1" s="134"/>
      <c r="CID1" s="134"/>
      <c r="CIE1" s="134"/>
      <c r="CIF1" s="134"/>
      <c r="CIG1" s="134"/>
      <c r="CIH1" s="134"/>
      <c r="CII1" s="134"/>
      <c r="CIJ1" s="134"/>
      <c r="CIK1" s="134"/>
      <c r="CIL1" s="134"/>
      <c r="CIM1" s="134"/>
      <c r="CIN1" s="134"/>
      <c r="CIO1" s="134"/>
      <c r="CIP1" s="134"/>
      <c r="CIQ1" s="134"/>
      <c r="CIR1" s="134"/>
      <c r="CIS1" s="134"/>
      <c r="CIT1" s="134"/>
      <c r="CIU1" s="134"/>
      <c r="CIV1" s="134"/>
      <c r="CIW1" s="134"/>
      <c r="CIX1" s="134"/>
      <c r="CIY1" s="134"/>
      <c r="CIZ1" s="134"/>
      <c r="CJA1" s="134"/>
      <c r="CJB1" s="134"/>
      <c r="CJC1" s="134"/>
      <c r="CJD1" s="134"/>
      <c r="CJE1" s="134"/>
      <c r="CJF1" s="134"/>
      <c r="CJG1" s="134"/>
      <c r="CJH1" s="134"/>
      <c r="CJI1" s="134"/>
      <c r="CJJ1" s="134"/>
      <c r="CJK1" s="134"/>
      <c r="CJL1" s="134"/>
      <c r="CJM1" s="134"/>
      <c r="CJN1" s="134"/>
      <c r="CJO1" s="134"/>
      <c r="CJP1" s="134"/>
      <c r="CJQ1" s="134"/>
      <c r="CJR1" s="134"/>
      <c r="CJS1" s="134"/>
      <c r="CJT1" s="134"/>
      <c r="CJU1" s="134"/>
      <c r="CJV1" s="134"/>
      <c r="CJW1" s="134"/>
      <c r="CJX1" s="134"/>
      <c r="CJY1" s="134"/>
      <c r="CJZ1" s="134"/>
      <c r="CKA1" s="134"/>
      <c r="CKB1" s="134"/>
      <c r="CKC1" s="134"/>
      <c r="CKD1" s="134"/>
      <c r="CKE1" s="134"/>
      <c r="CKF1" s="134"/>
      <c r="CKG1" s="134"/>
      <c r="CKH1" s="134"/>
      <c r="CKI1" s="134"/>
      <c r="CKJ1" s="134"/>
      <c r="CKK1" s="134"/>
      <c r="CKL1" s="134"/>
      <c r="CKM1" s="134"/>
      <c r="CKN1" s="134"/>
      <c r="CKO1" s="134"/>
      <c r="CKP1" s="134"/>
      <c r="CKQ1" s="134"/>
      <c r="CKR1" s="134"/>
      <c r="CKS1" s="134"/>
      <c r="CKT1" s="134"/>
      <c r="CKU1" s="134"/>
      <c r="CKV1" s="134"/>
      <c r="CKW1" s="134"/>
      <c r="CKX1" s="134"/>
      <c r="CKY1" s="134"/>
      <c r="CKZ1" s="134"/>
      <c r="CLA1" s="134"/>
      <c r="CLB1" s="134"/>
      <c r="CLC1" s="134"/>
      <c r="CLD1" s="134"/>
      <c r="CLE1" s="134"/>
      <c r="CLF1" s="134"/>
      <c r="CLG1" s="134"/>
      <c r="CLH1" s="134"/>
      <c r="CLI1" s="134"/>
      <c r="CLJ1" s="134"/>
      <c r="CLK1" s="134"/>
      <c r="CLL1" s="134"/>
      <c r="CLM1" s="134"/>
      <c r="CLN1" s="134"/>
      <c r="CLO1" s="134"/>
      <c r="CLP1" s="134"/>
      <c r="CLQ1" s="134"/>
      <c r="CLR1" s="134"/>
      <c r="CLS1" s="134"/>
      <c r="CLT1" s="134"/>
      <c r="CLU1" s="134"/>
      <c r="CLV1" s="134"/>
      <c r="CLW1" s="134"/>
      <c r="CLX1" s="134"/>
      <c r="CLY1" s="134"/>
      <c r="CLZ1" s="134"/>
      <c r="CMA1" s="134"/>
      <c r="CMB1" s="134"/>
      <c r="CMC1" s="134"/>
      <c r="CMD1" s="134"/>
      <c r="CME1" s="134"/>
      <c r="CMF1" s="134"/>
      <c r="CMG1" s="134"/>
      <c r="CMH1" s="134"/>
      <c r="CMI1" s="134"/>
      <c r="CMJ1" s="134"/>
      <c r="CMK1" s="134"/>
      <c r="CML1" s="134"/>
      <c r="CMM1" s="134"/>
      <c r="CMN1" s="134"/>
      <c r="CMO1" s="134"/>
      <c r="CMP1" s="134"/>
      <c r="CMQ1" s="134"/>
      <c r="CMR1" s="134"/>
      <c r="CMS1" s="134"/>
      <c r="CMT1" s="134"/>
      <c r="CMU1" s="134"/>
      <c r="CMV1" s="134"/>
      <c r="CMW1" s="134"/>
      <c r="CMX1" s="134"/>
      <c r="CMY1" s="134"/>
      <c r="CMZ1" s="134"/>
      <c r="CNA1" s="134"/>
      <c r="CNB1" s="134"/>
      <c r="CNC1" s="134"/>
      <c r="CND1" s="134"/>
      <c r="CNE1" s="134"/>
      <c r="CNF1" s="134"/>
      <c r="CNG1" s="134"/>
      <c r="CNH1" s="134"/>
      <c r="CNI1" s="134"/>
      <c r="CNJ1" s="134"/>
      <c r="CNK1" s="134"/>
      <c r="CNL1" s="134"/>
      <c r="CNM1" s="134"/>
      <c r="CNN1" s="134"/>
      <c r="CNO1" s="134"/>
      <c r="CNP1" s="134"/>
      <c r="CNQ1" s="134"/>
      <c r="CNR1" s="134"/>
      <c r="CNS1" s="134"/>
      <c r="CNT1" s="134"/>
      <c r="CNU1" s="134"/>
      <c r="CNV1" s="134"/>
      <c r="CNW1" s="134"/>
      <c r="CNX1" s="134"/>
      <c r="CNY1" s="134"/>
      <c r="CNZ1" s="134"/>
      <c r="COA1" s="134"/>
      <c r="COB1" s="134"/>
      <c r="COC1" s="134"/>
      <c r="COD1" s="134"/>
      <c r="COE1" s="134"/>
      <c r="COF1" s="134"/>
      <c r="COG1" s="134"/>
      <c r="COH1" s="134"/>
      <c r="COI1" s="134"/>
      <c r="COJ1" s="134"/>
      <c r="COK1" s="134"/>
      <c r="COL1" s="134"/>
      <c r="COM1" s="134"/>
      <c r="CON1" s="134"/>
      <c r="COO1" s="134"/>
      <c r="COP1" s="134"/>
      <c r="COQ1" s="134"/>
      <c r="COR1" s="134"/>
      <c r="COS1" s="134"/>
      <c r="COT1" s="134"/>
      <c r="COU1" s="134"/>
      <c r="COV1" s="134"/>
      <c r="COW1" s="134"/>
      <c r="COX1" s="134"/>
      <c r="COY1" s="134"/>
      <c r="COZ1" s="134"/>
      <c r="CPA1" s="134"/>
      <c r="CPB1" s="134"/>
      <c r="CPC1" s="134"/>
      <c r="CPD1" s="134"/>
      <c r="CPE1" s="134"/>
      <c r="CPF1" s="134"/>
      <c r="CPG1" s="134"/>
      <c r="CPH1" s="134"/>
      <c r="CPI1" s="134"/>
      <c r="CPJ1" s="134"/>
      <c r="CPK1" s="134"/>
      <c r="CPL1" s="134"/>
      <c r="CPM1" s="134"/>
      <c r="CPN1" s="134"/>
      <c r="CPO1" s="134"/>
      <c r="CPP1" s="134"/>
      <c r="CPQ1" s="134"/>
      <c r="CPR1" s="134"/>
      <c r="CPS1" s="134"/>
      <c r="CPT1" s="134"/>
      <c r="CPU1" s="134"/>
      <c r="CPV1" s="134"/>
      <c r="CPW1" s="134"/>
      <c r="CPX1" s="134"/>
      <c r="CPY1" s="134"/>
      <c r="CPZ1" s="134"/>
      <c r="CQA1" s="134"/>
      <c r="CQB1" s="134"/>
      <c r="CQC1" s="134"/>
      <c r="CQD1" s="134"/>
      <c r="CQE1" s="134"/>
      <c r="CQF1" s="134"/>
      <c r="CQG1" s="134"/>
      <c r="CQH1" s="134"/>
      <c r="CQI1" s="134"/>
      <c r="CQJ1" s="134"/>
      <c r="CQK1" s="134"/>
      <c r="CQL1" s="134"/>
      <c r="CQM1" s="134"/>
      <c r="CQN1" s="134"/>
      <c r="CQO1" s="134"/>
      <c r="CQP1" s="134"/>
      <c r="CQQ1" s="134"/>
      <c r="CQR1" s="134"/>
      <c r="CQS1" s="134"/>
      <c r="CQT1" s="134"/>
      <c r="CQU1" s="134"/>
      <c r="CQV1" s="134"/>
      <c r="CQW1" s="134"/>
      <c r="CQX1" s="134"/>
      <c r="CQY1" s="134"/>
      <c r="CQZ1" s="134"/>
      <c r="CRA1" s="134"/>
      <c r="CRB1" s="134"/>
      <c r="CRC1" s="134"/>
      <c r="CRD1" s="134"/>
      <c r="CRE1" s="134"/>
      <c r="CRF1" s="134"/>
      <c r="CRG1" s="134"/>
      <c r="CRH1" s="134"/>
      <c r="CRI1" s="134"/>
      <c r="CRJ1" s="134"/>
      <c r="CRK1" s="134"/>
      <c r="CRL1" s="134"/>
      <c r="CRM1" s="134"/>
      <c r="CRN1" s="134"/>
      <c r="CRO1" s="134"/>
      <c r="CRP1" s="134"/>
      <c r="CRQ1" s="134"/>
      <c r="CRR1" s="134"/>
      <c r="CRS1" s="134"/>
      <c r="CRT1" s="134"/>
      <c r="CRU1" s="134"/>
      <c r="CRV1" s="134"/>
      <c r="CRW1" s="134"/>
      <c r="CRX1" s="134"/>
      <c r="CRY1" s="134"/>
      <c r="CRZ1" s="134"/>
      <c r="CSA1" s="134"/>
      <c r="CSB1" s="134"/>
      <c r="CSC1" s="134"/>
      <c r="CSD1" s="134"/>
      <c r="CSE1" s="134"/>
      <c r="CSF1" s="134"/>
      <c r="CSG1" s="134"/>
      <c r="CSH1" s="134"/>
      <c r="CSI1" s="134"/>
      <c r="CSJ1" s="134"/>
      <c r="CSK1" s="134"/>
      <c r="CSL1" s="134"/>
      <c r="CSM1" s="134"/>
      <c r="CSN1" s="134"/>
      <c r="CSO1" s="134"/>
      <c r="CSP1" s="134"/>
      <c r="CSQ1" s="134"/>
      <c r="CSR1" s="134"/>
      <c r="CSS1" s="134"/>
      <c r="CST1" s="134"/>
      <c r="CSU1" s="134"/>
      <c r="CSV1" s="134"/>
      <c r="CSW1" s="134"/>
      <c r="CSX1" s="134"/>
      <c r="CSY1" s="134"/>
      <c r="CSZ1" s="134"/>
      <c r="CTA1" s="134"/>
      <c r="CTB1" s="134"/>
      <c r="CTC1" s="134"/>
      <c r="CTD1" s="134"/>
      <c r="CTE1" s="134"/>
      <c r="CTF1" s="134"/>
      <c r="CTG1" s="134"/>
      <c r="CTH1" s="134"/>
      <c r="CTI1" s="134"/>
      <c r="CTJ1" s="134"/>
      <c r="CTK1" s="134"/>
      <c r="CTL1" s="134"/>
      <c r="CTM1" s="134"/>
      <c r="CTN1" s="134"/>
      <c r="CTO1" s="134"/>
      <c r="CTP1" s="134"/>
      <c r="CTQ1" s="134"/>
      <c r="CTR1" s="134"/>
      <c r="CTS1" s="134"/>
      <c r="CTT1" s="134"/>
      <c r="CTU1" s="134"/>
      <c r="CTV1" s="134"/>
      <c r="CTW1" s="134"/>
      <c r="CTX1" s="134"/>
      <c r="CTY1" s="134"/>
      <c r="CTZ1" s="134"/>
      <c r="CUA1" s="134"/>
      <c r="CUB1" s="134"/>
      <c r="CUC1" s="134"/>
      <c r="CUD1" s="134"/>
      <c r="CUE1" s="134"/>
      <c r="CUF1" s="134"/>
      <c r="CUG1" s="134"/>
      <c r="CUH1" s="134"/>
      <c r="CUI1" s="134"/>
      <c r="CUJ1" s="134"/>
      <c r="CUK1" s="134"/>
      <c r="CUL1" s="134"/>
      <c r="CUM1" s="134"/>
      <c r="CUN1" s="134"/>
      <c r="CUO1" s="134"/>
      <c r="CUP1" s="134"/>
      <c r="CUQ1" s="134"/>
      <c r="CUR1" s="134"/>
      <c r="CUS1" s="134"/>
      <c r="CUT1" s="134"/>
      <c r="CUU1" s="134"/>
      <c r="CUV1" s="134"/>
      <c r="CUW1" s="134"/>
      <c r="CUX1" s="134"/>
      <c r="CUY1" s="134"/>
      <c r="CUZ1" s="134"/>
      <c r="CVA1" s="134"/>
      <c r="CVB1" s="134"/>
      <c r="CVC1" s="134"/>
      <c r="CVD1" s="134"/>
      <c r="CVE1" s="134"/>
      <c r="CVF1" s="134"/>
      <c r="CVG1" s="134"/>
      <c r="CVH1" s="134"/>
      <c r="CVI1" s="134"/>
      <c r="CVJ1" s="134"/>
      <c r="CVK1" s="134"/>
      <c r="CVL1" s="134"/>
      <c r="CVM1" s="134"/>
      <c r="CVN1" s="134"/>
      <c r="CVO1" s="134"/>
      <c r="CVP1" s="134"/>
      <c r="CVQ1" s="134"/>
      <c r="CVR1" s="134"/>
      <c r="CVS1" s="134"/>
      <c r="CVT1" s="134"/>
      <c r="CVU1" s="134"/>
      <c r="CVV1" s="134"/>
      <c r="CVW1" s="134"/>
      <c r="CVX1" s="134"/>
      <c r="CVY1" s="134"/>
      <c r="CVZ1" s="134"/>
      <c r="CWA1" s="134"/>
      <c r="CWB1" s="134"/>
      <c r="CWC1" s="134"/>
      <c r="CWD1" s="134"/>
      <c r="CWE1" s="134"/>
      <c r="CWF1" s="134"/>
      <c r="CWG1" s="134"/>
      <c r="CWH1" s="134"/>
      <c r="CWI1" s="134"/>
      <c r="CWJ1" s="134"/>
      <c r="CWK1" s="134"/>
      <c r="CWL1" s="134"/>
      <c r="CWM1" s="134"/>
      <c r="CWN1" s="134"/>
      <c r="CWO1" s="134"/>
      <c r="CWP1" s="134"/>
      <c r="CWQ1" s="134"/>
      <c r="CWR1" s="134"/>
      <c r="CWS1" s="134"/>
      <c r="CWT1" s="134"/>
      <c r="CWU1" s="134"/>
      <c r="CWV1" s="134"/>
      <c r="CWW1" s="134"/>
      <c r="CWX1" s="134"/>
      <c r="CWY1" s="134"/>
      <c r="CWZ1" s="134"/>
      <c r="CXA1" s="134"/>
      <c r="CXB1" s="134"/>
      <c r="CXC1" s="134"/>
      <c r="CXD1" s="134"/>
      <c r="CXE1" s="134"/>
      <c r="CXF1" s="134"/>
      <c r="CXG1" s="134"/>
      <c r="CXH1" s="134"/>
      <c r="CXI1" s="134"/>
      <c r="CXJ1" s="134"/>
      <c r="CXK1" s="134"/>
      <c r="CXL1" s="134"/>
      <c r="CXM1" s="134"/>
      <c r="CXN1" s="134"/>
      <c r="CXO1" s="134"/>
      <c r="CXP1" s="134"/>
      <c r="CXQ1" s="134"/>
      <c r="CXR1" s="134"/>
      <c r="CXS1" s="134"/>
      <c r="CXT1" s="134"/>
      <c r="CXU1" s="134"/>
      <c r="CXV1" s="134"/>
      <c r="CXW1" s="134"/>
      <c r="CXX1" s="134"/>
      <c r="CXY1" s="134"/>
      <c r="CXZ1" s="134"/>
      <c r="CYA1" s="134"/>
      <c r="CYB1" s="134"/>
      <c r="CYC1" s="134"/>
      <c r="CYD1" s="134"/>
      <c r="CYE1" s="134"/>
      <c r="CYF1" s="134"/>
      <c r="CYG1" s="134"/>
      <c r="CYH1" s="134"/>
      <c r="CYI1" s="134"/>
      <c r="CYJ1" s="134"/>
      <c r="CYK1" s="134"/>
      <c r="CYL1" s="134"/>
      <c r="CYM1" s="134"/>
      <c r="CYN1" s="134"/>
      <c r="CYO1" s="134"/>
      <c r="CYP1" s="134"/>
      <c r="CYQ1" s="134"/>
      <c r="CYR1" s="134"/>
      <c r="CYS1" s="134"/>
      <c r="CYT1" s="134"/>
      <c r="CYU1" s="134"/>
      <c r="CYV1" s="134"/>
      <c r="CYW1" s="134"/>
      <c r="CYX1" s="134"/>
      <c r="CYY1" s="134"/>
      <c r="CYZ1" s="134"/>
      <c r="CZA1" s="134"/>
      <c r="CZB1" s="134"/>
      <c r="CZC1" s="134"/>
      <c r="CZD1" s="134"/>
      <c r="CZE1" s="134"/>
      <c r="CZF1" s="134"/>
      <c r="CZG1" s="134"/>
      <c r="CZH1" s="134"/>
      <c r="CZI1" s="134"/>
      <c r="CZJ1" s="134"/>
      <c r="CZK1" s="134"/>
      <c r="CZL1" s="134"/>
      <c r="CZM1" s="134"/>
      <c r="CZN1" s="134"/>
      <c r="CZO1" s="134"/>
      <c r="CZP1" s="134"/>
      <c r="CZQ1" s="134"/>
      <c r="CZR1" s="134"/>
      <c r="CZS1" s="134"/>
      <c r="CZT1" s="134"/>
      <c r="CZU1" s="134"/>
      <c r="CZV1" s="134"/>
      <c r="CZW1" s="134"/>
      <c r="CZX1" s="134"/>
      <c r="CZY1" s="134"/>
      <c r="CZZ1" s="134"/>
      <c r="DAA1" s="134"/>
      <c r="DAB1" s="134"/>
      <c r="DAC1" s="134"/>
      <c r="DAD1" s="134"/>
      <c r="DAE1" s="134"/>
      <c r="DAF1" s="134"/>
      <c r="DAG1" s="134"/>
      <c r="DAH1" s="134"/>
      <c r="DAI1" s="134"/>
      <c r="DAJ1" s="134"/>
      <c r="DAK1" s="134"/>
      <c r="DAL1" s="134"/>
      <c r="DAM1" s="134"/>
      <c r="DAN1" s="134"/>
      <c r="DAO1" s="134"/>
      <c r="DAP1" s="134"/>
      <c r="DAQ1" s="134"/>
      <c r="DAR1" s="134"/>
      <c r="DAS1" s="134"/>
      <c r="DAT1" s="134"/>
      <c r="DAU1" s="134"/>
      <c r="DAV1" s="134"/>
      <c r="DAW1" s="134"/>
      <c r="DAX1" s="134"/>
      <c r="DAY1" s="134"/>
      <c r="DAZ1" s="134"/>
      <c r="DBA1" s="134"/>
      <c r="DBB1" s="134"/>
      <c r="DBC1" s="134"/>
      <c r="DBD1" s="134"/>
      <c r="DBE1" s="134"/>
      <c r="DBF1" s="134"/>
      <c r="DBG1" s="134"/>
      <c r="DBH1" s="134"/>
      <c r="DBI1" s="134"/>
      <c r="DBJ1" s="134"/>
      <c r="DBK1" s="134"/>
      <c r="DBL1" s="134"/>
      <c r="DBM1" s="134"/>
      <c r="DBN1" s="134"/>
      <c r="DBO1" s="134"/>
      <c r="DBP1" s="134"/>
      <c r="DBQ1" s="134"/>
      <c r="DBR1" s="134"/>
      <c r="DBS1" s="134"/>
      <c r="DBT1" s="134"/>
      <c r="DBU1" s="134"/>
      <c r="DBV1" s="134"/>
      <c r="DBW1" s="134"/>
      <c r="DBX1" s="134"/>
      <c r="DBY1" s="134"/>
      <c r="DBZ1" s="134"/>
      <c r="DCA1" s="134"/>
      <c r="DCB1" s="134"/>
      <c r="DCC1" s="134"/>
      <c r="DCD1" s="134"/>
      <c r="DCE1" s="134"/>
      <c r="DCF1" s="134"/>
      <c r="DCG1" s="134"/>
      <c r="DCH1" s="134"/>
      <c r="DCI1" s="134"/>
      <c r="DCJ1" s="134"/>
      <c r="DCK1" s="134"/>
      <c r="DCL1" s="134"/>
      <c r="DCM1" s="134"/>
      <c r="DCN1" s="134"/>
      <c r="DCO1" s="134"/>
      <c r="DCP1" s="134"/>
      <c r="DCQ1" s="134"/>
      <c r="DCR1" s="134"/>
      <c r="DCS1" s="134"/>
      <c r="DCT1" s="134"/>
      <c r="DCU1" s="134"/>
      <c r="DCV1" s="134"/>
      <c r="DCW1" s="134"/>
      <c r="DCX1" s="134"/>
      <c r="DCY1" s="134"/>
      <c r="DCZ1" s="134"/>
      <c r="DDA1" s="134"/>
      <c r="DDB1" s="134"/>
      <c r="DDC1" s="134"/>
      <c r="DDD1" s="134"/>
      <c r="DDE1" s="134"/>
      <c r="DDF1" s="134"/>
      <c r="DDG1" s="134"/>
      <c r="DDH1" s="134"/>
      <c r="DDI1" s="134"/>
      <c r="DDJ1" s="134"/>
      <c r="DDK1" s="134"/>
      <c r="DDL1" s="134"/>
      <c r="DDM1" s="134"/>
      <c r="DDN1" s="134"/>
      <c r="DDO1" s="134"/>
      <c r="DDP1" s="134"/>
      <c r="DDQ1" s="134"/>
      <c r="DDR1" s="134"/>
      <c r="DDS1" s="134"/>
      <c r="DDT1" s="134"/>
      <c r="DDU1" s="134"/>
      <c r="DDV1" s="134"/>
      <c r="DDW1" s="134"/>
      <c r="DDX1" s="134"/>
      <c r="DDY1" s="134"/>
      <c r="DDZ1" s="134"/>
      <c r="DEA1" s="134"/>
      <c r="DEB1" s="134"/>
      <c r="DEC1" s="134"/>
      <c r="DED1" s="134"/>
      <c r="DEE1" s="134"/>
      <c r="DEF1" s="134"/>
      <c r="DEG1" s="134"/>
      <c r="DEH1" s="134"/>
      <c r="DEI1" s="134"/>
      <c r="DEJ1" s="134"/>
      <c r="DEK1" s="134"/>
      <c r="DEL1" s="134"/>
      <c r="DEM1" s="134"/>
      <c r="DEN1" s="134"/>
      <c r="DEO1" s="134"/>
      <c r="DEP1" s="134"/>
      <c r="DEQ1" s="134"/>
      <c r="DER1" s="134"/>
      <c r="DES1" s="134"/>
      <c r="DET1" s="134"/>
      <c r="DEU1" s="134"/>
      <c r="DEV1" s="134"/>
      <c r="DEW1" s="134"/>
      <c r="DEX1" s="134"/>
      <c r="DEY1" s="134"/>
      <c r="DEZ1" s="134"/>
      <c r="DFA1" s="134"/>
      <c r="DFB1" s="134"/>
      <c r="DFC1" s="134"/>
      <c r="DFD1" s="134"/>
      <c r="DFE1" s="134"/>
      <c r="DFF1" s="134"/>
      <c r="DFG1" s="134"/>
      <c r="DFH1" s="134"/>
      <c r="DFI1" s="134"/>
      <c r="DFJ1" s="134"/>
      <c r="DFK1" s="134"/>
      <c r="DFL1" s="134"/>
      <c r="DFM1" s="134"/>
      <c r="DFN1" s="134"/>
      <c r="DFO1" s="134"/>
      <c r="DFP1" s="134"/>
      <c r="DFQ1" s="134"/>
      <c r="DFR1" s="134"/>
      <c r="DFS1" s="134"/>
      <c r="DFT1" s="134"/>
      <c r="DFU1" s="134"/>
      <c r="DFV1" s="134"/>
      <c r="DFW1" s="134"/>
      <c r="DFX1" s="134"/>
      <c r="DFY1" s="134"/>
      <c r="DFZ1" s="134"/>
      <c r="DGA1" s="134"/>
      <c r="DGB1" s="134"/>
      <c r="DGC1" s="134"/>
      <c r="DGD1" s="134"/>
      <c r="DGE1" s="134"/>
      <c r="DGF1" s="134"/>
      <c r="DGG1" s="134"/>
      <c r="DGH1" s="134"/>
      <c r="DGI1" s="134"/>
      <c r="DGJ1" s="134"/>
      <c r="DGK1" s="134"/>
      <c r="DGL1" s="134"/>
      <c r="DGM1" s="134"/>
      <c r="DGN1" s="134"/>
      <c r="DGO1" s="134"/>
      <c r="DGP1" s="134"/>
      <c r="DGQ1" s="134"/>
      <c r="DGR1" s="134"/>
      <c r="DGS1" s="134"/>
      <c r="DGT1" s="134"/>
      <c r="DGU1" s="134"/>
      <c r="DGV1" s="134"/>
      <c r="DGW1" s="134"/>
      <c r="DGX1" s="134"/>
      <c r="DGY1" s="134"/>
      <c r="DGZ1" s="134"/>
      <c r="DHA1" s="134"/>
      <c r="DHB1" s="134"/>
      <c r="DHC1" s="134"/>
      <c r="DHD1" s="134"/>
      <c r="DHE1" s="134"/>
      <c r="DHF1" s="134"/>
      <c r="DHG1" s="134"/>
      <c r="DHH1" s="134"/>
      <c r="DHI1" s="134"/>
      <c r="DHJ1" s="134"/>
      <c r="DHK1" s="134"/>
      <c r="DHL1" s="134"/>
      <c r="DHM1" s="134"/>
      <c r="DHN1" s="134"/>
      <c r="DHO1" s="134"/>
      <c r="DHP1" s="134"/>
      <c r="DHQ1" s="134"/>
      <c r="DHR1" s="134"/>
      <c r="DHS1" s="134"/>
      <c r="DHT1" s="134"/>
      <c r="DHU1" s="134"/>
      <c r="DHV1" s="134"/>
      <c r="DHW1" s="134"/>
      <c r="DHX1" s="134"/>
      <c r="DHY1" s="134"/>
      <c r="DHZ1" s="134"/>
      <c r="DIA1" s="134"/>
      <c r="DIB1" s="134"/>
      <c r="DIC1" s="134"/>
      <c r="DID1" s="134"/>
      <c r="DIE1" s="134"/>
      <c r="DIF1" s="134"/>
      <c r="DIG1" s="134"/>
      <c r="DIH1" s="134"/>
      <c r="DII1" s="134"/>
      <c r="DIJ1" s="134"/>
      <c r="DIK1" s="134"/>
      <c r="DIL1" s="134"/>
      <c r="DIM1" s="134"/>
      <c r="DIN1" s="134"/>
      <c r="DIO1" s="134"/>
      <c r="DIP1" s="134"/>
      <c r="DIQ1" s="134"/>
      <c r="DIR1" s="134"/>
      <c r="DIS1" s="134"/>
      <c r="DIT1" s="134"/>
      <c r="DIU1" s="134"/>
      <c r="DIV1" s="134"/>
      <c r="DIW1" s="134"/>
      <c r="DIX1" s="134"/>
      <c r="DIY1" s="134"/>
      <c r="DIZ1" s="134"/>
      <c r="DJA1" s="134"/>
      <c r="DJB1" s="134"/>
      <c r="DJC1" s="134"/>
      <c r="DJD1" s="134"/>
      <c r="DJE1" s="134"/>
      <c r="DJF1" s="134"/>
      <c r="DJG1" s="134"/>
      <c r="DJH1" s="134"/>
      <c r="DJI1" s="134"/>
      <c r="DJJ1" s="134"/>
      <c r="DJK1" s="134"/>
      <c r="DJL1" s="134"/>
      <c r="DJM1" s="134"/>
      <c r="DJN1" s="134"/>
      <c r="DJO1" s="134"/>
      <c r="DJP1" s="134"/>
      <c r="DJQ1" s="134"/>
      <c r="DJR1" s="134"/>
      <c r="DJS1" s="134"/>
      <c r="DJT1" s="134"/>
      <c r="DJU1" s="134"/>
      <c r="DJV1" s="134"/>
      <c r="DJW1" s="134"/>
      <c r="DJX1" s="134"/>
      <c r="DJY1" s="134"/>
      <c r="DJZ1" s="134"/>
      <c r="DKA1" s="134"/>
      <c r="DKB1" s="134"/>
      <c r="DKC1" s="134"/>
      <c r="DKD1" s="134"/>
      <c r="DKE1" s="134"/>
      <c r="DKF1" s="134"/>
      <c r="DKG1" s="134"/>
      <c r="DKH1" s="134"/>
      <c r="DKI1" s="134"/>
      <c r="DKJ1" s="134"/>
      <c r="DKK1" s="134"/>
      <c r="DKL1" s="134"/>
      <c r="DKM1" s="134"/>
      <c r="DKN1" s="134"/>
      <c r="DKO1" s="134"/>
      <c r="DKP1" s="134"/>
      <c r="DKQ1" s="134"/>
      <c r="DKR1" s="134"/>
      <c r="DKS1" s="134"/>
      <c r="DKT1" s="134"/>
      <c r="DKU1" s="134"/>
      <c r="DKV1" s="134"/>
      <c r="DKW1" s="134"/>
      <c r="DKX1" s="134"/>
      <c r="DKY1" s="134"/>
      <c r="DKZ1" s="134"/>
      <c r="DLA1" s="134"/>
      <c r="DLB1" s="134"/>
      <c r="DLC1" s="134"/>
      <c r="DLD1" s="134"/>
      <c r="DLE1" s="134"/>
      <c r="DLF1" s="134"/>
      <c r="DLG1" s="134"/>
      <c r="DLH1" s="134"/>
      <c r="DLI1" s="134"/>
      <c r="DLJ1" s="134"/>
      <c r="DLK1" s="134"/>
      <c r="DLL1" s="134"/>
      <c r="DLM1" s="134"/>
      <c r="DLN1" s="134"/>
      <c r="DLO1" s="134"/>
      <c r="DLP1" s="134"/>
      <c r="DLQ1" s="134"/>
      <c r="DLR1" s="134"/>
      <c r="DLS1" s="134"/>
      <c r="DLT1" s="134"/>
      <c r="DLU1" s="134"/>
      <c r="DLV1" s="134"/>
      <c r="DLW1" s="134"/>
      <c r="DLX1" s="134"/>
      <c r="DLY1" s="134"/>
      <c r="DLZ1" s="134"/>
      <c r="DMA1" s="134"/>
      <c r="DMB1" s="134"/>
      <c r="DMC1" s="134"/>
      <c r="DMD1" s="134"/>
      <c r="DME1" s="134"/>
      <c r="DMF1" s="134"/>
      <c r="DMG1" s="134"/>
      <c r="DMH1" s="134"/>
      <c r="DMI1" s="134"/>
      <c r="DMJ1" s="134"/>
      <c r="DMK1" s="134"/>
      <c r="DML1" s="134"/>
      <c r="DMM1" s="134"/>
      <c r="DMN1" s="134"/>
      <c r="DMO1" s="134"/>
      <c r="DMP1" s="134"/>
      <c r="DMQ1" s="134"/>
      <c r="DMR1" s="134"/>
      <c r="DMS1" s="134"/>
      <c r="DMT1" s="134"/>
      <c r="DMU1" s="134"/>
      <c r="DMV1" s="134"/>
      <c r="DMW1" s="134"/>
      <c r="DMX1" s="134"/>
      <c r="DMY1" s="134"/>
      <c r="DMZ1" s="134"/>
      <c r="DNA1" s="134"/>
      <c r="DNB1" s="134"/>
      <c r="DNC1" s="134"/>
      <c r="DND1" s="134"/>
      <c r="DNE1" s="134"/>
      <c r="DNF1" s="134"/>
      <c r="DNG1" s="134"/>
      <c r="DNH1" s="134"/>
      <c r="DNI1" s="134"/>
      <c r="DNJ1" s="134"/>
      <c r="DNK1" s="134"/>
      <c r="DNL1" s="134"/>
      <c r="DNM1" s="134"/>
      <c r="DNN1" s="134"/>
      <c r="DNO1" s="134"/>
      <c r="DNP1" s="134"/>
      <c r="DNQ1" s="134"/>
      <c r="DNR1" s="134"/>
      <c r="DNS1" s="134"/>
      <c r="DNT1" s="134"/>
      <c r="DNU1" s="134"/>
      <c r="DNV1" s="134"/>
      <c r="DNW1" s="134"/>
      <c r="DNX1" s="134"/>
      <c r="DNY1" s="134"/>
      <c r="DNZ1" s="134"/>
      <c r="DOA1" s="134"/>
      <c r="DOB1" s="134"/>
      <c r="DOC1" s="134"/>
      <c r="DOD1" s="134"/>
      <c r="DOE1" s="134"/>
      <c r="DOF1" s="134"/>
      <c r="DOG1" s="134"/>
      <c r="DOH1" s="134"/>
      <c r="DOI1" s="134"/>
      <c r="DOJ1" s="134"/>
      <c r="DOK1" s="134"/>
      <c r="DOL1" s="134"/>
      <c r="DOM1" s="134"/>
      <c r="DON1" s="134"/>
      <c r="DOO1" s="134"/>
      <c r="DOP1" s="134"/>
      <c r="DOQ1" s="134"/>
      <c r="DOR1" s="134"/>
      <c r="DOS1" s="134"/>
      <c r="DOT1" s="134"/>
      <c r="DOU1" s="134"/>
      <c r="DOV1" s="134"/>
      <c r="DOW1" s="134"/>
      <c r="DOX1" s="134"/>
      <c r="DOY1" s="134"/>
      <c r="DOZ1" s="134"/>
      <c r="DPA1" s="134"/>
      <c r="DPB1" s="134"/>
      <c r="DPC1" s="134"/>
      <c r="DPD1" s="134"/>
      <c r="DPE1" s="134"/>
      <c r="DPF1" s="134"/>
      <c r="DPG1" s="134"/>
      <c r="DPH1" s="134"/>
      <c r="DPI1" s="134"/>
      <c r="DPJ1" s="134"/>
      <c r="DPK1" s="134"/>
      <c r="DPL1" s="134"/>
      <c r="DPM1" s="134"/>
      <c r="DPN1" s="134"/>
      <c r="DPO1" s="134"/>
      <c r="DPP1" s="134"/>
      <c r="DPQ1" s="134"/>
      <c r="DPR1" s="134"/>
      <c r="DPS1" s="134"/>
      <c r="DPT1" s="134"/>
      <c r="DPU1" s="134"/>
      <c r="DPV1" s="134"/>
      <c r="DPW1" s="134"/>
      <c r="DPX1" s="134"/>
      <c r="DPY1" s="134"/>
      <c r="DPZ1" s="134"/>
      <c r="DQA1" s="134"/>
      <c r="DQB1" s="134"/>
      <c r="DQC1" s="134"/>
      <c r="DQD1" s="134"/>
      <c r="DQE1" s="134"/>
      <c r="DQF1" s="134"/>
      <c r="DQG1" s="134"/>
      <c r="DQH1" s="134"/>
      <c r="DQI1" s="134"/>
      <c r="DQJ1" s="134"/>
      <c r="DQK1" s="134"/>
      <c r="DQL1" s="134"/>
      <c r="DQM1" s="134"/>
      <c r="DQN1" s="134"/>
      <c r="DQO1" s="134"/>
      <c r="DQP1" s="134"/>
      <c r="DQQ1" s="134"/>
      <c r="DQR1" s="134"/>
      <c r="DQS1" s="134"/>
      <c r="DQT1" s="134"/>
      <c r="DQU1" s="134"/>
      <c r="DQV1" s="134"/>
      <c r="DQW1" s="134"/>
      <c r="DQX1" s="134"/>
      <c r="DQY1" s="134"/>
      <c r="DQZ1" s="134"/>
      <c r="DRA1" s="134"/>
      <c r="DRB1" s="134"/>
      <c r="DRC1" s="134"/>
      <c r="DRD1" s="134"/>
      <c r="DRE1" s="134"/>
      <c r="DRF1" s="134"/>
      <c r="DRG1" s="134"/>
      <c r="DRH1" s="134"/>
      <c r="DRI1" s="134"/>
      <c r="DRJ1" s="134"/>
      <c r="DRK1" s="134"/>
      <c r="DRL1" s="134"/>
      <c r="DRM1" s="134"/>
      <c r="DRN1" s="134"/>
      <c r="DRO1" s="134"/>
      <c r="DRP1" s="134"/>
      <c r="DRQ1" s="134"/>
      <c r="DRR1" s="134"/>
      <c r="DRS1" s="134"/>
      <c r="DRT1" s="134"/>
      <c r="DRU1" s="134"/>
      <c r="DRV1" s="134"/>
      <c r="DRW1" s="134"/>
      <c r="DRX1" s="134"/>
      <c r="DRY1" s="134"/>
      <c r="DRZ1" s="134"/>
      <c r="DSA1" s="134"/>
      <c r="DSB1" s="134"/>
      <c r="DSC1" s="134"/>
      <c r="DSD1" s="134"/>
      <c r="DSE1" s="134"/>
      <c r="DSF1" s="134"/>
      <c r="DSG1" s="134"/>
      <c r="DSH1" s="134"/>
      <c r="DSI1" s="134"/>
      <c r="DSJ1" s="134"/>
      <c r="DSK1" s="134"/>
      <c r="DSL1" s="134"/>
      <c r="DSM1" s="134"/>
      <c r="DSN1" s="134"/>
      <c r="DSO1" s="134"/>
      <c r="DSP1" s="134"/>
      <c r="DSQ1" s="134"/>
      <c r="DSR1" s="134"/>
      <c r="DSS1" s="134"/>
      <c r="DST1" s="134"/>
      <c r="DSU1" s="134"/>
      <c r="DSV1" s="134"/>
      <c r="DSW1" s="134"/>
      <c r="DSX1" s="134"/>
      <c r="DSY1" s="134"/>
      <c r="DSZ1" s="134"/>
      <c r="DTA1" s="134"/>
      <c r="DTB1" s="134"/>
      <c r="DTC1" s="134"/>
      <c r="DTD1" s="134"/>
      <c r="DTE1" s="134"/>
      <c r="DTF1" s="134"/>
      <c r="DTG1" s="134"/>
      <c r="DTH1" s="134"/>
      <c r="DTI1" s="134"/>
      <c r="DTJ1" s="134"/>
      <c r="DTK1" s="134"/>
      <c r="DTL1" s="134"/>
      <c r="DTM1" s="134"/>
      <c r="DTN1" s="134"/>
      <c r="DTO1" s="134"/>
      <c r="DTP1" s="134"/>
      <c r="DTQ1" s="134"/>
      <c r="DTR1" s="134"/>
      <c r="DTS1" s="134"/>
      <c r="DTT1" s="134"/>
      <c r="DTU1" s="134"/>
      <c r="DTV1" s="134"/>
      <c r="DTW1" s="134"/>
      <c r="DTX1" s="134"/>
      <c r="DTY1" s="134"/>
      <c r="DTZ1" s="134"/>
      <c r="DUA1" s="134"/>
      <c r="DUB1" s="134"/>
      <c r="DUC1" s="134"/>
      <c r="DUD1" s="134"/>
      <c r="DUE1" s="134"/>
      <c r="DUF1" s="134"/>
      <c r="DUG1" s="134"/>
      <c r="DUH1" s="134"/>
      <c r="DUI1" s="134"/>
      <c r="DUJ1" s="134"/>
      <c r="DUK1" s="134"/>
      <c r="DUL1" s="134"/>
      <c r="DUM1" s="134"/>
      <c r="DUN1" s="134"/>
      <c r="DUO1" s="134"/>
      <c r="DUP1" s="134"/>
      <c r="DUQ1" s="134"/>
      <c r="DUR1" s="134"/>
      <c r="DUS1" s="134"/>
      <c r="DUT1" s="134"/>
      <c r="DUU1" s="134"/>
      <c r="DUV1" s="134"/>
      <c r="DUW1" s="134"/>
      <c r="DUX1" s="134"/>
      <c r="DUY1" s="134"/>
      <c r="DUZ1" s="134"/>
      <c r="DVA1" s="134"/>
      <c r="DVB1" s="134"/>
      <c r="DVC1" s="134"/>
      <c r="DVD1" s="134"/>
      <c r="DVE1" s="134"/>
      <c r="DVF1" s="134"/>
      <c r="DVG1" s="134"/>
      <c r="DVH1" s="134"/>
      <c r="DVI1" s="134"/>
      <c r="DVJ1" s="134"/>
      <c r="DVK1" s="134"/>
      <c r="DVL1" s="134"/>
      <c r="DVM1" s="134"/>
      <c r="DVN1" s="134"/>
      <c r="DVO1" s="134"/>
      <c r="DVP1" s="134"/>
      <c r="DVQ1" s="134"/>
      <c r="DVR1" s="134"/>
      <c r="DVS1" s="134"/>
      <c r="DVT1" s="134"/>
      <c r="DVU1" s="134"/>
      <c r="DVV1" s="134"/>
      <c r="DVW1" s="134"/>
      <c r="DVX1" s="134"/>
      <c r="DVY1" s="134"/>
      <c r="DVZ1" s="134"/>
      <c r="DWA1" s="134"/>
      <c r="DWB1" s="134"/>
      <c r="DWC1" s="134"/>
      <c r="DWD1" s="134"/>
      <c r="DWE1" s="134"/>
      <c r="DWF1" s="134"/>
      <c r="DWG1" s="134"/>
      <c r="DWH1" s="134"/>
      <c r="DWI1" s="134"/>
      <c r="DWJ1" s="134"/>
      <c r="DWK1" s="134"/>
      <c r="DWL1" s="134"/>
      <c r="DWM1" s="134"/>
      <c r="DWN1" s="134"/>
      <c r="DWO1" s="134"/>
      <c r="DWP1" s="134"/>
      <c r="DWQ1" s="134"/>
      <c r="DWR1" s="134"/>
      <c r="DWS1" s="134"/>
      <c r="DWT1" s="134"/>
      <c r="DWU1" s="134"/>
      <c r="DWV1" s="134"/>
      <c r="DWW1" s="134"/>
      <c r="DWX1" s="134"/>
      <c r="DWY1" s="134"/>
      <c r="DWZ1" s="134"/>
      <c r="DXA1" s="134"/>
      <c r="DXB1" s="134"/>
      <c r="DXC1" s="134"/>
      <c r="DXD1" s="134"/>
      <c r="DXE1" s="134"/>
      <c r="DXF1" s="134"/>
      <c r="DXG1" s="134"/>
      <c r="DXH1" s="134"/>
      <c r="DXI1" s="134"/>
      <c r="DXJ1" s="134"/>
      <c r="DXK1" s="134"/>
      <c r="DXL1" s="134"/>
      <c r="DXM1" s="134"/>
      <c r="DXN1" s="134"/>
      <c r="DXO1" s="134"/>
      <c r="DXP1" s="134"/>
      <c r="DXQ1" s="134"/>
      <c r="DXR1" s="134"/>
      <c r="DXS1" s="134"/>
      <c r="DXT1" s="134"/>
      <c r="DXU1" s="134"/>
      <c r="DXV1" s="134"/>
      <c r="DXW1" s="134"/>
      <c r="DXX1" s="134"/>
      <c r="DXY1" s="134"/>
      <c r="DXZ1" s="134"/>
      <c r="DYA1" s="134"/>
      <c r="DYB1" s="134"/>
      <c r="DYC1" s="134"/>
      <c r="DYD1" s="134"/>
      <c r="DYE1" s="134"/>
      <c r="DYF1" s="134"/>
      <c r="DYG1" s="134"/>
      <c r="DYH1" s="134"/>
      <c r="DYI1" s="134"/>
      <c r="DYJ1" s="134"/>
      <c r="DYK1" s="134"/>
      <c r="DYL1" s="134"/>
      <c r="DYM1" s="134"/>
      <c r="DYN1" s="134"/>
      <c r="DYO1" s="134"/>
      <c r="DYP1" s="134"/>
      <c r="DYQ1" s="134"/>
      <c r="DYR1" s="134"/>
      <c r="DYS1" s="134"/>
      <c r="DYT1" s="134"/>
      <c r="DYU1" s="134"/>
      <c r="DYV1" s="134"/>
      <c r="DYW1" s="134"/>
      <c r="DYX1" s="134"/>
      <c r="DYY1" s="134"/>
      <c r="DYZ1" s="134"/>
      <c r="DZA1" s="134"/>
      <c r="DZB1" s="134"/>
      <c r="DZC1" s="134"/>
      <c r="DZD1" s="134"/>
      <c r="DZE1" s="134"/>
      <c r="DZF1" s="134"/>
      <c r="DZG1" s="134"/>
      <c r="DZH1" s="134"/>
      <c r="DZI1" s="134"/>
      <c r="DZJ1" s="134"/>
      <c r="DZK1" s="134"/>
      <c r="DZL1" s="134"/>
      <c r="DZM1" s="134"/>
      <c r="DZN1" s="134"/>
      <c r="DZO1" s="134"/>
      <c r="DZP1" s="134"/>
      <c r="DZQ1" s="134"/>
      <c r="DZR1" s="134"/>
      <c r="DZS1" s="134"/>
      <c r="DZT1" s="134"/>
      <c r="DZU1" s="134"/>
      <c r="DZV1" s="134"/>
      <c r="DZW1" s="134"/>
      <c r="DZX1" s="134"/>
      <c r="DZY1" s="134"/>
      <c r="DZZ1" s="134"/>
      <c r="EAA1" s="134"/>
      <c r="EAB1" s="134"/>
      <c r="EAC1" s="134"/>
      <c r="EAD1" s="134"/>
      <c r="EAE1" s="134"/>
      <c r="EAF1" s="134"/>
      <c r="EAG1" s="134"/>
      <c r="EAH1" s="134"/>
      <c r="EAI1" s="134"/>
      <c r="EAJ1" s="134"/>
      <c r="EAK1" s="134"/>
      <c r="EAL1" s="134"/>
      <c r="EAM1" s="134"/>
      <c r="EAN1" s="134"/>
      <c r="EAO1" s="134"/>
      <c r="EAP1" s="134"/>
      <c r="EAQ1" s="134"/>
      <c r="EAR1" s="134"/>
      <c r="EAS1" s="134"/>
      <c r="EAT1" s="134"/>
      <c r="EAU1" s="134"/>
      <c r="EAV1" s="134"/>
      <c r="EAW1" s="134"/>
      <c r="EAX1" s="134"/>
      <c r="EAY1" s="134"/>
      <c r="EAZ1" s="134"/>
      <c r="EBA1" s="134"/>
      <c r="EBB1" s="134"/>
      <c r="EBC1" s="134"/>
      <c r="EBD1" s="134"/>
      <c r="EBE1" s="134"/>
      <c r="EBF1" s="134"/>
      <c r="EBG1" s="134"/>
      <c r="EBH1" s="134"/>
      <c r="EBI1" s="134"/>
      <c r="EBJ1" s="134"/>
      <c r="EBK1" s="134"/>
      <c r="EBL1" s="134"/>
      <c r="EBM1" s="134"/>
      <c r="EBN1" s="134"/>
      <c r="EBO1" s="134"/>
      <c r="EBP1" s="134"/>
      <c r="EBQ1" s="134"/>
      <c r="EBR1" s="134"/>
      <c r="EBS1" s="134"/>
      <c r="EBT1" s="134"/>
      <c r="EBU1" s="134"/>
      <c r="EBV1" s="134"/>
      <c r="EBW1" s="134"/>
      <c r="EBX1" s="134"/>
      <c r="EBY1" s="134"/>
      <c r="EBZ1" s="134"/>
      <c r="ECA1" s="134"/>
      <c r="ECB1" s="134"/>
      <c r="ECC1" s="134"/>
      <c r="ECD1" s="134"/>
      <c r="ECE1" s="134"/>
      <c r="ECF1" s="134"/>
      <c r="ECG1" s="134"/>
      <c r="ECH1" s="134"/>
      <c r="ECI1" s="134"/>
      <c r="ECJ1" s="134"/>
      <c r="ECK1" s="134"/>
      <c r="ECL1" s="134"/>
      <c r="ECM1" s="134"/>
      <c r="ECN1" s="134"/>
      <c r="ECO1" s="134"/>
      <c r="ECP1" s="134"/>
      <c r="ECQ1" s="134"/>
      <c r="ECR1" s="134"/>
      <c r="ECS1" s="134"/>
      <c r="ECT1" s="134"/>
      <c r="ECU1" s="134"/>
      <c r="ECV1" s="134"/>
      <c r="ECW1" s="134"/>
      <c r="ECX1" s="134"/>
      <c r="ECY1" s="134"/>
      <c r="ECZ1" s="134"/>
      <c r="EDA1" s="134"/>
      <c r="EDB1" s="134"/>
      <c r="EDC1" s="134"/>
      <c r="EDD1" s="134"/>
      <c r="EDE1" s="134"/>
      <c r="EDF1" s="134"/>
      <c r="EDG1" s="134"/>
      <c r="EDH1" s="134"/>
      <c r="EDI1" s="134"/>
      <c r="EDJ1" s="134"/>
      <c r="EDK1" s="134"/>
      <c r="EDL1" s="134"/>
      <c r="EDM1" s="134"/>
      <c r="EDN1" s="134"/>
      <c r="EDO1" s="134"/>
      <c r="EDP1" s="134"/>
      <c r="EDQ1" s="134"/>
      <c r="EDR1" s="134"/>
      <c r="EDS1" s="134"/>
      <c r="EDT1" s="134"/>
      <c r="EDU1" s="134"/>
      <c r="EDV1" s="134"/>
      <c r="EDW1" s="134"/>
      <c r="EDX1" s="134"/>
      <c r="EDY1" s="134"/>
      <c r="EDZ1" s="134"/>
      <c r="EEA1" s="134"/>
      <c r="EEB1" s="134"/>
      <c r="EEC1" s="134"/>
      <c r="EED1" s="134"/>
      <c r="EEE1" s="134"/>
      <c r="EEF1" s="134"/>
      <c r="EEG1" s="134"/>
      <c r="EEH1" s="134"/>
      <c r="EEI1" s="134"/>
      <c r="EEJ1" s="134"/>
      <c r="EEK1" s="134"/>
      <c r="EEL1" s="134"/>
      <c r="EEM1" s="134"/>
      <c r="EEN1" s="134"/>
      <c r="EEO1" s="134"/>
      <c r="EEP1" s="134"/>
      <c r="EEQ1" s="134"/>
      <c r="EER1" s="134"/>
      <c r="EES1" s="134"/>
      <c r="EET1" s="134"/>
      <c r="EEU1" s="134"/>
      <c r="EEV1" s="134"/>
      <c r="EEW1" s="134"/>
      <c r="EEX1" s="134"/>
      <c r="EEY1" s="134"/>
      <c r="EEZ1" s="134"/>
      <c r="EFA1" s="134"/>
      <c r="EFB1" s="134"/>
      <c r="EFC1" s="134"/>
      <c r="EFD1" s="134"/>
      <c r="EFE1" s="134"/>
      <c r="EFF1" s="134"/>
      <c r="EFG1" s="134"/>
      <c r="EFH1" s="134"/>
      <c r="EFI1" s="134"/>
      <c r="EFJ1" s="134"/>
      <c r="EFK1" s="134"/>
      <c r="EFL1" s="134"/>
      <c r="EFM1" s="134"/>
      <c r="EFN1" s="134"/>
      <c r="EFO1" s="134"/>
      <c r="EFP1" s="134"/>
      <c r="EFQ1" s="134"/>
      <c r="EFR1" s="134"/>
      <c r="EFS1" s="134"/>
      <c r="EFT1" s="134"/>
      <c r="EFU1" s="134"/>
      <c r="EFV1" s="134"/>
      <c r="EFW1" s="134"/>
      <c r="EFX1" s="134"/>
      <c r="EFY1" s="134"/>
      <c r="EFZ1" s="134"/>
      <c r="EGA1" s="134"/>
      <c r="EGB1" s="134"/>
      <c r="EGC1" s="134"/>
      <c r="EGD1" s="134"/>
      <c r="EGE1" s="134"/>
      <c r="EGF1" s="134"/>
      <c r="EGG1" s="134"/>
      <c r="EGH1" s="134"/>
      <c r="EGI1" s="134"/>
      <c r="EGJ1" s="134"/>
      <c r="EGK1" s="134"/>
      <c r="EGL1" s="134"/>
      <c r="EGM1" s="134"/>
      <c r="EGN1" s="134"/>
      <c r="EGO1" s="134"/>
      <c r="EGP1" s="134"/>
      <c r="EGQ1" s="134"/>
      <c r="EGR1" s="134"/>
      <c r="EGS1" s="134"/>
      <c r="EGT1" s="134"/>
      <c r="EGU1" s="134"/>
      <c r="EGV1" s="134"/>
      <c r="EGW1" s="134"/>
      <c r="EGX1" s="134"/>
      <c r="EGY1" s="134"/>
      <c r="EGZ1" s="134"/>
      <c r="EHA1" s="134"/>
      <c r="EHB1" s="134"/>
      <c r="EHC1" s="134"/>
      <c r="EHD1" s="134"/>
      <c r="EHE1" s="134"/>
      <c r="EHF1" s="134"/>
      <c r="EHG1" s="134"/>
      <c r="EHH1" s="134"/>
      <c r="EHI1" s="134"/>
      <c r="EHJ1" s="134"/>
      <c r="EHK1" s="134"/>
      <c r="EHL1" s="134"/>
      <c r="EHM1" s="134"/>
      <c r="EHN1" s="134"/>
      <c r="EHO1" s="134"/>
      <c r="EHP1" s="134"/>
      <c r="EHQ1" s="134"/>
      <c r="EHR1" s="134"/>
      <c r="EHS1" s="134"/>
      <c r="EHT1" s="134"/>
      <c r="EHU1" s="134"/>
      <c r="EHV1" s="134"/>
      <c r="EHW1" s="134"/>
      <c r="EHX1" s="134"/>
      <c r="EHY1" s="134"/>
      <c r="EHZ1" s="134"/>
      <c r="EIA1" s="134"/>
      <c r="EIB1" s="134"/>
      <c r="EIC1" s="134"/>
      <c r="EID1" s="134"/>
      <c r="EIE1" s="134"/>
      <c r="EIF1" s="134"/>
      <c r="EIG1" s="134"/>
      <c r="EIH1" s="134"/>
      <c r="EII1" s="134"/>
      <c r="EIJ1" s="134"/>
      <c r="EIK1" s="134"/>
      <c r="EIL1" s="134"/>
      <c r="EIM1" s="134"/>
      <c r="EIN1" s="134"/>
      <c r="EIO1" s="134"/>
      <c r="EIP1" s="134"/>
      <c r="EIQ1" s="134"/>
      <c r="EIR1" s="134"/>
      <c r="EIS1" s="134"/>
      <c r="EIT1" s="134"/>
      <c r="EIU1" s="134"/>
      <c r="EIV1" s="134"/>
      <c r="EIW1" s="134"/>
      <c r="EIX1" s="134"/>
      <c r="EIY1" s="134"/>
      <c r="EIZ1" s="134"/>
      <c r="EJA1" s="134"/>
      <c r="EJB1" s="134"/>
      <c r="EJC1" s="134"/>
      <c r="EJD1" s="134"/>
      <c r="EJE1" s="134"/>
      <c r="EJF1" s="134"/>
      <c r="EJG1" s="134"/>
      <c r="EJH1" s="134"/>
      <c r="EJI1" s="134"/>
      <c r="EJJ1" s="134"/>
      <c r="EJK1" s="134"/>
      <c r="EJL1" s="134"/>
      <c r="EJM1" s="134"/>
      <c r="EJN1" s="134"/>
      <c r="EJO1" s="134"/>
      <c r="EJP1" s="134"/>
      <c r="EJQ1" s="134"/>
      <c r="EJR1" s="134"/>
      <c r="EJS1" s="134"/>
      <c r="EJT1" s="134"/>
      <c r="EJU1" s="134"/>
      <c r="EJV1" s="134"/>
      <c r="EJW1" s="134"/>
      <c r="EJX1" s="134"/>
      <c r="EJY1" s="134"/>
      <c r="EJZ1" s="134"/>
      <c r="EKA1" s="134"/>
      <c r="EKB1" s="134"/>
      <c r="EKC1" s="134"/>
      <c r="EKD1" s="134"/>
      <c r="EKE1" s="134"/>
      <c r="EKF1" s="134"/>
      <c r="EKG1" s="134"/>
      <c r="EKH1" s="134"/>
      <c r="EKI1" s="134"/>
      <c r="EKJ1" s="134"/>
      <c r="EKK1" s="134"/>
      <c r="EKL1" s="134"/>
      <c r="EKM1" s="134"/>
      <c r="EKN1" s="134"/>
      <c r="EKO1" s="134"/>
      <c r="EKP1" s="134"/>
      <c r="EKQ1" s="134"/>
      <c r="EKR1" s="134"/>
      <c r="EKS1" s="134"/>
      <c r="EKT1" s="134"/>
      <c r="EKU1" s="134"/>
      <c r="EKV1" s="134"/>
      <c r="EKW1" s="134"/>
      <c r="EKX1" s="134"/>
      <c r="EKY1" s="134"/>
      <c r="EKZ1" s="134"/>
      <c r="ELA1" s="134"/>
      <c r="ELB1" s="134"/>
      <c r="ELC1" s="134"/>
      <c r="ELD1" s="134"/>
      <c r="ELE1" s="134"/>
      <c r="ELF1" s="134"/>
      <c r="ELG1" s="134"/>
      <c r="ELH1" s="134"/>
      <c r="ELI1" s="134"/>
      <c r="ELJ1" s="134"/>
      <c r="ELK1" s="134"/>
      <c r="ELL1" s="134"/>
      <c r="ELM1" s="134"/>
      <c r="ELN1" s="134"/>
      <c r="ELO1" s="134"/>
      <c r="ELP1" s="134"/>
      <c r="ELQ1" s="134"/>
      <c r="ELR1" s="134"/>
      <c r="ELS1" s="134"/>
      <c r="ELT1" s="134"/>
      <c r="ELU1" s="134"/>
      <c r="ELV1" s="134"/>
      <c r="ELW1" s="134"/>
      <c r="ELX1" s="134"/>
      <c r="ELY1" s="134"/>
      <c r="ELZ1" s="134"/>
      <c r="EMA1" s="134"/>
      <c r="EMB1" s="134"/>
      <c r="EMC1" s="134"/>
      <c r="EMD1" s="134"/>
      <c r="EME1" s="134"/>
      <c r="EMF1" s="134"/>
      <c r="EMG1" s="134"/>
      <c r="EMH1" s="134"/>
      <c r="EMI1" s="134"/>
      <c r="EMJ1" s="134"/>
      <c r="EMK1" s="134"/>
      <c r="EML1" s="134"/>
      <c r="EMM1" s="134"/>
      <c r="EMN1" s="134"/>
      <c r="EMO1" s="134"/>
      <c r="EMP1" s="134"/>
      <c r="EMQ1" s="134"/>
      <c r="EMR1" s="134"/>
      <c r="EMS1" s="134"/>
      <c r="EMT1" s="134"/>
      <c r="EMU1" s="134"/>
      <c r="EMV1" s="134"/>
      <c r="EMW1" s="134"/>
      <c r="EMX1" s="134"/>
      <c r="EMY1" s="134"/>
      <c r="EMZ1" s="134"/>
      <c r="ENA1" s="134"/>
      <c r="ENB1" s="134"/>
      <c r="ENC1" s="134"/>
      <c r="END1" s="134"/>
      <c r="ENE1" s="134"/>
      <c r="ENF1" s="134"/>
      <c r="ENG1" s="134"/>
      <c r="ENH1" s="134"/>
      <c r="ENI1" s="134"/>
      <c r="ENJ1" s="134"/>
      <c r="ENK1" s="134"/>
      <c r="ENL1" s="134"/>
      <c r="ENM1" s="134"/>
      <c r="ENN1" s="134"/>
      <c r="ENO1" s="134"/>
      <c r="ENP1" s="134"/>
      <c r="ENQ1" s="134"/>
      <c r="ENR1" s="134"/>
      <c r="ENS1" s="134"/>
      <c r="ENT1" s="134"/>
      <c r="ENU1" s="134"/>
      <c r="ENV1" s="134"/>
      <c r="ENW1" s="134"/>
      <c r="ENX1" s="134"/>
      <c r="ENY1" s="134"/>
      <c r="ENZ1" s="134"/>
      <c r="EOA1" s="134"/>
      <c r="EOB1" s="134"/>
      <c r="EOC1" s="134"/>
      <c r="EOD1" s="134"/>
      <c r="EOE1" s="134"/>
      <c r="EOF1" s="134"/>
      <c r="EOG1" s="134"/>
      <c r="EOH1" s="134"/>
      <c r="EOI1" s="134"/>
      <c r="EOJ1" s="134"/>
      <c r="EOK1" s="134"/>
      <c r="EOL1" s="134"/>
      <c r="EOM1" s="134"/>
      <c r="EON1" s="134"/>
      <c r="EOO1" s="134"/>
      <c r="EOP1" s="134"/>
      <c r="EOQ1" s="134"/>
      <c r="EOR1" s="134"/>
      <c r="EOS1" s="134"/>
      <c r="EOT1" s="134"/>
      <c r="EOU1" s="134"/>
      <c r="EOV1" s="134"/>
      <c r="EOW1" s="134"/>
      <c r="EOX1" s="134"/>
      <c r="EOY1" s="134"/>
      <c r="EOZ1" s="134"/>
      <c r="EPA1" s="134"/>
      <c r="EPB1" s="134"/>
      <c r="EPC1" s="134"/>
      <c r="EPD1" s="134"/>
      <c r="EPE1" s="134"/>
      <c r="EPF1" s="134"/>
      <c r="EPG1" s="134"/>
      <c r="EPH1" s="134"/>
      <c r="EPI1" s="134"/>
      <c r="EPJ1" s="134"/>
      <c r="EPK1" s="134"/>
      <c r="EPL1" s="134"/>
      <c r="EPM1" s="134"/>
      <c r="EPN1" s="134"/>
      <c r="EPO1" s="134"/>
      <c r="EPP1" s="134"/>
      <c r="EPQ1" s="134"/>
      <c r="EPR1" s="134"/>
      <c r="EPS1" s="134"/>
      <c r="EPT1" s="134"/>
      <c r="EPU1" s="134"/>
      <c r="EPV1" s="134"/>
      <c r="EPW1" s="134"/>
      <c r="EPX1" s="134"/>
      <c r="EPY1" s="134"/>
      <c r="EPZ1" s="134"/>
      <c r="EQA1" s="134"/>
      <c r="EQB1" s="134"/>
      <c r="EQC1" s="134"/>
      <c r="EQD1" s="134"/>
      <c r="EQE1" s="134"/>
      <c r="EQF1" s="134"/>
      <c r="EQG1" s="134"/>
      <c r="EQH1" s="134"/>
      <c r="EQI1" s="134"/>
      <c r="EQJ1" s="134"/>
      <c r="EQK1" s="134"/>
      <c r="EQL1" s="134"/>
      <c r="EQM1" s="134"/>
      <c r="EQN1" s="134"/>
      <c r="EQO1" s="134"/>
      <c r="EQP1" s="134"/>
      <c r="EQQ1" s="134"/>
      <c r="EQR1" s="134"/>
      <c r="EQS1" s="134"/>
      <c r="EQT1" s="134"/>
      <c r="EQU1" s="134"/>
      <c r="EQV1" s="134"/>
      <c r="EQW1" s="134"/>
      <c r="EQX1" s="134"/>
      <c r="EQY1" s="134"/>
      <c r="EQZ1" s="134"/>
      <c r="ERA1" s="134"/>
      <c r="ERB1" s="134"/>
      <c r="ERC1" s="134"/>
      <c r="ERD1" s="134"/>
      <c r="ERE1" s="134"/>
      <c r="ERF1" s="134"/>
      <c r="ERG1" s="134"/>
      <c r="ERH1" s="134"/>
      <c r="ERI1" s="134"/>
      <c r="ERJ1" s="134"/>
      <c r="ERK1" s="134"/>
      <c r="ERL1" s="134"/>
      <c r="ERM1" s="134"/>
      <c r="ERN1" s="134"/>
      <c r="ERO1" s="134"/>
      <c r="ERP1" s="134"/>
      <c r="ERQ1" s="134"/>
      <c r="ERR1" s="134"/>
      <c r="ERS1" s="134"/>
      <c r="ERT1" s="134"/>
      <c r="ERU1" s="134"/>
      <c r="ERV1" s="134"/>
      <c r="ERW1" s="134"/>
      <c r="ERX1" s="134"/>
      <c r="ERY1" s="134"/>
      <c r="ERZ1" s="134"/>
      <c r="ESA1" s="134"/>
      <c r="ESB1" s="134"/>
      <c r="ESC1" s="134"/>
      <c r="ESD1" s="134"/>
      <c r="ESE1" s="134"/>
      <c r="ESF1" s="134"/>
      <c r="ESG1" s="134"/>
      <c r="ESH1" s="134"/>
      <c r="ESI1" s="134"/>
      <c r="ESJ1" s="134"/>
      <c r="ESK1" s="134"/>
      <c r="ESL1" s="134"/>
      <c r="ESM1" s="134"/>
      <c r="ESN1" s="134"/>
      <c r="ESO1" s="134"/>
      <c r="ESP1" s="134"/>
      <c r="ESQ1" s="134"/>
      <c r="ESR1" s="134"/>
      <c r="ESS1" s="134"/>
      <c r="EST1" s="134"/>
      <c r="ESU1" s="134"/>
      <c r="ESV1" s="134"/>
      <c r="ESW1" s="134"/>
      <c r="ESX1" s="134"/>
      <c r="ESY1" s="134"/>
      <c r="ESZ1" s="134"/>
      <c r="ETA1" s="134"/>
      <c r="ETB1" s="134"/>
      <c r="ETC1" s="134"/>
      <c r="ETD1" s="134"/>
      <c r="ETE1" s="134"/>
      <c r="ETF1" s="134"/>
      <c r="ETG1" s="134"/>
      <c r="ETH1" s="134"/>
      <c r="ETI1" s="134"/>
      <c r="ETJ1" s="134"/>
      <c r="ETK1" s="134"/>
      <c r="ETL1" s="134"/>
      <c r="ETM1" s="134"/>
      <c r="ETN1" s="134"/>
      <c r="ETO1" s="134"/>
      <c r="ETP1" s="134"/>
      <c r="ETQ1" s="134"/>
      <c r="ETR1" s="134"/>
      <c r="ETS1" s="134"/>
      <c r="ETT1" s="134"/>
      <c r="ETU1" s="134"/>
      <c r="ETV1" s="134"/>
      <c r="ETW1" s="134"/>
      <c r="ETX1" s="134"/>
      <c r="ETY1" s="134"/>
      <c r="ETZ1" s="134"/>
      <c r="EUA1" s="134"/>
      <c r="EUB1" s="134"/>
      <c r="EUC1" s="134"/>
      <c r="EUD1" s="134"/>
      <c r="EUE1" s="134"/>
      <c r="EUF1" s="134"/>
      <c r="EUG1" s="134"/>
      <c r="EUH1" s="134"/>
      <c r="EUI1" s="134"/>
      <c r="EUJ1" s="134"/>
      <c r="EUK1" s="134"/>
      <c r="EUL1" s="134"/>
      <c r="EUM1" s="134"/>
      <c r="EUN1" s="134"/>
      <c r="EUO1" s="134"/>
      <c r="EUP1" s="134"/>
      <c r="EUQ1" s="134"/>
      <c r="EUR1" s="134"/>
      <c r="EUS1" s="134"/>
      <c r="EUT1" s="134"/>
      <c r="EUU1" s="134"/>
      <c r="EUV1" s="134"/>
      <c r="EUW1" s="134"/>
      <c r="EUX1" s="134"/>
      <c r="EUY1" s="134"/>
      <c r="EUZ1" s="134"/>
      <c r="EVA1" s="134"/>
      <c r="EVB1" s="134"/>
      <c r="EVC1" s="134"/>
      <c r="EVD1" s="134"/>
      <c r="EVE1" s="134"/>
      <c r="EVF1" s="134"/>
      <c r="EVG1" s="134"/>
      <c r="EVH1" s="134"/>
      <c r="EVI1" s="134"/>
      <c r="EVJ1" s="134"/>
      <c r="EVK1" s="134"/>
      <c r="EVL1" s="134"/>
      <c r="EVM1" s="134"/>
      <c r="EVN1" s="134"/>
      <c r="EVO1" s="134"/>
      <c r="EVP1" s="134"/>
      <c r="EVQ1" s="134"/>
      <c r="EVR1" s="134"/>
      <c r="EVS1" s="134"/>
      <c r="EVT1" s="134"/>
      <c r="EVU1" s="134"/>
      <c r="EVV1" s="134"/>
      <c r="EVW1" s="134"/>
      <c r="EVX1" s="134"/>
      <c r="EVY1" s="134"/>
      <c r="EVZ1" s="134"/>
      <c r="EWA1" s="134"/>
      <c r="EWB1" s="134"/>
      <c r="EWC1" s="134"/>
      <c r="EWD1" s="134"/>
      <c r="EWE1" s="134"/>
      <c r="EWF1" s="134"/>
      <c r="EWG1" s="134"/>
      <c r="EWH1" s="134"/>
      <c r="EWI1" s="134"/>
      <c r="EWJ1" s="134"/>
      <c r="EWK1" s="134"/>
      <c r="EWL1" s="134"/>
      <c r="EWM1" s="134"/>
      <c r="EWN1" s="134"/>
      <c r="EWO1" s="134"/>
      <c r="EWP1" s="134"/>
      <c r="EWQ1" s="134"/>
      <c r="EWR1" s="134"/>
      <c r="EWS1" s="134"/>
      <c r="EWT1" s="134"/>
      <c r="EWU1" s="134"/>
      <c r="EWV1" s="134"/>
      <c r="EWW1" s="134"/>
      <c r="EWX1" s="134"/>
      <c r="EWY1" s="134"/>
      <c r="EWZ1" s="134"/>
      <c r="EXA1" s="134"/>
      <c r="EXB1" s="134"/>
      <c r="EXC1" s="134"/>
      <c r="EXD1" s="134"/>
      <c r="EXE1" s="134"/>
      <c r="EXF1" s="134"/>
      <c r="EXG1" s="134"/>
      <c r="EXH1" s="134"/>
      <c r="EXI1" s="134"/>
      <c r="EXJ1" s="134"/>
      <c r="EXK1" s="134"/>
      <c r="EXL1" s="134"/>
      <c r="EXM1" s="134"/>
      <c r="EXN1" s="134"/>
      <c r="EXO1" s="134"/>
      <c r="EXP1" s="134"/>
      <c r="EXQ1" s="134"/>
      <c r="EXR1" s="134"/>
      <c r="EXS1" s="134"/>
      <c r="EXT1" s="134"/>
      <c r="EXU1" s="134"/>
      <c r="EXV1" s="134"/>
      <c r="EXW1" s="134"/>
      <c r="EXX1" s="134"/>
      <c r="EXY1" s="134"/>
      <c r="EXZ1" s="134"/>
      <c r="EYA1" s="134"/>
      <c r="EYB1" s="134"/>
      <c r="EYC1" s="134"/>
      <c r="EYD1" s="134"/>
      <c r="EYE1" s="134"/>
      <c r="EYF1" s="134"/>
      <c r="EYG1" s="134"/>
      <c r="EYH1" s="134"/>
      <c r="EYI1" s="134"/>
      <c r="EYJ1" s="134"/>
      <c r="EYK1" s="134"/>
      <c r="EYL1" s="134"/>
      <c r="EYM1" s="134"/>
      <c r="EYN1" s="134"/>
      <c r="EYO1" s="134"/>
      <c r="EYP1" s="134"/>
      <c r="EYQ1" s="134"/>
      <c r="EYR1" s="134"/>
      <c r="EYS1" s="134"/>
      <c r="EYT1" s="134"/>
      <c r="EYU1" s="134"/>
      <c r="EYV1" s="134"/>
      <c r="EYW1" s="134"/>
      <c r="EYX1" s="134"/>
      <c r="EYY1" s="134"/>
      <c r="EYZ1" s="134"/>
      <c r="EZA1" s="134"/>
      <c r="EZB1" s="134"/>
      <c r="EZC1" s="134"/>
      <c r="EZD1" s="134"/>
      <c r="EZE1" s="134"/>
      <c r="EZF1" s="134"/>
      <c r="EZG1" s="134"/>
      <c r="EZH1" s="134"/>
      <c r="EZI1" s="134"/>
      <c r="EZJ1" s="134"/>
      <c r="EZK1" s="134"/>
      <c r="EZL1" s="134"/>
      <c r="EZM1" s="134"/>
      <c r="EZN1" s="134"/>
      <c r="EZO1" s="134"/>
      <c r="EZP1" s="134"/>
      <c r="EZQ1" s="134"/>
      <c r="EZR1" s="134"/>
      <c r="EZS1" s="134"/>
      <c r="EZT1" s="134"/>
      <c r="EZU1" s="134"/>
      <c r="EZV1" s="134"/>
      <c r="EZW1" s="134"/>
      <c r="EZX1" s="134"/>
      <c r="EZY1" s="134"/>
      <c r="EZZ1" s="134"/>
      <c r="FAA1" s="134"/>
      <c r="FAB1" s="134"/>
      <c r="FAC1" s="134"/>
      <c r="FAD1" s="134"/>
      <c r="FAE1" s="134"/>
      <c r="FAF1" s="134"/>
      <c r="FAG1" s="134"/>
      <c r="FAH1" s="134"/>
      <c r="FAI1" s="134"/>
      <c r="FAJ1" s="134"/>
      <c r="FAK1" s="134"/>
      <c r="FAL1" s="134"/>
      <c r="FAM1" s="134"/>
      <c r="FAN1" s="134"/>
      <c r="FAO1" s="134"/>
      <c r="FAP1" s="134"/>
      <c r="FAQ1" s="134"/>
      <c r="FAR1" s="134"/>
      <c r="FAS1" s="134"/>
      <c r="FAT1" s="134"/>
      <c r="FAU1" s="134"/>
      <c r="FAV1" s="134"/>
      <c r="FAW1" s="134"/>
      <c r="FAX1" s="134"/>
      <c r="FAY1" s="134"/>
      <c r="FAZ1" s="134"/>
      <c r="FBA1" s="134"/>
      <c r="FBB1" s="134"/>
      <c r="FBC1" s="134"/>
      <c r="FBD1" s="134"/>
      <c r="FBE1" s="134"/>
      <c r="FBF1" s="134"/>
      <c r="FBG1" s="134"/>
      <c r="FBH1" s="134"/>
      <c r="FBI1" s="134"/>
      <c r="FBJ1" s="134"/>
      <c r="FBK1" s="134"/>
      <c r="FBL1" s="134"/>
      <c r="FBM1" s="134"/>
      <c r="FBN1" s="134"/>
      <c r="FBO1" s="134"/>
      <c r="FBP1" s="134"/>
      <c r="FBQ1" s="134"/>
      <c r="FBR1" s="134"/>
      <c r="FBS1" s="134"/>
      <c r="FBT1" s="134"/>
      <c r="FBU1" s="134"/>
      <c r="FBV1" s="134"/>
      <c r="FBW1" s="134"/>
      <c r="FBX1" s="134"/>
      <c r="FBY1" s="134"/>
      <c r="FBZ1" s="134"/>
      <c r="FCA1" s="134"/>
      <c r="FCB1" s="134"/>
      <c r="FCC1" s="134"/>
      <c r="FCD1" s="134"/>
      <c r="FCE1" s="134"/>
      <c r="FCF1" s="134"/>
      <c r="FCG1" s="134"/>
      <c r="FCH1" s="134"/>
      <c r="FCI1" s="134"/>
      <c r="FCJ1" s="134"/>
      <c r="FCK1" s="134"/>
      <c r="FCL1" s="134"/>
      <c r="FCM1" s="134"/>
      <c r="FCN1" s="134"/>
      <c r="FCO1" s="134"/>
      <c r="FCP1" s="134"/>
      <c r="FCQ1" s="134"/>
      <c r="FCR1" s="134"/>
      <c r="FCS1" s="134"/>
      <c r="FCT1" s="134"/>
      <c r="FCU1" s="134"/>
      <c r="FCV1" s="134"/>
      <c r="FCW1" s="134"/>
      <c r="FCX1" s="134"/>
      <c r="FCY1" s="134"/>
      <c r="FCZ1" s="134"/>
      <c r="FDA1" s="134"/>
      <c r="FDB1" s="134"/>
      <c r="FDC1" s="134"/>
      <c r="FDD1" s="134"/>
      <c r="FDE1" s="134"/>
      <c r="FDF1" s="134"/>
      <c r="FDG1" s="134"/>
      <c r="FDH1" s="134"/>
      <c r="FDI1" s="134"/>
      <c r="FDJ1" s="134"/>
      <c r="FDK1" s="134"/>
      <c r="FDL1" s="134"/>
      <c r="FDM1" s="134"/>
      <c r="FDN1" s="134"/>
      <c r="FDO1" s="134"/>
      <c r="FDP1" s="134"/>
      <c r="FDQ1" s="134"/>
      <c r="FDR1" s="134"/>
      <c r="FDS1" s="134"/>
      <c r="FDT1" s="134"/>
      <c r="FDU1" s="134"/>
      <c r="FDV1" s="134"/>
      <c r="FDW1" s="134"/>
      <c r="FDX1" s="134"/>
      <c r="FDY1" s="134"/>
      <c r="FDZ1" s="134"/>
      <c r="FEA1" s="134"/>
      <c r="FEB1" s="134"/>
      <c r="FEC1" s="134"/>
      <c r="FED1" s="134"/>
      <c r="FEE1" s="134"/>
      <c r="FEF1" s="134"/>
      <c r="FEG1" s="134"/>
      <c r="FEH1" s="134"/>
      <c r="FEI1" s="134"/>
      <c r="FEJ1" s="134"/>
      <c r="FEK1" s="134"/>
      <c r="FEL1" s="134"/>
      <c r="FEM1" s="134"/>
      <c r="FEN1" s="134"/>
      <c r="FEO1" s="134"/>
      <c r="FEP1" s="134"/>
      <c r="FEQ1" s="134"/>
      <c r="FER1" s="134"/>
      <c r="FES1" s="134"/>
      <c r="FET1" s="134"/>
      <c r="FEU1" s="134"/>
      <c r="FEV1" s="134"/>
      <c r="FEW1" s="134"/>
      <c r="FEX1" s="134"/>
      <c r="FEY1" s="134"/>
      <c r="FEZ1" s="134"/>
      <c r="FFA1" s="134"/>
      <c r="FFB1" s="134"/>
      <c r="FFC1" s="134"/>
      <c r="FFD1" s="134"/>
      <c r="FFE1" s="134"/>
      <c r="FFF1" s="134"/>
      <c r="FFG1" s="134"/>
      <c r="FFH1" s="134"/>
      <c r="FFI1" s="134"/>
      <c r="FFJ1" s="134"/>
      <c r="FFK1" s="134"/>
      <c r="FFL1" s="134"/>
      <c r="FFM1" s="134"/>
      <c r="FFN1" s="134"/>
      <c r="FFO1" s="134"/>
      <c r="FFP1" s="134"/>
      <c r="FFQ1" s="134"/>
      <c r="FFR1" s="134"/>
      <c r="FFS1" s="134"/>
      <c r="FFT1" s="134"/>
      <c r="FFU1" s="134"/>
      <c r="FFV1" s="134"/>
      <c r="FFW1" s="134"/>
      <c r="FFX1" s="134"/>
      <c r="FFY1" s="134"/>
      <c r="FFZ1" s="134"/>
      <c r="FGA1" s="134"/>
      <c r="FGB1" s="134"/>
      <c r="FGC1" s="134"/>
      <c r="FGD1" s="134"/>
      <c r="FGE1" s="134"/>
      <c r="FGF1" s="134"/>
      <c r="FGG1" s="134"/>
      <c r="FGH1" s="134"/>
      <c r="FGI1" s="134"/>
      <c r="FGJ1" s="134"/>
      <c r="FGK1" s="134"/>
      <c r="FGL1" s="134"/>
      <c r="FGM1" s="134"/>
      <c r="FGN1" s="134"/>
      <c r="FGO1" s="134"/>
      <c r="FGP1" s="134"/>
      <c r="FGQ1" s="134"/>
      <c r="FGR1" s="134"/>
      <c r="FGS1" s="134"/>
      <c r="FGT1" s="134"/>
      <c r="FGU1" s="134"/>
      <c r="FGV1" s="134"/>
      <c r="FGW1" s="134"/>
      <c r="FGX1" s="134"/>
      <c r="FGY1" s="134"/>
      <c r="FGZ1" s="134"/>
      <c r="FHA1" s="134"/>
      <c r="FHB1" s="134"/>
      <c r="FHC1" s="134"/>
      <c r="FHD1" s="134"/>
      <c r="FHE1" s="134"/>
      <c r="FHF1" s="134"/>
      <c r="FHG1" s="134"/>
      <c r="FHH1" s="134"/>
      <c r="FHI1" s="134"/>
      <c r="FHJ1" s="134"/>
      <c r="FHK1" s="134"/>
      <c r="FHL1" s="134"/>
      <c r="FHM1" s="134"/>
      <c r="FHN1" s="134"/>
      <c r="FHO1" s="134"/>
      <c r="FHP1" s="134"/>
      <c r="FHQ1" s="134"/>
      <c r="FHR1" s="134"/>
      <c r="FHS1" s="134"/>
      <c r="FHT1" s="134"/>
      <c r="FHU1" s="134"/>
      <c r="FHV1" s="134"/>
      <c r="FHW1" s="134"/>
      <c r="FHX1" s="134"/>
      <c r="FHY1" s="134"/>
      <c r="FHZ1" s="134"/>
      <c r="FIA1" s="134"/>
      <c r="FIB1" s="134"/>
      <c r="FIC1" s="134"/>
      <c r="FID1" s="134"/>
      <c r="FIE1" s="134"/>
      <c r="FIF1" s="134"/>
      <c r="FIG1" s="134"/>
      <c r="FIH1" s="134"/>
      <c r="FII1" s="134"/>
      <c r="FIJ1" s="134"/>
      <c r="FIK1" s="134"/>
      <c r="FIL1" s="134"/>
      <c r="FIM1" s="134"/>
      <c r="FIN1" s="134"/>
      <c r="FIO1" s="134"/>
      <c r="FIP1" s="134"/>
      <c r="FIQ1" s="134"/>
      <c r="FIR1" s="134"/>
      <c r="FIS1" s="134"/>
      <c r="FIT1" s="134"/>
      <c r="FIU1" s="134"/>
      <c r="FIV1" s="134"/>
      <c r="FIW1" s="134"/>
      <c r="FIX1" s="134"/>
      <c r="FIY1" s="134"/>
      <c r="FIZ1" s="134"/>
      <c r="FJA1" s="134"/>
      <c r="FJB1" s="134"/>
      <c r="FJC1" s="134"/>
      <c r="FJD1" s="134"/>
      <c r="FJE1" s="134"/>
      <c r="FJF1" s="134"/>
      <c r="FJG1" s="134"/>
      <c r="FJH1" s="134"/>
      <c r="FJI1" s="134"/>
      <c r="FJJ1" s="134"/>
      <c r="FJK1" s="134"/>
      <c r="FJL1" s="134"/>
      <c r="FJM1" s="134"/>
      <c r="FJN1" s="134"/>
      <c r="FJO1" s="134"/>
      <c r="FJP1" s="134"/>
      <c r="FJQ1" s="134"/>
      <c r="FJR1" s="134"/>
      <c r="FJS1" s="134"/>
      <c r="FJT1" s="134"/>
      <c r="FJU1" s="134"/>
      <c r="FJV1" s="134"/>
      <c r="FJW1" s="134"/>
      <c r="FJX1" s="134"/>
      <c r="FJY1" s="134"/>
      <c r="FJZ1" s="134"/>
      <c r="FKA1" s="134"/>
      <c r="FKB1" s="134"/>
      <c r="FKC1" s="134"/>
      <c r="FKD1" s="134"/>
      <c r="FKE1" s="134"/>
      <c r="FKF1" s="134"/>
      <c r="FKG1" s="134"/>
      <c r="FKH1" s="134"/>
      <c r="FKI1" s="134"/>
      <c r="FKJ1" s="134"/>
      <c r="FKK1" s="134"/>
      <c r="FKL1" s="134"/>
      <c r="FKM1" s="134"/>
      <c r="FKN1" s="134"/>
      <c r="FKO1" s="134"/>
      <c r="FKP1" s="134"/>
      <c r="FKQ1" s="134"/>
      <c r="FKR1" s="134"/>
      <c r="FKS1" s="134"/>
      <c r="FKT1" s="134"/>
      <c r="FKU1" s="134"/>
      <c r="FKV1" s="134"/>
      <c r="FKW1" s="134"/>
      <c r="FKX1" s="134"/>
      <c r="FKY1" s="134"/>
      <c r="FKZ1" s="134"/>
      <c r="FLA1" s="134"/>
      <c r="FLB1" s="134"/>
      <c r="FLC1" s="134"/>
      <c r="FLD1" s="134"/>
      <c r="FLE1" s="134"/>
      <c r="FLF1" s="134"/>
      <c r="FLG1" s="134"/>
      <c r="FLH1" s="134"/>
      <c r="FLI1" s="134"/>
      <c r="FLJ1" s="134"/>
      <c r="FLK1" s="134"/>
      <c r="FLL1" s="134"/>
      <c r="FLM1" s="134"/>
      <c r="FLN1" s="134"/>
      <c r="FLO1" s="134"/>
      <c r="FLP1" s="134"/>
      <c r="FLQ1" s="134"/>
      <c r="FLR1" s="134"/>
      <c r="FLS1" s="134"/>
      <c r="FLT1" s="134"/>
      <c r="FLU1" s="134"/>
      <c r="FLV1" s="134"/>
      <c r="FLW1" s="134"/>
      <c r="FLX1" s="134"/>
      <c r="FLY1" s="134"/>
      <c r="FLZ1" s="134"/>
      <c r="FMA1" s="134"/>
      <c r="FMB1" s="134"/>
      <c r="FMC1" s="134"/>
      <c r="FMD1" s="134"/>
      <c r="FME1" s="134"/>
      <c r="FMF1" s="134"/>
      <c r="FMG1" s="134"/>
      <c r="FMH1" s="134"/>
      <c r="FMI1" s="134"/>
      <c r="FMJ1" s="134"/>
      <c r="FMK1" s="134"/>
      <c r="FML1" s="134"/>
      <c r="FMM1" s="134"/>
      <c r="FMN1" s="134"/>
      <c r="FMO1" s="134"/>
      <c r="FMP1" s="134"/>
      <c r="FMQ1" s="134"/>
      <c r="FMR1" s="134"/>
      <c r="FMS1" s="134"/>
      <c r="FMT1" s="134"/>
      <c r="FMU1" s="134"/>
      <c r="FMV1" s="134"/>
      <c r="FMW1" s="134"/>
      <c r="FMX1" s="134"/>
      <c r="FMY1" s="134"/>
      <c r="FMZ1" s="134"/>
      <c r="FNA1" s="134"/>
      <c r="FNB1" s="134"/>
      <c r="FNC1" s="134"/>
      <c r="FND1" s="134"/>
      <c r="FNE1" s="134"/>
      <c r="FNF1" s="134"/>
      <c r="FNG1" s="134"/>
      <c r="FNH1" s="134"/>
      <c r="FNI1" s="134"/>
      <c r="FNJ1" s="134"/>
      <c r="FNK1" s="134"/>
      <c r="FNL1" s="134"/>
      <c r="FNM1" s="134"/>
      <c r="FNN1" s="134"/>
      <c r="FNO1" s="134"/>
      <c r="FNP1" s="134"/>
      <c r="FNQ1" s="134"/>
      <c r="FNR1" s="134"/>
      <c r="FNS1" s="134"/>
      <c r="FNT1" s="134"/>
      <c r="FNU1" s="134"/>
      <c r="FNV1" s="134"/>
      <c r="FNW1" s="134"/>
      <c r="FNX1" s="134"/>
      <c r="FNY1" s="134"/>
      <c r="FNZ1" s="134"/>
      <c r="FOA1" s="134"/>
      <c r="FOB1" s="134"/>
      <c r="FOC1" s="134"/>
      <c r="FOD1" s="134"/>
      <c r="FOE1" s="134"/>
      <c r="FOF1" s="134"/>
      <c r="FOG1" s="134"/>
      <c r="FOH1" s="134"/>
      <c r="FOI1" s="134"/>
      <c r="FOJ1" s="134"/>
      <c r="FOK1" s="134"/>
      <c r="FOL1" s="134"/>
      <c r="FOM1" s="134"/>
      <c r="FON1" s="134"/>
      <c r="FOO1" s="134"/>
      <c r="FOP1" s="134"/>
      <c r="FOQ1" s="134"/>
      <c r="FOR1" s="134"/>
      <c r="FOS1" s="134"/>
      <c r="FOT1" s="134"/>
      <c r="FOU1" s="134"/>
      <c r="FOV1" s="134"/>
      <c r="FOW1" s="134"/>
      <c r="FOX1" s="134"/>
      <c r="FOY1" s="134"/>
      <c r="FOZ1" s="134"/>
      <c r="FPA1" s="134"/>
      <c r="FPB1" s="134"/>
      <c r="FPC1" s="134"/>
      <c r="FPD1" s="134"/>
      <c r="FPE1" s="134"/>
      <c r="FPF1" s="134"/>
      <c r="FPG1" s="134"/>
      <c r="FPH1" s="134"/>
      <c r="FPI1" s="134"/>
      <c r="FPJ1" s="134"/>
      <c r="FPK1" s="134"/>
      <c r="FPL1" s="134"/>
      <c r="FPM1" s="134"/>
      <c r="FPN1" s="134"/>
      <c r="FPO1" s="134"/>
      <c r="FPP1" s="134"/>
      <c r="FPQ1" s="134"/>
      <c r="FPR1" s="134"/>
      <c r="FPS1" s="134"/>
      <c r="FPT1" s="134"/>
      <c r="FPU1" s="134"/>
      <c r="FPV1" s="134"/>
      <c r="FPW1" s="134"/>
      <c r="FPX1" s="134"/>
      <c r="FPY1" s="134"/>
      <c r="FPZ1" s="134"/>
      <c r="FQA1" s="134"/>
      <c r="FQB1" s="134"/>
      <c r="FQC1" s="134"/>
      <c r="FQD1" s="134"/>
      <c r="FQE1" s="134"/>
      <c r="FQF1" s="134"/>
      <c r="FQG1" s="134"/>
      <c r="FQH1" s="134"/>
      <c r="FQI1" s="134"/>
      <c r="FQJ1" s="134"/>
      <c r="FQK1" s="134"/>
      <c r="FQL1" s="134"/>
      <c r="FQM1" s="134"/>
      <c r="FQN1" s="134"/>
      <c r="FQO1" s="134"/>
      <c r="FQP1" s="134"/>
      <c r="FQQ1" s="134"/>
      <c r="FQR1" s="134"/>
      <c r="FQS1" s="134"/>
      <c r="FQT1" s="134"/>
      <c r="FQU1" s="134"/>
      <c r="FQV1" s="134"/>
      <c r="FQW1" s="134"/>
      <c r="FQX1" s="134"/>
      <c r="FQY1" s="134"/>
      <c r="FQZ1" s="134"/>
      <c r="FRA1" s="134"/>
      <c r="FRB1" s="134"/>
      <c r="FRC1" s="134"/>
      <c r="FRD1" s="134"/>
      <c r="FRE1" s="134"/>
      <c r="FRF1" s="134"/>
      <c r="FRG1" s="134"/>
      <c r="FRH1" s="134"/>
      <c r="FRI1" s="134"/>
      <c r="FRJ1" s="134"/>
      <c r="FRK1" s="134"/>
      <c r="FRL1" s="134"/>
      <c r="FRM1" s="134"/>
      <c r="FRN1" s="134"/>
      <c r="FRO1" s="134"/>
      <c r="FRP1" s="134"/>
      <c r="FRQ1" s="134"/>
      <c r="FRR1" s="134"/>
      <c r="FRS1" s="134"/>
      <c r="FRT1" s="134"/>
      <c r="FRU1" s="134"/>
      <c r="FRV1" s="134"/>
      <c r="FRW1" s="134"/>
      <c r="FRX1" s="134"/>
      <c r="FRY1" s="134"/>
      <c r="FRZ1" s="134"/>
      <c r="FSA1" s="134"/>
      <c r="FSB1" s="134"/>
      <c r="FSC1" s="134"/>
      <c r="FSD1" s="134"/>
      <c r="FSE1" s="134"/>
      <c r="FSF1" s="134"/>
      <c r="FSG1" s="134"/>
      <c r="FSH1" s="134"/>
      <c r="FSI1" s="134"/>
      <c r="FSJ1" s="134"/>
      <c r="FSK1" s="134"/>
      <c r="FSL1" s="134"/>
      <c r="FSM1" s="134"/>
      <c r="FSN1" s="134"/>
      <c r="FSO1" s="134"/>
      <c r="FSP1" s="134"/>
      <c r="FSQ1" s="134"/>
      <c r="FSR1" s="134"/>
      <c r="FSS1" s="134"/>
      <c r="FST1" s="134"/>
      <c r="FSU1" s="134"/>
      <c r="FSV1" s="134"/>
      <c r="FSW1" s="134"/>
      <c r="FSX1" s="134"/>
      <c r="FSY1" s="134"/>
      <c r="FSZ1" s="134"/>
      <c r="FTA1" s="134"/>
      <c r="FTB1" s="134"/>
      <c r="FTC1" s="134"/>
      <c r="FTD1" s="134"/>
      <c r="FTE1" s="134"/>
      <c r="FTF1" s="134"/>
      <c r="FTG1" s="134"/>
      <c r="FTH1" s="134"/>
      <c r="FTI1" s="134"/>
      <c r="FTJ1" s="134"/>
      <c r="FTK1" s="134"/>
      <c r="FTL1" s="134"/>
      <c r="FTM1" s="134"/>
      <c r="FTN1" s="134"/>
      <c r="FTO1" s="134"/>
      <c r="FTP1" s="134"/>
      <c r="FTQ1" s="134"/>
      <c r="FTR1" s="134"/>
      <c r="FTS1" s="134"/>
      <c r="FTT1" s="134"/>
      <c r="FTU1" s="134"/>
      <c r="FTV1" s="134"/>
      <c r="FTW1" s="134"/>
      <c r="FTX1" s="134"/>
      <c r="FTY1" s="134"/>
      <c r="FTZ1" s="134"/>
      <c r="FUA1" s="134"/>
      <c r="FUB1" s="134"/>
      <c r="FUC1" s="134"/>
      <c r="FUD1" s="134"/>
      <c r="FUE1" s="134"/>
      <c r="FUF1" s="134"/>
      <c r="FUG1" s="134"/>
      <c r="FUH1" s="134"/>
      <c r="FUI1" s="134"/>
      <c r="FUJ1" s="134"/>
      <c r="FUK1" s="134"/>
      <c r="FUL1" s="134"/>
      <c r="FUM1" s="134"/>
      <c r="FUN1" s="134"/>
      <c r="FUO1" s="134"/>
      <c r="FUP1" s="134"/>
      <c r="FUQ1" s="134"/>
      <c r="FUR1" s="134"/>
      <c r="FUS1" s="134"/>
      <c r="FUT1" s="134"/>
      <c r="FUU1" s="134"/>
      <c r="FUV1" s="134"/>
      <c r="FUW1" s="134"/>
      <c r="FUX1" s="134"/>
      <c r="FUY1" s="134"/>
      <c r="FUZ1" s="134"/>
      <c r="FVA1" s="134"/>
      <c r="FVB1" s="134"/>
      <c r="FVC1" s="134"/>
      <c r="FVD1" s="134"/>
      <c r="FVE1" s="134"/>
      <c r="FVF1" s="134"/>
      <c r="FVG1" s="134"/>
      <c r="FVH1" s="134"/>
      <c r="FVI1" s="134"/>
      <c r="FVJ1" s="134"/>
      <c r="FVK1" s="134"/>
      <c r="FVL1" s="134"/>
      <c r="FVM1" s="134"/>
      <c r="FVN1" s="134"/>
      <c r="FVO1" s="134"/>
      <c r="FVP1" s="134"/>
      <c r="FVQ1" s="134"/>
      <c r="FVR1" s="134"/>
      <c r="FVS1" s="134"/>
      <c r="FVT1" s="134"/>
      <c r="FVU1" s="134"/>
      <c r="FVV1" s="134"/>
      <c r="FVW1" s="134"/>
      <c r="FVX1" s="134"/>
      <c r="FVY1" s="134"/>
      <c r="FVZ1" s="134"/>
      <c r="FWA1" s="134"/>
      <c r="FWB1" s="134"/>
      <c r="FWC1" s="134"/>
      <c r="FWD1" s="134"/>
      <c r="FWE1" s="134"/>
      <c r="FWF1" s="134"/>
      <c r="FWG1" s="134"/>
      <c r="FWH1" s="134"/>
      <c r="FWI1" s="134"/>
      <c r="FWJ1" s="134"/>
      <c r="FWK1" s="134"/>
      <c r="FWL1" s="134"/>
      <c r="FWM1" s="134"/>
      <c r="FWN1" s="134"/>
      <c r="FWO1" s="134"/>
      <c r="FWP1" s="134"/>
      <c r="FWQ1" s="134"/>
      <c r="FWR1" s="134"/>
      <c r="FWS1" s="134"/>
      <c r="FWT1" s="134"/>
      <c r="FWU1" s="134"/>
      <c r="FWV1" s="134"/>
      <c r="FWW1" s="134"/>
      <c r="FWX1" s="134"/>
      <c r="FWY1" s="134"/>
      <c r="FWZ1" s="134"/>
      <c r="FXA1" s="134"/>
      <c r="FXB1" s="134"/>
      <c r="FXC1" s="134"/>
      <c r="FXD1" s="134"/>
      <c r="FXE1" s="134"/>
      <c r="FXF1" s="134"/>
      <c r="FXG1" s="134"/>
      <c r="FXH1" s="134"/>
      <c r="FXI1" s="134"/>
      <c r="FXJ1" s="134"/>
      <c r="FXK1" s="134"/>
      <c r="FXL1" s="134"/>
      <c r="FXM1" s="134"/>
      <c r="FXN1" s="134"/>
      <c r="FXO1" s="134"/>
      <c r="FXP1" s="134"/>
      <c r="FXQ1" s="134"/>
      <c r="FXR1" s="134"/>
      <c r="FXS1" s="134"/>
      <c r="FXT1" s="134"/>
      <c r="FXU1" s="134"/>
      <c r="FXV1" s="134"/>
      <c r="FXW1" s="134"/>
      <c r="FXX1" s="134"/>
      <c r="FXY1" s="134"/>
      <c r="FXZ1" s="134"/>
      <c r="FYA1" s="134"/>
      <c r="FYB1" s="134"/>
      <c r="FYC1" s="134"/>
      <c r="FYD1" s="134"/>
      <c r="FYE1" s="134"/>
      <c r="FYF1" s="134"/>
      <c r="FYG1" s="134"/>
      <c r="FYH1" s="134"/>
      <c r="FYI1" s="134"/>
      <c r="FYJ1" s="134"/>
      <c r="FYK1" s="134"/>
      <c r="FYL1" s="134"/>
      <c r="FYM1" s="134"/>
      <c r="FYN1" s="134"/>
      <c r="FYO1" s="134"/>
      <c r="FYP1" s="134"/>
      <c r="FYQ1" s="134"/>
      <c r="FYR1" s="134"/>
      <c r="FYS1" s="134"/>
      <c r="FYT1" s="134"/>
      <c r="FYU1" s="134"/>
      <c r="FYV1" s="134"/>
      <c r="FYW1" s="134"/>
      <c r="FYX1" s="134"/>
      <c r="FYY1" s="134"/>
      <c r="FYZ1" s="134"/>
      <c r="FZA1" s="134"/>
      <c r="FZB1" s="134"/>
      <c r="FZC1" s="134"/>
      <c r="FZD1" s="134"/>
      <c r="FZE1" s="134"/>
      <c r="FZF1" s="134"/>
      <c r="FZG1" s="134"/>
      <c r="FZH1" s="134"/>
      <c r="FZI1" s="134"/>
      <c r="FZJ1" s="134"/>
      <c r="FZK1" s="134"/>
      <c r="FZL1" s="134"/>
      <c r="FZM1" s="134"/>
      <c r="FZN1" s="134"/>
      <c r="FZO1" s="134"/>
      <c r="FZP1" s="134"/>
      <c r="FZQ1" s="134"/>
      <c r="FZR1" s="134"/>
      <c r="FZS1" s="134"/>
      <c r="FZT1" s="134"/>
      <c r="FZU1" s="134"/>
      <c r="FZV1" s="134"/>
      <c r="FZW1" s="134"/>
      <c r="FZX1" s="134"/>
      <c r="FZY1" s="134"/>
      <c r="FZZ1" s="134"/>
      <c r="GAA1" s="134"/>
      <c r="GAB1" s="134"/>
      <c r="GAC1" s="134"/>
      <c r="GAD1" s="134"/>
      <c r="GAE1" s="134"/>
      <c r="GAF1" s="134"/>
      <c r="GAG1" s="134"/>
      <c r="GAH1" s="134"/>
      <c r="GAI1" s="134"/>
      <c r="GAJ1" s="134"/>
      <c r="GAK1" s="134"/>
      <c r="GAL1" s="134"/>
      <c r="GAM1" s="134"/>
      <c r="GAN1" s="134"/>
      <c r="GAO1" s="134"/>
      <c r="GAP1" s="134"/>
      <c r="GAQ1" s="134"/>
      <c r="GAR1" s="134"/>
      <c r="GAS1" s="134"/>
      <c r="GAT1" s="134"/>
      <c r="GAU1" s="134"/>
      <c r="GAV1" s="134"/>
      <c r="GAW1" s="134"/>
      <c r="GAX1" s="134"/>
      <c r="GAY1" s="134"/>
      <c r="GAZ1" s="134"/>
      <c r="GBA1" s="134"/>
      <c r="GBB1" s="134"/>
      <c r="GBC1" s="134"/>
      <c r="GBD1" s="134"/>
      <c r="GBE1" s="134"/>
      <c r="GBF1" s="134"/>
      <c r="GBG1" s="134"/>
      <c r="GBH1" s="134"/>
      <c r="GBI1" s="134"/>
      <c r="GBJ1" s="134"/>
      <c r="GBK1" s="134"/>
      <c r="GBL1" s="134"/>
      <c r="GBM1" s="134"/>
      <c r="GBN1" s="134"/>
      <c r="GBO1" s="134"/>
      <c r="GBP1" s="134"/>
      <c r="GBQ1" s="134"/>
      <c r="GBR1" s="134"/>
      <c r="GBS1" s="134"/>
      <c r="GBT1" s="134"/>
      <c r="GBU1" s="134"/>
      <c r="GBV1" s="134"/>
      <c r="GBW1" s="134"/>
      <c r="GBX1" s="134"/>
      <c r="GBY1" s="134"/>
      <c r="GBZ1" s="134"/>
      <c r="GCA1" s="134"/>
      <c r="GCB1" s="134"/>
      <c r="GCC1" s="134"/>
      <c r="GCD1" s="134"/>
      <c r="GCE1" s="134"/>
      <c r="GCF1" s="134"/>
      <c r="GCG1" s="134"/>
      <c r="GCH1" s="134"/>
      <c r="GCI1" s="134"/>
      <c r="GCJ1" s="134"/>
      <c r="GCK1" s="134"/>
      <c r="GCL1" s="134"/>
      <c r="GCM1" s="134"/>
      <c r="GCN1" s="134"/>
      <c r="GCO1" s="134"/>
      <c r="GCP1" s="134"/>
      <c r="GCQ1" s="134"/>
      <c r="GCR1" s="134"/>
      <c r="GCS1" s="134"/>
      <c r="GCT1" s="134"/>
      <c r="GCU1" s="134"/>
      <c r="GCV1" s="134"/>
      <c r="GCW1" s="134"/>
      <c r="GCX1" s="134"/>
      <c r="GCY1" s="134"/>
      <c r="GCZ1" s="134"/>
      <c r="GDA1" s="134"/>
      <c r="GDB1" s="134"/>
      <c r="GDC1" s="134"/>
      <c r="GDD1" s="134"/>
      <c r="GDE1" s="134"/>
      <c r="GDF1" s="134"/>
      <c r="GDG1" s="134"/>
      <c r="GDH1" s="134"/>
      <c r="GDI1" s="134"/>
      <c r="GDJ1" s="134"/>
      <c r="GDK1" s="134"/>
      <c r="GDL1" s="134"/>
      <c r="GDM1" s="134"/>
      <c r="GDN1" s="134"/>
      <c r="GDO1" s="134"/>
      <c r="GDP1" s="134"/>
      <c r="GDQ1" s="134"/>
      <c r="GDR1" s="134"/>
      <c r="GDS1" s="134"/>
      <c r="GDT1" s="134"/>
      <c r="GDU1" s="134"/>
      <c r="GDV1" s="134"/>
      <c r="GDW1" s="134"/>
      <c r="GDX1" s="134"/>
      <c r="GDY1" s="134"/>
      <c r="GDZ1" s="134"/>
      <c r="GEA1" s="134"/>
      <c r="GEB1" s="134"/>
      <c r="GEC1" s="134"/>
      <c r="GED1" s="134"/>
      <c r="GEE1" s="134"/>
      <c r="GEF1" s="134"/>
      <c r="GEG1" s="134"/>
      <c r="GEH1" s="134"/>
      <c r="GEI1" s="134"/>
      <c r="GEJ1" s="134"/>
      <c r="GEK1" s="134"/>
      <c r="GEL1" s="134"/>
      <c r="GEM1" s="134"/>
      <c r="GEN1" s="134"/>
      <c r="GEO1" s="134"/>
      <c r="GEP1" s="134"/>
      <c r="GEQ1" s="134"/>
      <c r="GER1" s="134"/>
      <c r="GES1" s="134"/>
      <c r="GET1" s="134"/>
      <c r="GEU1" s="134"/>
      <c r="GEV1" s="134"/>
      <c r="GEW1" s="134"/>
      <c r="GEX1" s="134"/>
      <c r="GEY1" s="134"/>
      <c r="GEZ1" s="134"/>
      <c r="GFA1" s="134"/>
      <c r="GFB1" s="134"/>
      <c r="GFC1" s="134"/>
      <c r="GFD1" s="134"/>
      <c r="GFE1" s="134"/>
      <c r="GFF1" s="134"/>
      <c r="GFG1" s="134"/>
      <c r="GFH1" s="134"/>
      <c r="GFI1" s="134"/>
      <c r="GFJ1" s="134"/>
      <c r="GFK1" s="134"/>
      <c r="GFL1" s="134"/>
      <c r="GFM1" s="134"/>
      <c r="GFN1" s="134"/>
      <c r="GFO1" s="134"/>
      <c r="GFP1" s="134"/>
      <c r="GFQ1" s="134"/>
      <c r="GFR1" s="134"/>
      <c r="GFS1" s="134"/>
      <c r="GFT1" s="134"/>
      <c r="GFU1" s="134"/>
      <c r="GFV1" s="134"/>
      <c r="GFW1" s="134"/>
      <c r="GFX1" s="134"/>
      <c r="GFY1" s="134"/>
      <c r="GFZ1" s="134"/>
      <c r="GGA1" s="134"/>
      <c r="GGB1" s="134"/>
      <c r="GGC1" s="134"/>
      <c r="GGD1" s="134"/>
      <c r="GGE1" s="134"/>
      <c r="GGF1" s="134"/>
      <c r="GGG1" s="134"/>
      <c r="GGH1" s="134"/>
      <c r="GGI1" s="134"/>
      <c r="GGJ1" s="134"/>
      <c r="GGK1" s="134"/>
      <c r="GGL1" s="134"/>
      <c r="GGM1" s="134"/>
      <c r="GGN1" s="134"/>
      <c r="GGO1" s="134"/>
      <c r="GGP1" s="134"/>
      <c r="GGQ1" s="134"/>
      <c r="GGR1" s="134"/>
      <c r="GGS1" s="134"/>
      <c r="GGT1" s="134"/>
      <c r="GGU1" s="134"/>
      <c r="GGV1" s="134"/>
      <c r="GGW1" s="134"/>
      <c r="GGX1" s="134"/>
      <c r="GGY1" s="134"/>
      <c r="GGZ1" s="134"/>
      <c r="GHA1" s="134"/>
      <c r="GHB1" s="134"/>
      <c r="GHC1" s="134"/>
      <c r="GHD1" s="134"/>
      <c r="GHE1" s="134"/>
      <c r="GHF1" s="134"/>
      <c r="GHG1" s="134"/>
      <c r="GHH1" s="134"/>
      <c r="GHI1" s="134"/>
      <c r="GHJ1" s="134"/>
      <c r="GHK1" s="134"/>
      <c r="GHL1" s="134"/>
      <c r="GHM1" s="134"/>
      <c r="GHN1" s="134"/>
      <c r="GHO1" s="134"/>
      <c r="GHP1" s="134"/>
      <c r="GHQ1" s="134"/>
      <c r="GHR1" s="134"/>
      <c r="GHS1" s="134"/>
      <c r="GHT1" s="134"/>
      <c r="GHU1" s="134"/>
      <c r="GHV1" s="134"/>
      <c r="GHW1" s="134"/>
      <c r="GHX1" s="134"/>
      <c r="GHY1" s="134"/>
      <c r="GHZ1" s="134"/>
      <c r="GIA1" s="134"/>
      <c r="GIB1" s="134"/>
      <c r="GIC1" s="134"/>
      <c r="GID1" s="134"/>
      <c r="GIE1" s="134"/>
      <c r="GIF1" s="134"/>
      <c r="GIG1" s="134"/>
      <c r="GIH1" s="134"/>
      <c r="GII1" s="134"/>
      <c r="GIJ1" s="134"/>
      <c r="GIK1" s="134"/>
      <c r="GIL1" s="134"/>
      <c r="GIM1" s="134"/>
      <c r="GIN1" s="134"/>
      <c r="GIO1" s="134"/>
      <c r="GIP1" s="134"/>
      <c r="GIQ1" s="134"/>
      <c r="GIR1" s="134"/>
      <c r="GIS1" s="134"/>
      <c r="GIT1" s="134"/>
      <c r="GIU1" s="134"/>
      <c r="GIV1" s="134"/>
      <c r="GIW1" s="134"/>
      <c r="GIX1" s="134"/>
      <c r="GIY1" s="134"/>
      <c r="GIZ1" s="134"/>
      <c r="GJA1" s="134"/>
      <c r="GJB1" s="134"/>
      <c r="GJC1" s="134"/>
      <c r="GJD1" s="134"/>
      <c r="GJE1" s="134"/>
      <c r="GJF1" s="134"/>
      <c r="GJG1" s="134"/>
      <c r="GJH1" s="134"/>
      <c r="GJI1" s="134"/>
      <c r="GJJ1" s="134"/>
      <c r="GJK1" s="134"/>
      <c r="GJL1" s="134"/>
      <c r="GJM1" s="134"/>
      <c r="GJN1" s="134"/>
      <c r="GJO1" s="134"/>
      <c r="GJP1" s="134"/>
      <c r="GJQ1" s="134"/>
      <c r="GJR1" s="134"/>
      <c r="GJS1" s="134"/>
      <c r="GJT1" s="134"/>
      <c r="GJU1" s="134"/>
      <c r="GJV1" s="134"/>
      <c r="GJW1" s="134"/>
      <c r="GJX1" s="134"/>
      <c r="GJY1" s="134"/>
      <c r="GJZ1" s="134"/>
      <c r="GKA1" s="134"/>
      <c r="GKB1" s="134"/>
      <c r="GKC1" s="134"/>
      <c r="GKD1" s="134"/>
      <c r="GKE1" s="134"/>
      <c r="GKF1" s="134"/>
      <c r="GKG1" s="134"/>
      <c r="GKH1" s="134"/>
      <c r="GKI1" s="134"/>
      <c r="GKJ1" s="134"/>
      <c r="GKK1" s="134"/>
      <c r="GKL1" s="134"/>
      <c r="GKM1" s="134"/>
      <c r="GKN1" s="134"/>
      <c r="GKO1" s="134"/>
      <c r="GKP1" s="134"/>
      <c r="GKQ1" s="134"/>
      <c r="GKR1" s="134"/>
      <c r="GKS1" s="134"/>
      <c r="GKT1" s="134"/>
      <c r="GKU1" s="134"/>
      <c r="GKV1" s="134"/>
      <c r="GKW1" s="134"/>
      <c r="GKX1" s="134"/>
      <c r="GKY1" s="134"/>
      <c r="GKZ1" s="134"/>
      <c r="GLA1" s="134"/>
      <c r="GLB1" s="134"/>
      <c r="GLC1" s="134"/>
      <c r="GLD1" s="134"/>
      <c r="GLE1" s="134"/>
      <c r="GLF1" s="134"/>
      <c r="GLG1" s="134"/>
      <c r="GLH1" s="134"/>
      <c r="GLI1" s="134"/>
      <c r="GLJ1" s="134"/>
      <c r="GLK1" s="134"/>
      <c r="GLL1" s="134"/>
      <c r="GLM1" s="134"/>
      <c r="GLN1" s="134"/>
      <c r="GLO1" s="134"/>
      <c r="GLP1" s="134"/>
      <c r="GLQ1" s="134"/>
      <c r="GLR1" s="134"/>
      <c r="GLS1" s="134"/>
      <c r="GLT1" s="134"/>
      <c r="GLU1" s="134"/>
      <c r="GLV1" s="134"/>
      <c r="GLW1" s="134"/>
      <c r="GLX1" s="134"/>
      <c r="GLY1" s="134"/>
      <c r="GLZ1" s="134"/>
      <c r="GMA1" s="134"/>
      <c r="GMB1" s="134"/>
      <c r="GMC1" s="134"/>
      <c r="GMD1" s="134"/>
      <c r="GME1" s="134"/>
      <c r="GMF1" s="134"/>
      <c r="GMG1" s="134"/>
      <c r="GMH1" s="134"/>
      <c r="GMI1" s="134"/>
      <c r="GMJ1" s="134"/>
      <c r="GMK1" s="134"/>
      <c r="GML1" s="134"/>
      <c r="GMM1" s="134"/>
      <c r="GMN1" s="134"/>
      <c r="GMO1" s="134"/>
      <c r="GMP1" s="134"/>
      <c r="GMQ1" s="134"/>
      <c r="GMR1" s="134"/>
      <c r="GMS1" s="134"/>
      <c r="GMT1" s="134"/>
      <c r="GMU1" s="134"/>
      <c r="GMV1" s="134"/>
      <c r="GMW1" s="134"/>
      <c r="GMX1" s="134"/>
      <c r="GMY1" s="134"/>
      <c r="GMZ1" s="134"/>
      <c r="GNA1" s="134"/>
      <c r="GNB1" s="134"/>
      <c r="GNC1" s="134"/>
      <c r="GND1" s="134"/>
      <c r="GNE1" s="134"/>
      <c r="GNF1" s="134"/>
      <c r="GNG1" s="134"/>
      <c r="GNH1" s="134"/>
      <c r="GNI1" s="134"/>
      <c r="GNJ1" s="134"/>
      <c r="GNK1" s="134"/>
      <c r="GNL1" s="134"/>
      <c r="GNM1" s="134"/>
      <c r="GNN1" s="134"/>
      <c r="GNO1" s="134"/>
      <c r="GNP1" s="134"/>
      <c r="GNQ1" s="134"/>
      <c r="GNR1" s="134"/>
      <c r="GNS1" s="134"/>
      <c r="GNT1" s="134"/>
      <c r="GNU1" s="134"/>
      <c r="GNV1" s="134"/>
      <c r="GNW1" s="134"/>
      <c r="GNX1" s="134"/>
      <c r="GNY1" s="134"/>
      <c r="GNZ1" s="134"/>
      <c r="GOA1" s="134"/>
      <c r="GOB1" s="134"/>
      <c r="GOC1" s="134"/>
      <c r="GOD1" s="134"/>
      <c r="GOE1" s="134"/>
      <c r="GOF1" s="134"/>
      <c r="GOG1" s="134"/>
      <c r="GOH1" s="134"/>
      <c r="GOI1" s="134"/>
      <c r="GOJ1" s="134"/>
      <c r="GOK1" s="134"/>
      <c r="GOL1" s="134"/>
      <c r="GOM1" s="134"/>
      <c r="GON1" s="134"/>
      <c r="GOO1" s="134"/>
      <c r="GOP1" s="134"/>
      <c r="GOQ1" s="134"/>
      <c r="GOR1" s="134"/>
      <c r="GOS1" s="134"/>
      <c r="GOT1" s="134"/>
      <c r="GOU1" s="134"/>
      <c r="GOV1" s="134"/>
      <c r="GOW1" s="134"/>
      <c r="GOX1" s="134"/>
      <c r="GOY1" s="134"/>
      <c r="GOZ1" s="134"/>
      <c r="GPA1" s="134"/>
      <c r="GPB1" s="134"/>
      <c r="GPC1" s="134"/>
      <c r="GPD1" s="134"/>
      <c r="GPE1" s="134"/>
      <c r="GPF1" s="134"/>
      <c r="GPG1" s="134"/>
      <c r="GPH1" s="134"/>
      <c r="GPI1" s="134"/>
      <c r="GPJ1" s="134"/>
      <c r="GPK1" s="134"/>
      <c r="GPL1" s="134"/>
      <c r="GPM1" s="134"/>
      <c r="GPN1" s="134"/>
      <c r="GPO1" s="134"/>
      <c r="GPP1" s="134"/>
      <c r="GPQ1" s="134"/>
      <c r="GPR1" s="134"/>
      <c r="GPS1" s="134"/>
      <c r="GPT1" s="134"/>
      <c r="GPU1" s="134"/>
      <c r="GPV1" s="134"/>
      <c r="GPW1" s="134"/>
      <c r="GPX1" s="134"/>
      <c r="GPY1" s="134"/>
      <c r="GPZ1" s="134"/>
      <c r="GQA1" s="134"/>
      <c r="GQB1" s="134"/>
      <c r="GQC1" s="134"/>
      <c r="GQD1" s="134"/>
      <c r="GQE1" s="134"/>
      <c r="GQF1" s="134"/>
      <c r="GQG1" s="134"/>
      <c r="GQH1" s="134"/>
      <c r="GQI1" s="134"/>
      <c r="GQJ1" s="134"/>
      <c r="GQK1" s="134"/>
      <c r="GQL1" s="134"/>
      <c r="GQM1" s="134"/>
      <c r="GQN1" s="134"/>
      <c r="GQO1" s="134"/>
      <c r="GQP1" s="134"/>
      <c r="GQQ1" s="134"/>
      <c r="GQR1" s="134"/>
      <c r="GQS1" s="134"/>
      <c r="GQT1" s="134"/>
      <c r="GQU1" s="134"/>
      <c r="GQV1" s="134"/>
      <c r="GQW1" s="134"/>
      <c r="GQX1" s="134"/>
      <c r="GQY1" s="134"/>
      <c r="GQZ1" s="134"/>
      <c r="GRA1" s="134"/>
      <c r="GRB1" s="134"/>
      <c r="GRC1" s="134"/>
      <c r="GRD1" s="134"/>
      <c r="GRE1" s="134"/>
      <c r="GRF1" s="134"/>
      <c r="GRG1" s="134"/>
      <c r="GRH1" s="134"/>
      <c r="GRI1" s="134"/>
      <c r="GRJ1" s="134"/>
      <c r="GRK1" s="134"/>
      <c r="GRL1" s="134"/>
      <c r="GRM1" s="134"/>
      <c r="GRN1" s="134"/>
      <c r="GRO1" s="134"/>
      <c r="GRP1" s="134"/>
      <c r="GRQ1" s="134"/>
      <c r="GRR1" s="134"/>
      <c r="GRS1" s="134"/>
      <c r="GRT1" s="134"/>
      <c r="GRU1" s="134"/>
      <c r="GRV1" s="134"/>
      <c r="GRW1" s="134"/>
      <c r="GRX1" s="134"/>
      <c r="GRY1" s="134"/>
      <c r="GRZ1" s="134"/>
      <c r="GSA1" s="134"/>
      <c r="GSB1" s="134"/>
      <c r="GSC1" s="134"/>
      <c r="GSD1" s="134"/>
      <c r="GSE1" s="134"/>
      <c r="GSF1" s="134"/>
      <c r="GSG1" s="134"/>
      <c r="GSH1" s="134"/>
      <c r="GSI1" s="134"/>
      <c r="GSJ1" s="134"/>
      <c r="GSK1" s="134"/>
      <c r="GSL1" s="134"/>
      <c r="GSM1" s="134"/>
      <c r="GSN1" s="134"/>
      <c r="GSO1" s="134"/>
      <c r="GSP1" s="134"/>
      <c r="GSQ1" s="134"/>
      <c r="GSR1" s="134"/>
      <c r="GSS1" s="134"/>
      <c r="GST1" s="134"/>
      <c r="GSU1" s="134"/>
      <c r="GSV1" s="134"/>
      <c r="GSW1" s="134"/>
      <c r="GSX1" s="134"/>
      <c r="GSY1" s="134"/>
      <c r="GSZ1" s="134"/>
      <c r="GTA1" s="134"/>
      <c r="GTB1" s="134"/>
      <c r="GTC1" s="134"/>
      <c r="GTD1" s="134"/>
      <c r="GTE1" s="134"/>
      <c r="GTF1" s="134"/>
      <c r="GTG1" s="134"/>
      <c r="GTH1" s="134"/>
      <c r="GTI1" s="134"/>
      <c r="GTJ1" s="134"/>
      <c r="GTK1" s="134"/>
      <c r="GTL1" s="134"/>
      <c r="GTM1" s="134"/>
      <c r="GTN1" s="134"/>
      <c r="GTO1" s="134"/>
      <c r="GTP1" s="134"/>
      <c r="GTQ1" s="134"/>
      <c r="GTR1" s="134"/>
      <c r="GTS1" s="134"/>
      <c r="GTT1" s="134"/>
      <c r="GTU1" s="134"/>
      <c r="GTV1" s="134"/>
      <c r="GTW1" s="134"/>
      <c r="GTX1" s="134"/>
      <c r="GTY1" s="134"/>
      <c r="GTZ1" s="134"/>
      <c r="GUA1" s="134"/>
      <c r="GUB1" s="134"/>
      <c r="GUC1" s="134"/>
      <c r="GUD1" s="134"/>
      <c r="GUE1" s="134"/>
      <c r="GUF1" s="134"/>
      <c r="GUG1" s="134"/>
      <c r="GUH1" s="134"/>
      <c r="GUI1" s="134"/>
      <c r="GUJ1" s="134"/>
      <c r="GUK1" s="134"/>
      <c r="GUL1" s="134"/>
      <c r="GUM1" s="134"/>
      <c r="GUN1" s="134"/>
      <c r="GUO1" s="134"/>
      <c r="GUP1" s="134"/>
      <c r="GUQ1" s="134"/>
      <c r="GUR1" s="134"/>
      <c r="GUS1" s="134"/>
      <c r="GUT1" s="134"/>
      <c r="GUU1" s="134"/>
      <c r="GUV1" s="134"/>
      <c r="GUW1" s="134"/>
      <c r="GUX1" s="134"/>
      <c r="GUY1" s="134"/>
      <c r="GUZ1" s="134"/>
      <c r="GVA1" s="134"/>
      <c r="GVB1" s="134"/>
      <c r="GVC1" s="134"/>
      <c r="GVD1" s="134"/>
      <c r="GVE1" s="134"/>
      <c r="GVF1" s="134"/>
      <c r="GVG1" s="134"/>
      <c r="GVH1" s="134"/>
      <c r="GVI1" s="134"/>
      <c r="GVJ1" s="134"/>
      <c r="GVK1" s="134"/>
      <c r="GVL1" s="134"/>
      <c r="GVM1" s="134"/>
      <c r="GVN1" s="134"/>
      <c r="GVO1" s="134"/>
      <c r="GVP1" s="134"/>
      <c r="GVQ1" s="134"/>
      <c r="GVR1" s="134"/>
      <c r="GVS1" s="134"/>
      <c r="GVT1" s="134"/>
      <c r="GVU1" s="134"/>
      <c r="GVV1" s="134"/>
      <c r="GVW1" s="134"/>
      <c r="GVX1" s="134"/>
      <c r="GVY1" s="134"/>
      <c r="GVZ1" s="134"/>
      <c r="GWA1" s="134"/>
      <c r="GWB1" s="134"/>
      <c r="GWC1" s="134"/>
      <c r="GWD1" s="134"/>
      <c r="GWE1" s="134"/>
      <c r="GWF1" s="134"/>
      <c r="GWG1" s="134"/>
      <c r="GWH1" s="134"/>
      <c r="GWI1" s="134"/>
      <c r="GWJ1" s="134"/>
      <c r="GWK1" s="134"/>
      <c r="GWL1" s="134"/>
      <c r="GWM1" s="134"/>
      <c r="GWN1" s="134"/>
      <c r="GWO1" s="134"/>
      <c r="GWP1" s="134"/>
      <c r="GWQ1" s="134"/>
      <c r="GWR1" s="134"/>
      <c r="GWS1" s="134"/>
      <c r="GWT1" s="134"/>
      <c r="GWU1" s="134"/>
      <c r="GWV1" s="134"/>
      <c r="GWW1" s="134"/>
      <c r="GWX1" s="134"/>
      <c r="GWY1" s="134"/>
      <c r="GWZ1" s="134"/>
      <c r="GXA1" s="134"/>
      <c r="GXB1" s="134"/>
      <c r="GXC1" s="134"/>
      <c r="GXD1" s="134"/>
      <c r="GXE1" s="134"/>
      <c r="GXF1" s="134"/>
      <c r="GXG1" s="134"/>
      <c r="GXH1" s="134"/>
      <c r="GXI1" s="134"/>
      <c r="GXJ1" s="134"/>
      <c r="GXK1" s="134"/>
      <c r="GXL1" s="134"/>
      <c r="GXM1" s="134"/>
      <c r="GXN1" s="134"/>
      <c r="GXO1" s="134"/>
      <c r="GXP1" s="134"/>
      <c r="GXQ1" s="134"/>
      <c r="GXR1" s="134"/>
      <c r="GXS1" s="134"/>
      <c r="GXT1" s="134"/>
      <c r="GXU1" s="134"/>
      <c r="GXV1" s="134"/>
      <c r="GXW1" s="134"/>
      <c r="GXX1" s="134"/>
      <c r="GXY1" s="134"/>
      <c r="GXZ1" s="134"/>
      <c r="GYA1" s="134"/>
      <c r="GYB1" s="134"/>
      <c r="GYC1" s="134"/>
      <c r="GYD1" s="134"/>
      <c r="GYE1" s="134"/>
      <c r="GYF1" s="134"/>
      <c r="GYG1" s="134"/>
      <c r="GYH1" s="134"/>
      <c r="GYI1" s="134"/>
      <c r="GYJ1" s="134"/>
      <c r="GYK1" s="134"/>
      <c r="GYL1" s="134"/>
      <c r="GYM1" s="134"/>
      <c r="GYN1" s="134"/>
      <c r="GYO1" s="134"/>
      <c r="GYP1" s="134"/>
      <c r="GYQ1" s="134"/>
      <c r="GYR1" s="134"/>
      <c r="GYS1" s="134"/>
      <c r="GYT1" s="134"/>
      <c r="GYU1" s="134"/>
      <c r="GYV1" s="134"/>
      <c r="GYW1" s="134"/>
      <c r="GYX1" s="134"/>
      <c r="GYY1" s="134"/>
      <c r="GYZ1" s="134"/>
      <c r="GZA1" s="134"/>
      <c r="GZB1" s="134"/>
      <c r="GZC1" s="134"/>
      <c r="GZD1" s="134"/>
      <c r="GZE1" s="134"/>
      <c r="GZF1" s="134"/>
      <c r="GZG1" s="134"/>
      <c r="GZH1" s="134"/>
      <c r="GZI1" s="134"/>
      <c r="GZJ1" s="134"/>
      <c r="GZK1" s="134"/>
      <c r="GZL1" s="134"/>
      <c r="GZM1" s="134"/>
      <c r="GZN1" s="134"/>
      <c r="GZO1" s="134"/>
      <c r="GZP1" s="134"/>
      <c r="GZQ1" s="134"/>
      <c r="GZR1" s="134"/>
      <c r="GZS1" s="134"/>
      <c r="GZT1" s="134"/>
      <c r="GZU1" s="134"/>
      <c r="GZV1" s="134"/>
      <c r="GZW1" s="134"/>
      <c r="GZX1" s="134"/>
      <c r="GZY1" s="134"/>
      <c r="GZZ1" s="134"/>
      <c r="HAA1" s="134"/>
      <c r="HAB1" s="134"/>
      <c r="HAC1" s="134"/>
      <c r="HAD1" s="134"/>
      <c r="HAE1" s="134"/>
      <c r="HAF1" s="134"/>
      <c r="HAG1" s="134"/>
      <c r="HAH1" s="134"/>
      <c r="HAI1" s="134"/>
      <c r="HAJ1" s="134"/>
      <c r="HAK1" s="134"/>
      <c r="HAL1" s="134"/>
      <c r="HAM1" s="134"/>
      <c r="HAN1" s="134"/>
      <c r="HAO1" s="134"/>
      <c r="HAP1" s="134"/>
      <c r="HAQ1" s="134"/>
      <c r="HAR1" s="134"/>
      <c r="HAS1" s="134"/>
      <c r="HAT1" s="134"/>
      <c r="HAU1" s="134"/>
      <c r="HAV1" s="134"/>
      <c r="HAW1" s="134"/>
      <c r="HAX1" s="134"/>
      <c r="HAY1" s="134"/>
      <c r="HAZ1" s="134"/>
      <c r="HBA1" s="134"/>
      <c r="HBB1" s="134"/>
      <c r="HBC1" s="134"/>
      <c r="HBD1" s="134"/>
      <c r="HBE1" s="134"/>
      <c r="HBF1" s="134"/>
      <c r="HBG1" s="134"/>
      <c r="HBH1" s="134"/>
      <c r="HBI1" s="134"/>
      <c r="HBJ1" s="134"/>
      <c r="HBK1" s="134"/>
      <c r="HBL1" s="134"/>
      <c r="HBM1" s="134"/>
      <c r="HBN1" s="134"/>
      <c r="HBO1" s="134"/>
      <c r="HBP1" s="134"/>
      <c r="HBQ1" s="134"/>
      <c r="HBR1" s="134"/>
      <c r="HBS1" s="134"/>
      <c r="HBT1" s="134"/>
      <c r="HBU1" s="134"/>
      <c r="HBV1" s="134"/>
      <c r="HBW1" s="134"/>
      <c r="HBX1" s="134"/>
      <c r="HBY1" s="134"/>
      <c r="HBZ1" s="134"/>
      <c r="HCA1" s="134"/>
      <c r="HCB1" s="134"/>
      <c r="HCC1" s="134"/>
      <c r="HCD1" s="134"/>
      <c r="HCE1" s="134"/>
      <c r="HCF1" s="134"/>
      <c r="HCG1" s="134"/>
      <c r="HCH1" s="134"/>
      <c r="HCI1" s="134"/>
      <c r="HCJ1" s="134"/>
      <c r="HCK1" s="134"/>
      <c r="HCL1" s="134"/>
      <c r="HCM1" s="134"/>
      <c r="HCN1" s="134"/>
      <c r="HCO1" s="134"/>
      <c r="HCP1" s="134"/>
      <c r="HCQ1" s="134"/>
      <c r="HCR1" s="134"/>
      <c r="HCS1" s="134"/>
      <c r="HCT1" s="134"/>
      <c r="HCU1" s="134"/>
      <c r="HCV1" s="134"/>
      <c r="HCW1" s="134"/>
      <c r="HCX1" s="134"/>
      <c r="HCY1" s="134"/>
      <c r="HCZ1" s="134"/>
      <c r="HDA1" s="134"/>
      <c r="HDB1" s="134"/>
      <c r="HDC1" s="134"/>
      <c r="HDD1" s="134"/>
      <c r="HDE1" s="134"/>
      <c r="HDF1" s="134"/>
      <c r="HDG1" s="134"/>
      <c r="HDH1" s="134"/>
      <c r="HDI1" s="134"/>
      <c r="HDJ1" s="134"/>
      <c r="HDK1" s="134"/>
      <c r="HDL1" s="134"/>
      <c r="HDM1" s="134"/>
      <c r="HDN1" s="134"/>
      <c r="HDO1" s="134"/>
      <c r="HDP1" s="134"/>
      <c r="HDQ1" s="134"/>
      <c r="HDR1" s="134"/>
      <c r="HDS1" s="134"/>
      <c r="HDT1" s="134"/>
      <c r="HDU1" s="134"/>
      <c r="HDV1" s="134"/>
      <c r="HDW1" s="134"/>
      <c r="HDX1" s="134"/>
      <c r="HDY1" s="134"/>
      <c r="HDZ1" s="134"/>
      <c r="HEA1" s="134"/>
      <c r="HEB1" s="134"/>
      <c r="HEC1" s="134"/>
      <c r="HED1" s="134"/>
      <c r="HEE1" s="134"/>
      <c r="HEF1" s="134"/>
      <c r="HEG1" s="134"/>
      <c r="HEH1" s="134"/>
      <c r="HEI1" s="134"/>
      <c r="HEJ1" s="134"/>
      <c r="HEK1" s="134"/>
      <c r="HEL1" s="134"/>
      <c r="HEM1" s="134"/>
      <c r="HEN1" s="134"/>
      <c r="HEO1" s="134"/>
      <c r="HEP1" s="134"/>
      <c r="HEQ1" s="134"/>
      <c r="HER1" s="134"/>
      <c r="HES1" s="134"/>
      <c r="HET1" s="134"/>
      <c r="HEU1" s="134"/>
      <c r="HEV1" s="134"/>
      <c r="HEW1" s="134"/>
      <c r="HEX1" s="134"/>
      <c r="HEY1" s="134"/>
      <c r="HEZ1" s="134"/>
      <c r="HFA1" s="134"/>
      <c r="HFB1" s="134"/>
      <c r="HFC1" s="134"/>
      <c r="HFD1" s="134"/>
      <c r="HFE1" s="134"/>
      <c r="HFF1" s="134"/>
      <c r="HFG1" s="134"/>
      <c r="HFH1" s="134"/>
      <c r="HFI1" s="134"/>
      <c r="HFJ1" s="134"/>
      <c r="HFK1" s="134"/>
      <c r="HFL1" s="134"/>
      <c r="HFM1" s="134"/>
      <c r="HFN1" s="134"/>
      <c r="HFO1" s="134"/>
      <c r="HFP1" s="134"/>
      <c r="HFQ1" s="134"/>
      <c r="HFR1" s="134"/>
      <c r="HFS1" s="134"/>
      <c r="HFT1" s="134"/>
      <c r="HFU1" s="134"/>
      <c r="HFV1" s="134"/>
      <c r="HFW1" s="134"/>
      <c r="HFX1" s="134"/>
      <c r="HFY1" s="134"/>
      <c r="HFZ1" s="134"/>
      <c r="HGA1" s="134"/>
      <c r="HGB1" s="134"/>
      <c r="HGC1" s="134"/>
      <c r="HGD1" s="134"/>
      <c r="HGE1" s="134"/>
      <c r="HGF1" s="134"/>
      <c r="HGG1" s="134"/>
      <c r="HGH1" s="134"/>
      <c r="HGI1" s="134"/>
      <c r="HGJ1" s="134"/>
      <c r="HGK1" s="134"/>
      <c r="HGL1" s="134"/>
      <c r="HGM1" s="134"/>
      <c r="HGN1" s="134"/>
      <c r="HGO1" s="134"/>
      <c r="HGP1" s="134"/>
      <c r="HGQ1" s="134"/>
      <c r="HGR1" s="134"/>
      <c r="HGS1" s="134"/>
      <c r="HGT1" s="134"/>
      <c r="HGU1" s="134"/>
      <c r="HGV1" s="134"/>
      <c r="HGW1" s="134"/>
      <c r="HGX1" s="134"/>
      <c r="HGY1" s="134"/>
      <c r="HGZ1" s="134"/>
      <c r="HHA1" s="134"/>
      <c r="HHB1" s="134"/>
      <c r="HHC1" s="134"/>
      <c r="HHD1" s="134"/>
      <c r="HHE1" s="134"/>
      <c r="HHF1" s="134"/>
      <c r="HHG1" s="134"/>
      <c r="HHH1" s="134"/>
      <c r="HHI1" s="134"/>
      <c r="HHJ1" s="134"/>
      <c r="HHK1" s="134"/>
      <c r="HHL1" s="134"/>
      <c r="HHM1" s="134"/>
      <c r="HHN1" s="134"/>
      <c r="HHO1" s="134"/>
      <c r="HHP1" s="134"/>
      <c r="HHQ1" s="134"/>
      <c r="HHR1" s="134"/>
      <c r="HHS1" s="134"/>
      <c r="HHT1" s="134"/>
      <c r="HHU1" s="134"/>
      <c r="HHV1" s="134"/>
      <c r="HHW1" s="134"/>
      <c r="HHX1" s="134"/>
      <c r="HHY1" s="134"/>
      <c r="HHZ1" s="134"/>
      <c r="HIA1" s="134"/>
      <c r="HIB1" s="134"/>
      <c r="HIC1" s="134"/>
      <c r="HID1" s="134"/>
      <c r="HIE1" s="134"/>
      <c r="HIF1" s="134"/>
      <c r="HIG1" s="134"/>
      <c r="HIH1" s="134"/>
      <c r="HII1" s="134"/>
      <c r="HIJ1" s="134"/>
      <c r="HIK1" s="134"/>
      <c r="HIL1" s="134"/>
      <c r="HIM1" s="134"/>
      <c r="HIN1" s="134"/>
      <c r="HIO1" s="134"/>
      <c r="HIP1" s="134"/>
      <c r="HIQ1" s="134"/>
      <c r="HIR1" s="134"/>
      <c r="HIS1" s="134"/>
      <c r="HIT1" s="134"/>
      <c r="HIU1" s="134"/>
      <c r="HIV1" s="134"/>
      <c r="HIW1" s="134"/>
      <c r="HIX1" s="134"/>
      <c r="HIY1" s="134"/>
      <c r="HIZ1" s="134"/>
      <c r="HJA1" s="134"/>
      <c r="HJB1" s="134"/>
      <c r="HJC1" s="134"/>
      <c r="HJD1" s="134"/>
      <c r="HJE1" s="134"/>
      <c r="HJF1" s="134"/>
      <c r="HJG1" s="134"/>
      <c r="HJH1" s="134"/>
      <c r="HJI1" s="134"/>
      <c r="HJJ1" s="134"/>
      <c r="HJK1" s="134"/>
      <c r="HJL1" s="134"/>
      <c r="HJM1" s="134"/>
      <c r="HJN1" s="134"/>
      <c r="HJO1" s="134"/>
      <c r="HJP1" s="134"/>
      <c r="HJQ1" s="134"/>
      <c r="HJR1" s="134"/>
      <c r="HJS1" s="134"/>
      <c r="HJT1" s="134"/>
      <c r="HJU1" s="134"/>
      <c r="HJV1" s="134"/>
      <c r="HJW1" s="134"/>
      <c r="HJX1" s="134"/>
      <c r="HJY1" s="134"/>
      <c r="HJZ1" s="134"/>
      <c r="HKA1" s="134"/>
      <c r="HKB1" s="134"/>
      <c r="HKC1" s="134"/>
      <c r="HKD1" s="134"/>
      <c r="HKE1" s="134"/>
      <c r="HKF1" s="134"/>
      <c r="HKG1" s="134"/>
      <c r="HKH1" s="134"/>
      <c r="HKI1" s="134"/>
      <c r="HKJ1" s="134"/>
      <c r="HKK1" s="134"/>
      <c r="HKL1" s="134"/>
      <c r="HKM1" s="134"/>
      <c r="HKN1" s="134"/>
      <c r="HKO1" s="134"/>
      <c r="HKP1" s="134"/>
      <c r="HKQ1" s="134"/>
      <c r="HKR1" s="134"/>
      <c r="HKS1" s="134"/>
      <c r="HKT1" s="134"/>
      <c r="HKU1" s="134"/>
      <c r="HKV1" s="134"/>
      <c r="HKW1" s="134"/>
      <c r="HKX1" s="134"/>
      <c r="HKY1" s="134"/>
      <c r="HKZ1" s="134"/>
      <c r="HLA1" s="134"/>
      <c r="HLB1" s="134"/>
      <c r="HLC1" s="134"/>
      <c r="HLD1" s="134"/>
      <c r="HLE1" s="134"/>
      <c r="HLF1" s="134"/>
      <c r="HLG1" s="134"/>
      <c r="HLH1" s="134"/>
      <c r="HLI1" s="134"/>
      <c r="HLJ1" s="134"/>
      <c r="HLK1" s="134"/>
      <c r="HLL1" s="134"/>
      <c r="HLM1" s="134"/>
      <c r="HLN1" s="134"/>
      <c r="HLO1" s="134"/>
      <c r="HLP1" s="134"/>
      <c r="HLQ1" s="134"/>
      <c r="HLR1" s="134"/>
      <c r="HLS1" s="134"/>
      <c r="HLT1" s="134"/>
      <c r="HLU1" s="134"/>
      <c r="HLV1" s="134"/>
      <c r="HLW1" s="134"/>
      <c r="HLX1" s="134"/>
      <c r="HLY1" s="134"/>
      <c r="HLZ1" s="134"/>
      <c r="HMA1" s="134"/>
      <c r="HMB1" s="134"/>
      <c r="HMC1" s="134"/>
      <c r="HMD1" s="134"/>
      <c r="HME1" s="134"/>
      <c r="HMF1" s="134"/>
      <c r="HMG1" s="134"/>
      <c r="HMH1" s="134"/>
      <c r="HMI1" s="134"/>
      <c r="HMJ1" s="134"/>
      <c r="HMK1" s="134"/>
      <c r="HML1" s="134"/>
      <c r="HMM1" s="134"/>
      <c r="HMN1" s="134"/>
      <c r="HMO1" s="134"/>
      <c r="HMP1" s="134"/>
      <c r="HMQ1" s="134"/>
      <c r="HMR1" s="134"/>
      <c r="HMS1" s="134"/>
      <c r="HMT1" s="134"/>
      <c r="HMU1" s="134"/>
      <c r="HMV1" s="134"/>
      <c r="HMW1" s="134"/>
      <c r="HMX1" s="134"/>
      <c r="HMY1" s="134"/>
      <c r="HMZ1" s="134"/>
      <c r="HNA1" s="134"/>
      <c r="HNB1" s="134"/>
      <c r="HNC1" s="134"/>
      <c r="HND1" s="134"/>
      <c r="HNE1" s="134"/>
      <c r="HNF1" s="134"/>
      <c r="HNG1" s="134"/>
      <c r="HNH1" s="134"/>
      <c r="HNI1" s="134"/>
      <c r="HNJ1" s="134"/>
      <c r="HNK1" s="134"/>
      <c r="HNL1" s="134"/>
      <c r="HNM1" s="134"/>
      <c r="HNN1" s="134"/>
      <c r="HNO1" s="134"/>
      <c r="HNP1" s="134"/>
      <c r="HNQ1" s="134"/>
      <c r="HNR1" s="134"/>
      <c r="HNS1" s="134"/>
      <c r="HNT1" s="134"/>
      <c r="HNU1" s="134"/>
      <c r="HNV1" s="134"/>
      <c r="HNW1" s="134"/>
      <c r="HNX1" s="134"/>
      <c r="HNY1" s="134"/>
      <c r="HNZ1" s="134"/>
      <c r="HOA1" s="134"/>
      <c r="HOB1" s="134"/>
      <c r="HOC1" s="134"/>
      <c r="HOD1" s="134"/>
      <c r="HOE1" s="134"/>
      <c r="HOF1" s="134"/>
      <c r="HOG1" s="134"/>
      <c r="HOH1" s="134"/>
      <c r="HOI1" s="134"/>
      <c r="HOJ1" s="134"/>
      <c r="HOK1" s="134"/>
      <c r="HOL1" s="134"/>
      <c r="HOM1" s="134"/>
      <c r="HON1" s="134"/>
      <c r="HOO1" s="134"/>
      <c r="HOP1" s="134"/>
      <c r="HOQ1" s="134"/>
      <c r="HOR1" s="134"/>
      <c r="HOS1" s="134"/>
      <c r="HOT1" s="134"/>
      <c r="HOU1" s="134"/>
      <c r="HOV1" s="134"/>
      <c r="HOW1" s="134"/>
      <c r="HOX1" s="134"/>
      <c r="HOY1" s="134"/>
      <c r="HOZ1" s="134"/>
      <c r="HPA1" s="134"/>
      <c r="HPB1" s="134"/>
      <c r="HPC1" s="134"/>
      <c r="HPD1" s="134"/>
      <c r="HPE1" s="134"/>
      <c r="HPF1" s="134"/>
      <c r="HPG1" s="134"/>
      <c r="HPH1" s="134"/>
      <c r="HPI1" s="134"/>
      <c r="HPJ1" s="134"/>
      <c r="HPK1" s="134"/>
      <c r="HPL1" s="134"/>
      <c r="HPM1" s="134"/>
      <c r="HPN1" s="134"/>
      <c r="HPO1" s="134"/>
      <c r="HPP1" s="134"/>
      <c r="HPQ1" s="134"/>
      <c r="HPR1" s="134"/>
      <c r="HPS1" s="134"/>
      <c r="HPT1" s="134"/>
      <c r="HPU1" s="134"/>
      <c r="HPV1" s="134"/>
      <c r="HPW1" s="134"/>
      <c r="HPX1" s="134"/>
      <c r="HPY1" s="134"/>
      <c r="HPZ1" s="134"/>
      <c r="HQA1" s="134"/>
      <c r="HQB1" s="134"/>
      <c r="HQC1" s="134"/>
      <c r="HQD1" s="134"/>
      <c r="HQE1" s="134"/>
      <c r="HQF1" s="134"/>
      <c r="HQG1" s="134"/>
      <c r="HQH1" s="134"/>
      <c r="HQI1" s="134"/>
      <c r="HQJ1" s="134"/>
      <c r="HQK1" s="134"/>
      <c r="HQL1" s="134"/>
      <c r="HQM1" s="134"/>
      <c r="HQN1" s="134"/>
      <c r="HQO1" s="134"/>
      <c r="HQP1" s="134"/>
      <c r="HQQ1" s="134"/>
      <c r="HQR1" s="134"/>
      <c r="HQS1" s="134"/>
      <c r="HQT1" s="134"/>
      <c r="HQU1" s="134"/>
      <c r="HQV1" s="134"/>
      <c r="HQW1" s="134"/>
      <c r="HQX1" s="134"/>
      <c r="HQY1" s="134"/>
      <c r="HQZ1" s="134"/>
      <c r="HRA1" s="134"/>
      <c r="HRB1" s="134"/>
      <c r="HRC1" s="134"/>
      <c r="HRD1" s="134"/>
      <c r="HRE1" s="134"/>
      <c r="HRF1" s="134"/>
      <c r="HRG1" s="134"/>
      <c r="HRH1" s="134"/>
      <c r="HRI1" s="134"/>
      <c r="HRJ1" s="134"/>
      <c r="HRK1" s="134"/>
      <c r="HRL1" s="134"/>
      <c r="HRM1" s="134"/>
      <c r="HRN1" s="134"/>
      <c r="HRO1" s="134"/>
      <c r="HRP1" s="134"/>
      <c r="HRQ1" s="134"/>
      <c r="HRR1" s="134"/>
      <c r="HRS1" s="134"/>
      <c r="HRT1" s="134"/>
      <c r="HRU1" s="134"/>
      <c r="HRV1" s="134"/>
      <c r="HRW1" s="134"/>
      <c r="HRX1" s="134"/>
      <c r="HRY1" s="134"/>
      <c r="HRZ1" s="134"/>
      <c r="HSA1" s="134"/>
      <c r="HSB1" s="134"/>
      <c r="HSC1" s="134"/>
      <c r="HSD1" s="134"/>
      <c r="HSE1" s="134"/>
      <c r="HSF1" s="134"/>
      <c r="HSG1" s="134"/>
      <c r="HSH1" s="134"/>
      <c r="HSI1" s="134"/>
      <c r="HSJ1" s="134"/>
      <c r="HSK1" s="134"/>
      <c r="HSL1" s="134"/>
      <c r="HSM1" s="134"/>
      <c r="HSN1" s="134"/>
      <c r="HSO1" s="134"/>
      <c r="HSP1" s="134"/>
      <c r="HSQ1" s="134"/>
      <c r="HSR1" s="134"/>
      <c r="HSS1" s="134"/>
      <c r="HST1" s="134"/>
      <c r="HSU1" s="134"/>
      <c r="HSV1" s="134"/>
      <c r="HSW1" s="134"/>
      <c r="HSX1" s="134"/>
      <c r="HSY1" s="134"/>
      <c r="HSZ1" s="134"/>
      <c r="HTA1" s="134"/>
      <c r="HTB1" s="134"/>
      <c r="HTC1" s="134"/>
      <c r="HTD1" s="134"/>
      <c r="HTE1" s="134"/>
      <c r="HTF1" s="134"/>
      <c r="HTG1" s="134"/>
      <c r="HTH1" s="134"/>
      <c r="HTI1" s="134"/>
      <c r="HTJ1" s="134"/>
      <c r="HTK1" s="134"/>
      <c r="HTL1" s="134"/>
      <c r="HTM1" s="134"/>
      <c r="HTN1" s="134"/>
      <c r="HTO1" s="134"/>
      <c r="HTP1" s="134"/>
      <c r="HTQ1" s="134"/>
      <c r="HTR1" s="134"/>
      <c r="HTS1" s="134"/>
      <c r="HTT1" s="134"/>
      <c r="HTU1" s="134"/>
      <c r="HTV1" s="134"/>
      <c r="HTW1" s="134"/>
      <c r="HTX1" s="134"/>
      <c r="HTY1" s="134"/>
      <c r="HTZ1" s="134"/>
      <c r="HUA1" s="134"/>
      <c r="HUB1" s="134"/>
      <c r="HUC1" s="134"/>
      <c r="HUD1" s="134"/>
      <c r="HUE1" s="134"/>
      <c r="HUF1" s="134"/>
      <c r="HUG1" s="134"/>
      <c r="HUH1" s="134"/>
      <c r="HUI1" s="134"/>
      <c r="HUJ1" s="134"/>
      <c r="HUK1" s="134"/>
      <c r="HUL1" s="134"/>
      <c r="HUM1" s="134"/>
      <c r="HUN1" s="134"/>
      <c r="HUO1" s="134"/>
      <c r="HUP1" s="134"/>
      <c r="HUQ1" s="134"/>
      <c r="HUR1" s="134"/>
      <c r="HUS1" s="134"/>
      <c r="HUT1" s="134"/>
      <c r="HUU1" s="134"/>
      <c r="HUV1" s="134"/>
      <c r="HUW1" s="134"/>
      <c r="HUX1" s="134"/>
      <c r="HUY1" s="134"/>
      <c r="HUZ1" s="134"/>
      <c r="HVA1" s="134"/>
      <c r="HVB1" s="134"/>
      <c r="HVC1" s="134"/>
      <c r="HVD1" s="134"/>
      <c r="HVE1" s="134"/>
      <c r="HVF1" s="134"/>
      <c r="HVG1" s="134"/>
      <c r="HVH1" s="134"/>
      <c r="HVI1" s="134"/>
      <c r="HVJ1" s="134"/>
      <c r="HVK1" s="134"/>
      <c r="HVL1" s="134"/>
      <c r="HVM1" s="134"/>
      <c r="HVN1" s="134"/>
      <c r="HVO1" s="134"/>
      <c r="HVP1" s="134"/>
      <c r="HVQ1" s="134"/>
      <c r="HVR1" s="134"/>
      <c r="HVS1" s="134"/>
      <c r="HVT1" s="134"/>
      <c r="HVU1" s="134"/>
      <c r="HVV1" s="134"/>
      <c r="HVW1" s="134"/>
      <c r="HVX1" s="134"/>
      <c r="HVY1" s="134"/>
      <c r="HVZ1" s="134"/>
      <c r="HWA1" s="134"/>
      <c r="HWB1" s="134"/>
      <c r="HWC1" s="134"/>
      <c r="HWD1" s="134"/>
      <c r="HWE1" s="134"/>
      <c r="HWF1" s="134"/>
      <c r="HWG1" s="134"/>
      <c r="HWH1" s="134"/>
      <c r="HWI1" s="134"/>
      <c r="HWJ1" s="134"/>
      <c r="HWK1" s="134"/>
      <c r="HWL1" s="134"/>
      <c r="HWM1" s="134"/>
      <c r="HWN1" s="134"/>
      <c r="HWO1" s="134"/>
      <c r="HWP1" s="134"/>
      <c r="HWQ1" s="134"/>
      <c r="HWR1" s="134"/>
      <c r="HWS1" s="134"/>
      <c r="HWT1" s="134"/>
      <c r="HWU1" s="134"/>
      <c r="HWV1" s="134"/>
      <c r="HWW1" s="134"/>
      <c r="HWX1" s="134"/>
      <c r="HWY1" s="134"/>
      <c r="HWZ1" s="134"/>
      <c r="HXA1" s="134"/>
      <c r="HXB1" s="134"/>
      <c r="HXC1" s="134"/>
      <c r="HXD1" s="134"/>
      <c r="HXE1" s="134"/>
      <c r="HXF1" s="134"/>
      <c r="HXG1" s="134"/>
      <c r="HXH1" s="134"/>
      <c r="HXI1" s="134"/>
      <c r="HXJ1" s="134"/>
      <c r="HXK1" s="134"/>
      <c r="HXL1" s="134"/>
      <c r="HXM1" s="134"/>
      <c r="HXN1" s="134"/>
      <c r="HXO1" s="134"/>
      <c r="HXP1" s="134"/>
      <c r="HXQ1" s="134"/>
      <c r="HXR1" s="134"/>
      <c r="HXS1" s="134"/>
      <c r="HXT1" s="134"/>
      <c r="HXU1" s="134"/>
      <c r="HXV1" s="134"/>
      <c r="HXW1" s="134"/>
      <c r="HXX1" s="134"/>
      <c r="HXY1" s="134"/>
      <c r="HXZ1" s="134"/>
      <c r="HYA1" s="134"/>
      <c r="HYB1" s="134"/>
      <c r="HYC1" s="134"/>
      <c r="HYD1" s="134"/>
      <c r="HYE1" s="134"/>
      <c r="HYF1" s="134"/>
      <c r="HYG1" s="134"/>
      <c r="HYH1" s="134"/>
      <c r="HYI1" s="134"/>
      <c r="HYJ1" s="134"/>
      <c r="HYK1" s="134"/>
      <c r="HYL1" s="134"/>
      <c r="HYM1" s="134"/>
      <c r="HYN1" s="134"/>
      <c r="HYO1" s="134"/>
      <c r="HYP1" s="134"/>
      <c r="HYQ1" s="134"/>
      <c r="HYR1" s="134"/>
      <c r="HYS1" s="134"/>
      <c r="HYT1" s="134"/>
      <c r="HYU1" s="134"/>
      <c r="HYV1" s="134"/>
      <c r="HYW1" s="134"/>
      <c r="HYX1" s="134"/>
      <c r="HYY1" s="134"/>
      <c r="HYZ1" s="134"/>
      <c r="HZA1" s="134"/>
      <c r="HZB1" s="134"/>
      <c r="HZC1" s="134"/>
      <c r="HZD1" s="134"/>
      <c r="HZE1" s="134"/>
      <c r="HZF1" s="134"/>
      <c r="HZG1" s="134"/>
      <c r="HZH1" s="134"/>
      <c r="HZI1" s="134"/>
      <c r="HZJ1" s="134"/>
      <c r="HZK1" s="134"/>
      <c r="HZL1" s="134"/>
      <c r="HZM1" s="134"/>
      <c r="HZN1" s="134"/>
      <c r="HZO1" s="134"/>
      <c r="HZP1" s="134"/>
      <c r="HZQ1" s="134"/>
      <c r="HZR1" s="134"/>
      <c r="HZS1" s="134"/>
      <c r="HZT1" s="134"/>
      <c r="HZU1" s="134"/>
      <c r="HZV1" s="134"/>
      <c r="HZW1" s="134"/>
      <c r="HZX1" s="134"/>
      <c r="HZY1" s="134"/>
      <c r="HZZ1" s="134"/>
      <c r="IAA1" s="134"/>
      <c r="IAB1" s="134"/>
      <c r="IAC1" s="134"/>
      <c r="IAD1" s="134"/>
      <c r="IAE1" s="134"/>
      <c r="IAF1" s="134"/>
      <c r="IAG1" s="134"/>
      <c r="IAH1" s="134"/>
      <c r="IAI1" s="134"/>
      <c r="IAJ1" s="134"/>
      <c r="IAK1" s="134"/>
      <c r="IAL1" s="134"/>
      <c r="IAM1" s="134"/>
      <c r="IAN1" s="134"/>
      <c r="IAO1" s="134"/>
      <c r="IAP1" s="134"/>
      <c r="IAQ1" s="134"/>
      <c r="IAR1" s="134"/>
      <c r="IAS1" s="134"/>
      <c r="IAT1" s="134"/>
      <c r="IAU1" s="134"/>
      <c r="IAV1" s="134"/>
      <c r="IAW1" s="134"/>
      <c r="IAX1" s="134"/>
      <c r="IAY1" s="134"/>
      <c r="IAZ1" s="134"/>
      <c r="IBA1" s="134"/>
      <c r="IBB1" s="134"/>
      <c r="IBC1" s="134"/>
      <c r="IBD1" s="134"/>
      <c r="IBE1" s="134"/>
      <c r="IBF1" s="134"/>
      <c r="IBG1" s="134"/>
      <c r="IBH1" s="134"/>
      <c r="IBI1" s="134"/>
      <c r="IBJ1" s="134"/>
      <c r="IBK1" s="134"/>
      <c r="IBL1" s="134"/>
      <c r="IBM1" s="134"/>
      <c r="IBN1" s="134"/>
      <c r="IBO1" s="134"/>
      <c r="IBP1" s="134"/>
      <c r="IBQ1" s="134"/>
      <c r="IBR1" s="134"/>
      <c r="IBS1" s="134"/>
      <c r="IBT1" s="134"/>
      <c r="IBU1" s="134"/>
      <c r="IBV1" s="134"/>
      <c r="IBW1" s="134"/>
      <c r="IBX1" s="134"/>
      <c r="IBY1" s="134"/>
      <c r="IBZ1" s="134"/>
      <c r="ICA1" s="134"/>
      <c r="ICB1" s="134"/>
      <c r="ICC1" s="134"/>
      <c r="ICD1" s="134"/>
      <c r="ICE1" s="134"/>
      <c r="ICF1" s="134"/>
      <c r="ICG1" s="134"/>
      <c r="ICH1" s="134"/>
      <c r="ICI1" s="134"/>
      <c r="ICJ1" s="134"/>
      <c r="ICK1" s="134"/>
      <c r="ICL1" s="134"/>
      <c r="ICM1" s="134"/>
      <c r="ICN1" s="134"/>
      <c r="ICO1" s="134"/>
      <c r="ICP1" s="134"/>
      <c r="ICQ1" s="134"/>
      <c r="ICR1" s="134"/>
      <c r="ICS1" s="134"/>
      <c r="ICT1" s="134"/>
      <c r="ICU1" s="134"/>
      <c r="ICV1" s="134"/>
      <c r="ICW1" s="134"/>
      <c r="ICX1" s="134"/>
      <c r="ICY1" s="134"/>
      <c r="ICZ1" s="134"/>
      <c r="IDA1" s="134"/>
      <c r="IDB1" s="134"/>
      <c r="IDC1" s="134"/>
      <c r="IDD1" s="134"/>
      <c r="IDE1" s="134"/>
      <c r="IDF1" s="134"/>
      <c r="IDG1" s="134"/>
      <c r="IDH1" s="134"/>
      <c r="IDI1" s="134"/>
      <c r="IDJ1" s="134"/>
      <c r="IDK1" s="134"/>
      <c r="IDL1" s="134"/>
      <c r="IDM1" s="134"/>
      <c r="IDN1" s="134"/>
      <c r="IDO1" s="134"/>
      <c r="IDP1" s="134"/>
      <c r="IDQ1" s="134"/>
      <c r="IDR1" s="134"/>
      <c r="IDS1" s="134"/>
      <c r="IDT1" s="134"/>
      <c r="IDU1" s="134"/>
      <c r="IDV1" s="134"/>
      <c r="IDW1" s="134"/>
      <c r="IDX1" s="134"/>
      <c r="IDY1" s="134"/>
      <c r="IDZ1" s="134"/>
      <c r="IEA1" s="134"/>
      <c r="IEB1" s="134"/>
      <c r="IEC1" s="134"/>
      <c r="IED1" s="134"/>
      <c r="IEE1" s="134"/>
      <c r="IEF1" s="134"/>
      <c r="IEG1" s="134"/>
      <c r="IEH1" s="134"/>
      <c r="IEI1" s="134"/>
      <c r="IEJ1" s="134"/>
      <c r="IEK1" s="134"/>
      <c r="IEL1" s="134"/>
      <c r="IEM1" s="134"/>
      <c r="IEN1" s="134"/>
      <c r="IEO1" s="134"/>
      <c r="IEP1" s="134"/>
      <c r="IEQ1" s="134"/>
      <c r="IER1" s="134"/>
      <c r="IES1" s="134"/>
      <c r="IET1" s="134"/>
      <c r="IEU1" s="134"/>
      <c r="IEV1" s="134"/>
      <c r="IEW1" s="134"/>
      <c r="IEX1" s="134"/>
      <c r="IEY1" s="134"/>
      <c r="IEZ1" s="134"/>
      <c r="IFA1" s="134"/>
      <c r="IFB1" s="134"/>
      <c r="IFC1" s="134"/>
      <c r="IFD1" s="134"/>
      <c r="IFE1" s="134"/>
      <c r="IFF1" s="134"/>
      <c r="IFG1" s="134"/>
      <c r="IFH1" s="134"/>
      <c r="IFI1" s="134"/>
      <c r="IFJ1" s="134"/>
      <c r="IFK1" s="134"/>
      <c r="IFL1" s="134"/>
      <c r="IFM1" s="134"/>
      <c r="IFN1" s="134"/>
      <c r="IFO1" s="134"/>
      <c r="IFP1" s="134"/>
      <c r="IFQ1" s="134"/>
      <c r="IFR1" s="134"/>
      <c r="IFS1" s="134"/>
      <c r="IFT1" s="134"/>
      <c r="IFU1" s="134"/>
      <c r="IFV1" s="134"/>
      <c r="IFW1" s="134"/>
      <c r="IFX1" s="134"/>
      <c r="IFY1" s="134"/>
      <c r="IFZ1" s="134"/>
      <c r="IGA1" s="134"/>
      <c r="IGB1" s="134"/>
      <c r="IGC1" s="134"/>
      <c r="IGD1" s="134"/>
      <c r="IGE1" s="134"/>
      <c r="IGF1" s="134"/>
      <c r="IGG1" s="134"/>
      <c r="IGH1" s="134"/>
      <c r="IGI1" s="134"/>
      <c r="IGJ1" s="134"/>
      <c r="IGK1" s="134"/>
      <c r="IGL1" s="134"/>
      <c r="IGM1" s="134"/>
      <c r="IGN1" s="134"/>
      <c r="IGO1" s="134"/>
      <c r="IGP1" s="134"/>
      <c r="IGQ1" s="134"/>
      <c r="IGR1" s="134"/>
      <c r="IGS1" s="134"/>
      <c r="IGT1" s="134"/>
      <c r="IGU1" s="134"/>
      <c r="IGV1" s="134"/>
      <c r="IGW1" s="134"/>
      <c r="IGX1" s="134"/>
      <c r="IGY1" s="134"/>
      <c r="IGZ1" s="134"/>
      <c r="IHA1" s="134"/>
      <c r="IHB1" s="134"/>
      <c r="IHC1" s="134"/>
      <c r="IHD1" s="134"/>
      <c r="IHE1" s="134"/>
      <c r="IHF1" s="134"/>
      <c r="IHG1" s="134"/>
      <c r="IHH1" s="134"/>
      <c r="IHI1" s="134"/>
      <c r="IHJ1" s="134"/>
      <c r="IHK1" s="134"/>
      <c r="IHL1" s="134"/>
      <c r="IHM1" s="134"/>
      <c r="IHN1" s="134"/>
      <c r="IHO1" s="134"/>
      <c r="IHP1" s="134"/>
      <c r="IHQ1" s="134"/>
      <c r="IHR1" s="134"/>
      <c r="IHS1" s="134"/>
      <c r="IHT1" s="134"/>
      <c r="IHU1" s="134"/>
      <c r="IHV1" s="134"/>
      <c r="IHW1" s="134"/>
      <c r="IHX1" s="134"/>
      <c r="IHY1" s="134"/>
      <c r="IHZ1" s="134"/>
      <c r="IIA1" s="134"/>
      <c r="IIB1" s="134"/>
      <c r="IIC1" s="134"/>
      <c r="IID1" s="134"/>
      <c r="IIE1" s="134"/>
      <c r="IIF1" s="134"/>
      <c r="IIG1" s="134"/>
      <c r="IIH1" s="134"/>
      <c r="III1" s="134"/>
      <c r="IIJ1" s="134"/>
      <c r="IIK1" s="134"/>
      <c r="IIL1" s="134"/>
      <c r="IIM1" s="134"/>
      <c r="IIN1" s="134"/>
      <c r="IIO1" s="134"/>
      <c r="IIP1" s="134"/>
      <c r="IIQ1" s="134"/>
      <c r="IIR1" s="134"/>
      <c r="IIS1" s="134"/>
      <c r="IIT1" s="134"/>
      <c r="IIU1" s="134"/>
      <c r="IIV1" s="134"/>
      <c r="IIW1" s="134"/>
      <c r="IIX1" s="134"/>
      <c r="IIY1" s="134"/>
      <c r="IIZ1" s="134"/>
      <c r="IJA1" s="134"/>
      <c r="IJB1" s="134"/>
      <c r="IJC1" s="134"/>
      <c r="IJD1" s="134"/>
      <c r="IJE1" s="134"/>
      <c r="IJF1" s="134"/>
      <c r="IJG1" s="134"/>
      <c r="IJH1" s="134"/>
      <c r="IJI1" s="134"/>
      <c r="IJJ1" s="134"/>
      <c r="IJK1" s="134"/>
      <c r="IJL1" s="134"/>
      <c r="IJM1" s="134"/>
      <c r="IJN1" s="134"/>
      <c r="IJO1" s="134"/>
      <c r="IJP1" s="134"/>
      <c r="IJQ1" s="134"/>
      <c r="IJR1" s="134"/>
      <c r="IJS1" s="134"/>
      <c r="IJT1" s="134"/>
      <c r="IJU1" s="134"/>
      <c r="IJV1" s="134"/>
      <c r="IJW1" s="134"/>
      <c r="IJX1" s="134"/>
      <c r="IJY1" s="134"/>
      <c r="IJZ1" s="134"/>
      <c r="IKA1" s="134"/>
      <c r="IKB1" s="134"/>
      <c r="IKC1" s="134"/>
      <c r="IKD1" s="134"/>
      <c r="IKE1" s="134"/>
      <c r="IKF1" s="134"/>
      <c r="IKG1" s="134"/>
      <c r="IKH1" s="134"/>
      <c r="IKI1" s="134"/>
      <c r="IKJ1" s="134"/>
      <c r="IKK1" s="134"/>
      <c r="IKL1" s="134"/>
      <c r="IKM1" s="134"/>
      <c r="IKN1" s="134"/>
      <c r="IKO1" s="134"/>
      <c r="IKP1" s="134"/>
      <c r="IKQ1" s="134"/>
      <c r="IKR1" s="134"/>
      <c r="IKS1" s="134"/>
      <c r="IKT1" s="134"/>
      <c r="IKU1" s="134"/>
      <c r="IKV1" s="134"/>
      <c r="IKW1" s="134"/>
      <c r="IKX1" s="134"/>
      <c r="IKY1" s="134"/>
      <c r="IKZ1" s="134"/>
      <c r="ILA1" s="134"/>
      <c r="ILB1" s="134"/>
      <c r="ILC1" s="134"/>
      <c r="ILD1" s="134"/>
      <c r="ILE1" s="134"/>
      <c r="ILF1" s="134"/>
      <c r="ILG1" s="134"/>
      <c r="ILH1" s="134"/>
      <c r="ILI1" s="134"/>
      <c r="ILJ1" s="134"/>
      <c r="ILK1" s="134"/>
      <c r="ILL1" s="134"/>
      <c r="ILM1" s="134"/>
      <c r="ILN1" s="134"/>
      <c r="ILO1" s="134"/>
      <c r="ILP1" s="134"/>
      <c r="ILQ1" s="134"/>
      <c r="ILR1" s="134"/>
      <c r="ILS1" s="134"/>
      <c r="ILT1" s="134"/>
      <c r="ILU1" s="134"/>
      <c r="ILV1" s="134"/>
      <c r="ILW1" s="134"/>
      <c r="ILX1" s="134"/>
      <c r="ILY1" s="134"/>
      <c r="ILZ1" s="134"/>
      <c r="IMA1" s="134"/>
      <c r="IMB1" s="134"/>
      <c r="IMC1" s="134"/>
      <c r="IMD1" s="134"/>
      <c r="IME1" s="134"/>
      <c r="IMF1" s="134"/>
      <c r="IMG1" s="134"/>
      <c r="IMH1" s="134"/>
      <c r="IMI1" s="134"/>
      <c r="IMJ1" s="134"/>
      <c r="IMK1" s="134"/>
      <c r="IML1" s="134"/>
      <c r="IMM1" s="134"/>
      <c r="IMN1" s="134"/>
      <c r="IMO1" s="134"/>
      <c r="IMP1" s="134"/>
      <c r="IMQ1" s="134"/>
      <c r="IMR1" s="134"/>
      <c r="IMS1" s="134"/>
      <c r="IMT1" s="134"/>
      <c r="IMU1" s="134"/>
      <c r="IMV1" s="134"/>
      <c r="IMW1" s="134"/>
      <c r="IMX1" s="134"/>
      <c r="IMY1" s="134"/>
      <c r="IMZ1" s="134"/>
      <c r="INA1" s="134"/>
      <c r="INB1" s="134"/>
      <c r="INC1" s="134"/>
      <c r="IND1" s="134"/>
      <c r="INE1" s="134"/>
      <c r="INF1" s="134"/>
      <c r="ING1" s="134"/>
      <c r="INH1" s="134"/>
      <c r="INI1" s="134"/>
      <c r="INJ1" s="134"/>
      <c r="INK1" s="134"/>
      <c r="INL1" s="134"/>
      <c r="INM1" s="134"/>
      <c r="INN1" s="134"/>
      <c r="INO1" s="134"/>
      <c r="INP1" s="134"/>
      <c r="INQ1" s="134"/>
      <c r="INR1" s="134"/>
      <c r="INS1" s="134"/>
      <c r="INT1" s="134"/>
      <c r="INU1" s="134"/>
      <c r="INV1" s="134"/>
      <c r="INW1" s="134"/>
      <c r="INX1" s="134"/>
      <c r="INY1" s="134"/>
      <c r="INZ1" s="134"/>
      <c r="IOA1" s="134"/>
      <c r="IOB1" s="134"/>
      <c r="IOC1" s="134"/>
      <c r="IOD1" s="134"/>
      <c r="IOE1" s="134"/>
      <c r="IOF1" s="134"/>
      <c r="IOG1" s="134"/>
      <c r="IOH1" s="134"/>
      <c r="IOI1" s="134"/>
      <c r="IOJ1" s="134"/>
      <c r="IOK1" s="134"/>
      <c r="IOL1" s="134"/>
      <c r="IOM1" s="134"/>
      <c r="ION1" s="134"/>
      <c r="IOO1" s="134"/>
      <c r="IOP1" s="134"/>
      <c r="IOQ1" s="134"/>
      <c r="IOR1" s="134"/>
      <c r="IOS1" s="134"/>
      <c r="IOT1" s="134"/>
      <c r="IOU1" s="134"/>
      <c r="IOV1" s="134"/>
      <c r="IOW1" s="134"/>
      <c r="IOX1" s="134"/>
      <c r="IOY1" s="134"/>
      <c r="IOZ1" s="134"/>
      <c r="IPA1" s="134"/>
      <c r="IPB1" s="134"/>
      <c r="IPC1" s="134"/>
      <c r="IPD1" s="134"/>
      <c r="IPE1" s="134"/>
      <c r="IPF1" s="134"/>
      <c r="IPG1" s="134"/>
      <c r="IPH1" s="134"/>
      <c r="IPI1" s="134"/>
      <c r="IPJ1" s="134"/>
      <c r="IPK1" s="134"/>
      <c r="IPL1" s="134"/>
      <c r="IPM1" s="134"/>
      <c r="IPN1" s="134"/>
      <c r="IPO1" s="134"/>
      <c r="IPP1" s="134"/>
      <c r="IPQ1" s="134"/>
      <c r="IPR1" s="134"/>
      <c r="IPS1" s="134"/>
      <c r="IPT1" s="134"/>
      <c r="IPU1" s="134"/>
      <c r="IPV1" s="134"/>
      <c r="IPW1" s="134"/>
      <c r="IPX1" s="134"/>
      <c r="IPY1" s="134"/>
      <c r="IPZ1" s="134"/>
      <c r="IQA1" s="134"/>
      <c r="IQB1" s="134"/>
      <c r="IQC1" s="134"/>
      <c r="IQD1" s="134"/>
      <c r="IQE1" s="134"/>
      <c r="IQF1" s="134"/>
      <c r="IQG1" s="134"/>
      <c r="IQH1" s="134"/>
      <c r="IQI1" s="134"/>
      <c r="IQJ1" s="134"/>
      <c r="IQK1" s="134"/>
      <c r="IQL1" s="134"/>
      <c r="IQM1" s="134"/>
      <c r="IQN1" s="134"/>
      <c r="IQO1" s="134"/>
      <c r="IQP1" s="134"/>
      <c r="IQQ1" s="134"/>
      <c r="IQR1" s="134"/>
      <c r="IQS1" s="134"/>
      <c r="IQT1" s="134"/>
      <c r="IQU1" s="134"/>
      <c r="IQV1" s="134"/>
      <c r="IQW1" s="134"/>
      <c r="IQX1" s="134"/>
      <c r="IQY1" s="134"/>
      <c r="IQZ1" s="134"/>
      <c r="IRA1" s="134"/>
      <c r="IRB1" s="134"/>
      <c r="IRC1" s="134"/>
      <c r="IRD1" s="134"/>
      <c r="IRE1" s="134"/>
      <c r="IRF1" s="134"/>
      <c r="IRG1" s="134"/>
      <c r="IRH1" s="134"/>
      <c r="IRI1" s="134"/>
      <c r="IRJ1" s="134"/>
      <c r="IRK1" s="134"/>
      <c r="IRL1" s="134"/>
      <c r="IRM1" s="134"/>
      <c r="IRN1" s="134"/>
      <c r="IRO1" s="134"/>
      <c r="IRP1" s="134"/>
      <c r="IRQ1" s="134"/>
      <c r="IRR1" s="134"/>
      <c r="IRS1" s="134"/>
      <c r="IRT1" s="134"/>
      <c r="IRU1" s="134"/>
      <c r="IRV1" s="134"/>
      <c r="IRW1" s="134"/>
      <c r="IRX1" s="134"/>
      <c r="IRY1" s="134"/>
      <c r="IRZ1" s="134"/>
      <c r="ISA1" s="134"/>
      <c r="ISB1" s="134"/>
      <c r="ISC1" s="134"/>
      <c r="ISD1" s="134"/>
      <c r="ISE1" s="134"/>
      <c r="ISF1" s="134"/>
      <c r="ISG1" s="134"/>
      <c r="ISH1" s="134"/>
      <c r="ISI1" s="134"/>
      <c r="ISJ1" s="134"/>
      <c r="ISK1" s="134"/>
      <c r="ISL1" s="134"/>
      <c r="ISM1" s="134"/>
      <c r="ISN1" s="134"/>
      <c r="ISO1" s="134"/>
      <c r="ISP1" s="134"/>
      <c r="ISQ1" s="134"/>
      <c r="ISR1" s="134"/>
      <c r="ISS1" s="134"/>
      <c r="IST1" s="134"/>
      <c r="ISU1" s="134"/>
      <c r="ISV1" s="134"/>
      <c r="ISW1" s="134"/>
      <c r="ISX1" s="134"/>
      <c r="ISY1" s="134"/>
      <c r="ISZ1" s="134"/>
      <c r="ITA1" s="134"/>
      <c r="ITB1" s="134"/>
      <c r="ITC1" s="134"/>
      <c r="ITD1" s="134"/>
      <c r="ITE1" s="134"/>
      <c r="ITF1" s="134"/>
      <c r="ITG1" s="134"/>
      <c r="ITH1" s="134"/>
      <c r="ITI1" s="134"/>
      <c r="ITJ1" s="134"/>
      <c r="ITK1" s="134"/>
      <c r="ITL1" s="134"/>
      <c r="ITM1" s="134"/>
      <c r="ITN1" s="134"/>
      <c r="ITO1" s="134"/>
      <c r="ITP1" s="134"/>
      <c r="ITQ1" s="134"/>
      <c r="ITR1" s="134"/>
      <c r="ITS1" s="134"/>
      <c r="ITT1" s="134"/>
      <c r="ITU1" s="134"/>
      <c r="ITV1" s="134"/>
      <c r="ITW1" s="134"/>
      <c r="ITX1" s="134"/>
      <c r="ITY1" s="134"/>
      <c r="ITZ1" s="134"/>
      <c r="IUA1" s="134"/>
      <c r="IUB1" s="134"/>
      <c r="IUC1" s="134"/>
      <c r="IUD1" s="134"/>
      <c r="IUE1" s="134"/>
      <c r="IUF1" s="134"/>
      <c r="IUG1" s="134"/>
      <c r="IUH1" s="134"/>
      <c r="IUI1" s="134"/>
      <c r="IUJ1" s="134"/>
      <c r="IUK1" s="134"/>
      <c r="IUL1" s="134"/>
      <c r="IUM1" s="134"/>
      <c r="IUN1" s="134"/>
      <c r="IUO1" s="134"/>
      <c r="IUP1" s="134"/>
      <c r="IUQ1" s="134"/>
      <c r="IUR1" s="134"/>
      <c r="IUS1" s="134"/>
      <c r="IUT1" s="134"/>
      <c r="IUU1" s="134"/>
      <c r="IUV1" s="134"/>
      <c r="IUW1" s="134"/>
      <c r="IUX1" s="134"/>
      <c r="IUY1" s="134"/>
      <c r="IUZ1" s="134"/>
      <c r="IVA1" s="134"/>
      <c r="IVB1" s="134"/>
      <c r="IVC1" s="134"/>
      <c r="IVD1" s="134"/>
      <c r="IVE1" s="134"/>
      <c r="IVF1" s="134"/>
      <c r="IVG1" s="134"/>
      <c r="IVH1" s="134"/>
      <c r="IVI1" s="134"/>
      <c r="IVJ1" s="134"/>
      <c r="IVK1" s="134"/>
      <c r="IVL1" s="134"/>
      <c r="IVM1" s="134"/>
      <c r="IVN1" s="134"/>
      <c r="IVO1" s="134"/>
      <c r="IVP1" s="134"/>
      <c r="IVQ1" s="134"/>
      <c r="IVR1" s="134"/>
      <c r="IVS1" s="134"/>
      <c r="IVT1" s="134"/>
      <c r="IVU1" s="134"/>
      <c r="IVV1" s="134"/>
      <c r="IVW1" s="134"/>
      <c r="IVX1" s="134"/>
      <c r="IVY1" s="134"/>
      <c r="IVZ1" s="134"/>
      <c r="IWA1" s="134"/>
      <c r="IWB1" s="134"/>
      <c r="IWC1" s="134"/>
      <c r="IWD1" s="134"/>
      <c r="IWE1" s="134"/>
      <c r="IWF1" s="134"/>
      <c r="IWG1" s="134"/>
      <c r="IWH1" s="134"/>
      <c r="IWI1" s="134"/>
      <c r="IWJ1" s="134"/>
      <c r="IWK1" s="134"/>
      <c r="IWL1" s="134"/>
      <c r="IWM1" s="134"/>
      <c r="IWN1" s="134"/>
      <c r="IWO1" s="134"/>
      <c r="IWP1" s="134"/>
      <c r="IWQ1" s="134"/>
      <c r="IWR1" s="134"/>
      <c r="IWS1" s="134"/>
      <c r="IWT1" s="134"/>
      <c r="IWU1" s="134"/>
      <c r="IWV1" s="134"/>
      <c r="IWW1" s="134"/>
      <c r="IWX1" s="134"/>
      <c r="IWY1" s="134"/>
      <c r="IWZ1" s="134"/>
      <c r="IXA1" s="134"/>
      <c r="IXB1" s="134"/>
      <c r="IXC1" s="134"/>
      <c r="IXD1" s="134"/>
      <c r="IXE1" s="134"/>
      <c r="IXF1" s="134"/>
      <c r="IXG1" s="134"/>
      <c r="IXH1" s="134"/>
      <c r="IXI1" s="134"/>
      <c r="IXJ1" s="134"/>
      <c r="IXK1" s="134"/>
      <c r="IXL1" s="134"/>
      <c r="IXM1" s="134"/>
      <c r="IXN1" s="134"/>
      <c r="IXO1" s="134"/>
      <c r="IXP1" s="134"/>
      <c r="IXQ1" s="134"/>
      <c r="IXR1" s="134"/>
      <c r="IXS1" s="134"/>
      <c r="IXT1" s="134"/>
      <c r="IXU1" s="134"/>
      <c r="IXV1" s="134"/>
      <c r="IXW1" s="134"/>
      <c r="IXX1" s="134"/>
      <c r="IXY1" s="134"/>
      <c r="IXZ1" s="134"/>
      <c r="IYA1" s="134"/>
      <c r="IYB1" s="134"/>
      <c r="IYC1" s="134"/>
      <c r="IYD1" s="134"/>
      <c r="IYE1" s="134"/>
      <c r="IYF1" s="134"/>
      <c r="IYG1" s="134"/>
      <c r="IYH1" s="134"/>
      <c r="IYI1" s="134"/>
      <c r="IYJ1" s="134"/>
      <c r="IYK1" s="134"/>
      <c r="IYL1" s="134"/>
      <c r="IYM1" s="134"/>
      <c r="IYN1" s="134"/>
      <c r="IYO1" s="134"/>
      <c r="IYP1" s="134"/>
      <c r="IYQ1" s="134"/>
      <c r="IYR1" s="134"/>
      <c r="IYS1" s="134"/>
      <c r="IYT1" s="134"/>
      <c r="IYU1" s="134"/>
      <c r="IYV1" s="134"/>
      <c r="IYW1" s="134"/>
      <c r="IYX1" s="134"/>
      <c r="IYY1" s="134"/>
      <c r="IYZ1" s="134"/>
      <c r="IZA1" s="134"/>
      <c r="IZB1" s="134"/>
      <c r="IZC1" s="134"/>
      <c r="IZD1" s="134"/>
      <c r="IZE1" s="134"/>
      <c r="IZF1" s="134"/>
      <c r="IZG1" s="134"/>
      <c r="IZH1" s="134"/>
      <c r="IZI1" s="134"/>
      <c r="IZJ1" s="134"/>
      <c r="IZK1" s="134"/>
      <c r="IZL1" s="134"/>
      <c r="IZM1" s="134"/>
      <c r="IZN1" s="134"/>
      <c r="IZO1" s="134"/>
      <c r="IZP1" s="134"/>
      <c r="IZQ1" s="134"/>
      <c r="IZR1" s="134"/>
      <c r="IZS1" s="134"/>
      <c r="IZT1" s="134"/>
      <c r="IZU1" s="134"/>
      <c r="IZV1" s="134"/>
      <c r="IZW1" s="134"/>
      <c r="IZX1" s="134"/>
      <c r="IZY1" s="134"/>
      <c r="IZZ1" s="134"/>
      <c r="JAA1" s="134"/>
      <c r="JAB1" s="134"/>
      <c r="JAC1" s="134"/>
      <c r="JAD1" s="134"/>
      <c r="JAE1" s="134"/>
      <c r="JAF1" s="134"/>
      <c r="JAG1" s="134"/>
      <c r="JAH1" s="134"/>
      <c r="JAI1" s="134"/>
      <c r="JAJ1" s="134"/>
      <c r="JAK1" s="134"/>
      <c r="JAL1" s="134"/>
      <c r="JAM1" s="134"/>
      <c r="JAN1" s="134"/>
      <c r="JAO1" s="134"/>
      <c r="JAP1" s="134"/>
      <c r="JAQ1" s="134"/>
      <c r="JAR1" s="134"/>
      <c r="JAS1" s="134"/>
      <c r="JAT1" s="134"/>
      <c r="JAU1" s="134"/>
      <c r="JAV1" s="134"/>
      <c r="JAW1" s="134"/>
      <c r="JAX1" s="134"/>
      <c r="JAY1" s="134"/>
      <c r="JAZ1" s="134"/>
      <c r="JBA1" s="134"/>
      <c r="JBB1" s="134"/>
      <c r="JBC1" s="134"/>
      <c r="JBD1" s="134"/>
      <c r="JBE1" s="134"/>
      <c r="JBF1" s="134"/>
      <c r="JBG1" s="134"/>
      <c r="JBH1" s="134"/>
      <c r="JBI1" s="134"/>
      <c r="JBJ1" s="134"/>
      <c r="JBK1" s="134"/>
      <c r="JBL1" s="134"/>
      <c r="JBM1" s="134"/>
      <c r="JBN1" s="134"/>
      <c r="JBO1" s="134"/>
      <c r="JBP1" s="134"/>
      <c r="JBQ1" s="134"/>
      <c r="JBR1" s="134"/>
      <c r="JBS1" s="134"/>
      <c r="JBT1" s="134"/>
      <c r="JBU1" s="134"/>
      <c r="JBV1" s="134"/>
      <c r="JBW1" s="134"/>
      <c r="JBX1" s="134"/>
      <c r="JBY1" s="134"/>
      <c r="JBZ1" s="134"/>
      <c r="JCA1" s="134"/>
      <c r="JCB1" s="134"/>
      <c r="JCC1" s="134"/>
      <c r="JCD1" s="134"/>
      <c r="JCE1" s="134"/>
      <c r="JCF1" s="134"/>
      <c r="JCG1" s="134"/>
      <c r="JCH1" s="134"/>
      <c r="JCI1" s="134"/>
      <c r="JCJ1" s="134"/>
      <c r="JCK1" s="134"/>
      <c r="JCL1" s="134"/>
      <c r="JCM1" s="134"/>
      <c r="JCN1" s="134"/>
      <c r="JCO1" s="134"/>
      <c r="JCP1" s="134"/>
      <c r="JCQ1" s="134"/>
      <c r="JCR1" s="134"/>
      <c r="JCS1" s="134"/>
      <c r="JCT1" s="134"/>
      <c r="JCU1" s="134"/>
      <c r="JCV1" s="134"/>
      <c r="JCW1" s="134"/>
      <c r="JCX1" s="134"/>
      <c r="JCY1" s="134"/>
      <c r="JCZ1" s="134"/>
      <c r="JDA1" s="134"/>
      <c r="JDB1" s="134"/>
      <c r="JDC1" s="134"/>
      <c r="JDD1" s="134"/>
      <c r="JDE1" s="134"/>
      <c r="JDF1" s="134"/>
      <c r="JDG1" s="134"/>
      <c r="JDH1" s="134"/>
      <c r="JDI1" s="134"/>
      <c r="JDJ1" s="134"/>
      <c r="JDK1" s="134"/>
      <c r="JDL1" s="134"/>
      <c r="JDM1" s="134"/>
      <c r="JDN1" s="134"/>
      <c r="JDO1" s="134"/>
      <c r="JDP1" s="134"/>
      <c r="JDQ1" s="134"/>
      <c r="JDR1" s="134"/>
      <c r="JDS1" s="134"/>
      <c r="JDT1" s="134"/>
      <c r="JDU1" s="134"/>
      <c r="JDV1" s="134"/>
      <c r="JDW1" s="134"/>
      <c r="JDX1" s="134"/>
      <c r="JDY1" s="134"/>
      <c r="JDZ1" s="134"/>
      <c r="JEA1" s="134"/>
      <c r="JEB1" s="134"/>
      <c r="JEC1" s="134"/>
      <c r="JED1" s="134"/>
      <c r="JEE1" s="134"/>
      <c r="JEF1" s="134"/>
      <c r="JEG1" s="134"/>
      <c r="JEH1" s="134"/>
      <c r="JEI1" s="134"/>
      <c r="JEJ1" s="134"/>
      <c r="JEK1" s="134"/>
      <c r="JEL1" s="134"/>
      <c r="JEM1" s="134"/>
      <c r="JEN1" s="134"/>
      <c r="JEO1" s="134"/>
      <c r="JEP1" s="134"/>
      <c r="JEQ1" s="134"/>
      <c r="JER1" s="134"/>
      <c r="JES1" s="134"/>
      <c r="JET1" s="134"/>
      <c r="JEU1" s="134"/>
      <c r="JEV1" s="134"/>
      <c r="JEW1" s="134"/>
      <c r="JEX1" s="134"/>
      <c r="JEY1" s="134"/>
      <c r="JEZ1" s="134"/>
      <c r="JFA1" s="134"/>
      <c r="JFB1" s="134"/>
      <c r="JFC1" s="134"/>
      <c r="JFD1" s="134"/>
      <c r="JFE1" s="134"/>
      <c r="JFF1" s="134"/>
      <c r="JFG1" s="134"/>
      <c r="JFH1" s="134"/>
      <c r="JFI1" s="134"/>
      <c r="JFJ1" s="134"/>
      <c r="JFK1" s="134"/>
      <c r="JFL1" s="134"/>
      <c r="JFM1" s="134"/>
      <c r="JFN1" s="134"/>
      <c r="JFO1" s="134"/>
      <c r="JFP1" s="134"/>
      <c r="JFQ1" s="134"/>
      <c r="JFR1" s="134"/>
      <c r="JFS1" s="134"/>
      <c r="JFT1" s="134"/>
      <c r="JFU1" s="134"/>
      <c r="JFV1" s="134"/>
      <c r="JFW1" s="134"/>
      <c r="JFX1" s="134"/>
      <c r="JFY1" s="134"/>
      <c r="JFZ1" s="134"/>
      <c r="JGA1" s="134"/>
      <c r="JGB1" s="134"/>
      <c r="JGC1" s="134"/>
      <c r="JGD1" s="134"/>
      <c r="JGE1" s="134"/>
      <c r="JGF1" s="134"/>
      <c r="JGG1" s="134"/>
      <c r="JGH1" s="134"/>
      <c r="JGI1" s="134"/>
      <c r="JGJ1" s="134"/>
      <c r="JGK1" s="134"/>
      <c r="JGL1" s="134"/>
      <c r="JGM1" s="134"/>
      <c r="JGN1" s="134"/>
      <c r="JGO1" s="134"/>
      <c r="JGP1" s="134"/>
      <c r="JGQ1" s="134"/>
      <c r="JGR1" s="134"/>
      <c r="JGS1" s="134"/>
      <c r="JGT1" s="134"/>
      <c r="JGU1" s="134"/>
      <c r="JGV1" s="134"/>
      <c r="JGW1" s="134"/>
      <c r="JGX1" s="134"/>
      <c r="JGY1" s="134"/>
      <c r="JGZ1" s="134"/>
      <c r="JHA1" s="134"/>
      <c r="JHB1" s="134"/>
      <c r="JHC1" s="134"/>
      <c r="JHD1" s="134"/>
      <c r="JHE1" s="134"/>
      <c r="JHF1" s="134"/>
      <c r="JHG1" s="134"/>
      <c r="JHH1" s="134"/>
      <c r="JHI1" s="134"/>
      <c r="JHJ1" s="134"/>
      <c r="JHK1" s="134"/>
      <c r="JHL1" s="134"/>
      <c r="JHM1" s="134"/>
      <c r="JHN1" s="134"/>
      <c r="JHO1" s="134"/>
      <c r="JHP1" s="134"/>
      <c r="JHQ1" s="134"/>
      <c r="JHR1" s="134"/>
      <c r="JHS1" s="134"/>
      <c r="JHT1" s="134"/>
      <c r="JHU1" s="134"/>
      <c r="JHV1" s="134"/>
      <c r="JHW1" s="134"/>
      <c r="JHX1" s="134"/>
      <c r="JHY1" s="134"/>
      <c r="JHZ1" s="134"/>
      <c r="JIA1" s="134"/>
      <c r="JIB1" s="134"/>
      <c r="JIC1" s="134"/>
      <c r="JID1" s="134"/>
      <c r="JIE1" s="134"/>
      <c r="JIF1" s="134"/>
      <c r="JIG1" s="134"/>
      <c r="JIH1" s="134"/>
      <c r="JII1" s="134"/>
      <c r="JIJ1" s="134"/>
      <c r="JIK1" s="134"/>
      <c r="JIL1" s="134"/>
      <c r="JIM1" s="134"/>
      <c r="JIN1" s="134"/>
      <c r="JIO1" s="134"/>
      <c r="JIP1" s="134"/>
      <c r="JIQ1" s="134"/>
      <c r="JIR1" s="134"/>
      <c r="JIS1" s="134"/>
      <c r="JIT1" s="134"/>
      <c r="JIU1" s="134"/>
      <c r="JIV1" s="134"/>
      <c r="JIW1" s="134"/>
      <c r="JIX1" s="134"/>
      <c r="JIY1" s="134"/>
      <c r="JIZ1" s="134"/>
      <c r="JJA1" s="134"/>
      <c r="JJB1" s="134"/>
      <c r="JJC1" s="134"/>
      <c r="JJD1" s="134"/>
      <c r="JJE1" s="134"/>
      <c r="JJF1" s="134"/>
      <c r="JJG1" s="134"/>
      <c r="JJH1" s="134"/>
      <c r="JJI1" s="134"/>
      <c r="JJJ1" s="134"/>
      <c r="JJK1" s="134"/>
      <c r="JJL1" s="134"/>
      <c r="JJM1" s="134"/>
      <c r="JJN1" s="134"/>
      <c r="JJO1" s="134"/>
      <c r="JJP1" s="134"/>
      <c r="JJQ1" s="134"/>
      <c r="JJR1" s="134"/>
      <c r="JJS1" s="134"/>
      <c r="JJT1" s="134"/>
      <c r="JJU1" s="134"/>
      <c r="JJV1" s="134"/>
      <c r="JJW1" s="134"/>
      <c r="JJX1" s="134"/>
      <c r="JJY1" s="134"/>
      <c r="JJZ1" s="134"/>
      <c r="JKA1" s="134"/>
      <c r="JKB1" s="134"/>
      <c r="JKC1" s="134"/>
      <c r="JKD1" s="134"/>
      <c r="JKE1" s="134"/>
      <c r="JKF1" s="134"/>
      <c r="JKG1" s="134"/>
      <c r="JKH1" s="134"/>
      <c r="JKI1" s="134"/>
      <c r="JKJ1" s="134"/>
      <c r="JKK1" s="134"/>
      <c r="JKL1" s="134"/>
      <c r="JKM1" s="134"/>
      <c r="JKN1" s="134"/>
      <c r="JKO1" s="134"/>
      <c r="JKP1" s="134"/>
      <c r="JKQ1" s="134"/>
      <c r="JKR1" s="134"/>
      <c r="JKS1" s="134"/>
      <c r="JKT1" s="134"/>
      <c r="JKU1" s="134"/>
      <c r="JKV1" s="134"/>
      <c r="JKW1" s="134"/>
      <c r="JKX1" s="134"/>
      <c r="JKY1" s="134"/>
      <c r="JKZ1" s="134"/>
      <c r="JLA1" s="134"/>
      <c r="JLB1" s="134"/>
      <c r="JLC1" s="134"/>
      <c r="JLD1" s="134"/>
      <c r="JLE1" s="134"/>
      <c r="JLF1" s="134"/>
      <c r="JLG1" s="134"/>
      <c r="JLH1" s="134"/>
      <c r="JLI1" s="134"/>
      <c r="JLJ1" s="134"/>
      <c r="JLK1" s="134"/>
      <c r="JLL1" s="134"/>
      <c r="JLM1" s="134"/>
      <c r="JLN1" s="134"/>
      <c r="JLO1" s="134"/>
      <c r="JLP1" s="134"/>
      <c r="JLQ1" s="134"/>
      <c r="JLR1" s="134"/>
      <c r="JLS1" s="134"/>
      <c r="JLT1" s="134"/>
      <c r="JLU1" s="134"/>
      <c r="JLV1" s="134"/>
      <c r="JLW1" s="134"/>
      <c r="JLX1" s="134"/>
      <c r="JLY1" s="134"/>
      <c r="JLZ1" s="134"/>
      <c r="JMA1" s="134"/>
      <c r="JMB1" s="134"/>
      <c r="JMC1" s="134"/>
      <c r="JMD1" s="134"/>
      <c r="JME1" s="134"/>
      <c r="JMF1" s="134"/>
      <c r="JMG1" s="134"/>
      <c r="JMH1" s="134"/>
      <c r="JMI1" s="134"/>
      <c r="JMJ1" s="134"/>
      <c r="JMK1" s="134"/>
      <c r="JML1" s="134"/>
      <c r="JMM1" s="134"/>
      <c r="JMN1" s="134"/>
      <c r="JMO1" s="134"/>
      <c r="JMP1" s="134"/>
      <c r="JMQ1" s="134"/>
      <c r="JMR1" s="134"/>
      <c r="JMS1" s="134"/>
      <c r="JMT1" s="134"/>
      <c r="JMU1" s="134"/>
      <c r="JMV1" s="134"/>
      <c r="JMW1" s="134"/>
      <c r="JMX1" s="134"/>
      <c r="JMY1" s="134"/>
      <c r="JMZ1" s="134"/>
      <c r="JNA1" s="134"/>
      <c r="JNB1" s="134"/>
      <c r="JNC1" s="134"/>
      <c r="JND1" s="134"/>
      <c r="JNE1" s="134"/>
      <c r="JNF1" s="134"/>
      <c r="JNG1" s="134"/>
      <c r="JNH1" s="134"/>
      <c r="JNI1" s="134"/>
      <c r="JNJ1" s="134"/>
      <c r="JNK1" s="134"/>
      <c r="JNL1" s="134"/>
      <c r="JNM1" s="134"/>
      <c r="JNN1" s="134"/>
      <c r="JNO1" s="134"/>
      <c r="JNP1" s="134"/>
      <c r="JNQ1" s="134"/>
      <c r="JNR1" s="134"/>
      <c r="JNS1" s="134"/>
      <c r="JNT1" s="134"/>
      <c r="JNU1" s="134"/>
      <c r="JNV1" s="134"/>
      <c r="JNW1" s="134"/>
      <c r="JNX1" s="134"/>
      <c r="JNY1" s="134"/>
      <c r="JNZ1" s="134"/>
      <c r="JOA1" s="134"/>
      <c r="JOB1" s="134"/>
      <c r="JOC1" s="134"/>
      <c r="JOD1" s="134"/>
      <c r="JOE1" s="134"/>
      <c r="JOF1" s="134"/>
      <c r="JOG1" s="134"/>
      <c r="JOH1" s="134"/>
      <c r="JOI1" s="134"/>
      <c r="JOJ1" s="134"/>
      <c r="JOK1" s="134"/>
      <c r="JOL1" s="134"/>
      <c r="JOM1" s="134"/>
      <c r="JON1" s="134"/>
      <c r="JOO1" s="134"/>
      <c r="JOP1" s="134"/>
      <c r="JOQ1" s="134"/>
      <c r="JOR1" s="134"/>
      <c r="JOS1" s="134"/>
      <c r="JOT1" s="134"/>
      <c r="JOU1" s="134"/>
      <c r="JOV1" s="134"/>
      <c r="JOW1" s="134"/>
      <c r="JOX1" s="134"/>
      <c r="JOY1" s="134"/>
      <c r="JOZ1" s="134"/>
      <c r="JPA1" s="134"/>
      <c r="JPB1" s="134"/>
      <c r="JPC1" s="134"/>
      <c r="JPD1" s="134"/>
      <c r="JPE1" s="134"/>
      <c r="JPF1" s="134"/>
      <c r="JPG1" s="134"/>
      <c r="JPH1" s="134"/>
      <c r="JPI1" s="134"/>
      <c r="JPJ1" s="134"/>
      <c r="JPK1" s="134"/>
      <c r="JPL1" s="134"/>
      <c r="JPM1" s="134"/>
      <c r="JPN1" s="134"/>
      <c r="JPO1" s="134"/>
      <c r="JPP1" s="134"/>
      <c r="JPQ1" s="134"/>
      <c r="JPR1" s="134"/>
      <c r="JPS1" s="134"/>
      <c r="JPT1" s="134"/>
      <c r="JPU1" s="134"/>
      <c r="JPV1" s="134"/>
      <c r="JPW1" s="134"/>
      <c r="JPX1" s="134"/>
      <c r="JPY1" s="134"/>
      <c r="JPZ1" s="134"/>
      <c r="JQA1" s="134"/>
      <c r="JQB1" s="134"/>
      <c r="JQC1" s="134"/>
      <c r="JQD1" s="134"/>
      <c r="JQE1" s="134"/>
      <c r="JQF1" s="134"/>
      <c r="JQG1" s="134"/>
      <c r="JQH1" s="134"/>
      <c r="JQI1" s="134"/>
      <c r="JQJ1" s="134"/>
      <c r="JQK1" s="134"/>
      <c r="JQL1" s="134"/>
      <c r="JQM1" s="134"/>
      <c r="JQN1" s="134"/>
      <c r="JQO1" s="134"/>
      <c r="JQP1" s="134"/>
      <c r="JQQ1" s="134"/>
      <c r="JQR1" s="134"/>
      <c r="JQS1" s="134"/>
      <c r="JQT1" s="134"/>
      <c r="JQU1" s="134"/>
      <c r="JQV1" s="134"/>
      <c r="JQW1" s="134"/>
      <c r="JQX1" s="134"/>
      <c r="JQY1" s="134"/>
      <c r="JQZ1" s="134"/>
      <c r="JRA1" s="134"/>
      <c r="JRB1" s="134"/>
      <c r="JRC1" s="134"/>
      <c r="JRD1" s="134"/>
      <c r="JRE1" s="134"/>
      <c r="JRF1" s="134"/>
      <c r="JRG1" s="134"/>
      <c r="JRH1" s="134"/>
      <c r="JRI1" s="134"/>
      <c r="JRJ1" s="134"/>
      <c r="JRK1" s="134"/>
      <c r="JRL1" s="134"/>
      <c r="JRM1" s="134"/>
      <c r="JRN1" s="134"/>
      <c r="JRO1" s="134"/>
      <c r="JRP1" s="134"/>
      <c r="JRQ1" s="134"/>
      <c r="JRR1" s="134"/>
      <c r="JRS1" s="134"/>
      <c r="JRT1" s="134"/>
      <c r="JRU1" s="134"/>
      <c r="JRV1" s="134"/>
      <c r="JRW1" s="134"/>
      <c r="JRX1" s="134"/>
      <c r="JRY1" s="134"/>
      <c r="JRZ1" s="134"/>
      <c r="JSA1" s="134"/>
      <c r="JSB1" s="134"/>
      <c r="JSC1" s="134"/>
      <c r="JSD1" s="134"/>
      <c r="JSE1" s="134"/>
      <c r="JSF1" s="134"/>
      <c r="JSG1" s="134"/>
      <c r="JSH1" s="134"/>
      <c r="JSI1" s="134"/>
      <c r="JSJ1" s="134"/>
      <c r="JSK1" s="134"/>
      <c r="JSL1" s="134"/>
      <c r="JSM1" s="134"/>
      <c r="JSN1" s="134"/>
      <c r="JSO1" s="134"/>
      <c r="JSP1" s="134"/>
      <c r="JSQ1" s="134"/>
      <c r="JSR1" s="134"/>
      <c r="JSS1" s="134"/>
      <c r="JST1" s="134"/>
      <c r="JSU1" s="134"/>
      <c r="JSV1" s="134"/>
      <c r="JSW1" s="134"/>
      <c r="JSX1" s="134"/>
      <c r="JSY1" s="134"/>
      <c r="JSZ1" s="134"/>
      <c r="JTA1" s="134"/>
      <c r="JTB1" s="134"/>
      <c r="JTC1" s="134"/>
      <c r="JTD1" s="134"/>
      <c r="JTE1" s="134"/>
      <c r="JTF1" s="134"/>
      <c r="JTG1" s="134"/>
      <c r="JTH1" s="134"/>
      <c r="JTI1" s="134"/>
      <c r="JTJ1" s="134"/>
      <c r="JTK1" s="134"/>
      <c r="JTL1" s="134"/>
      <c r="JTM1" s="134"/>
      <c r="JTN1" s="134"/>
      <c r="JTO1" s="134"/>
      <c r="JTP1" s="134"/>
      <c r="JTQ1" s="134"/>
      <c r="JTR1" s="134"/>
      <c r="JTS1" s="134"/>
      <c r="JTT1" s="134"/>
      <c r="JTU1" s="134"/>
      <c r="JTV1" s="134"/>
      <c r="JTW1" s="134"/>
      <c r="JTX1" s="134"/>
      <c r="JTY1" s="134"/>
      <c r="JTZ1" s="134"/>
      <c r="JUA1" s="134"/>
      <c r="JUB1" s="134"/>
      <c r="JUC1" s="134"/>
      <c r="JUD1" s="134"/>
      <c r="JUE1" s="134"/>
      <c r="JUF1" s="134"/>
      <c r="JUG1" s="134"/>
      <c r="JUH1" s="134"/>
      <c r="JUI1" s="134"/>
      <c r="JUJ1" s="134"/>
      <c r="JUK1" s="134"/>
      <c r="JUL1" s="134"/>
      <c r="JUM1" s="134"/>
      <c r="JUN1" s="134"/>
      <c r="JUO1" s="134"/>
      <c r="JUP1" s="134"/>
      <c r="JUQ1" s="134"/>
      <c r="JUR1" s="134"/>
      <c r="JUS1" s="134"/>
      <c r="JUT1" s="134"/>
      <c r="JUU1" s="134"/>
      <c r="JUV1" s="134"/>
      <c r="JUW1" s="134"/>
      <c r="JUX1" s="134"/>
      <c r="JUY1" s="134"/>
      <c r="JUZ1" s="134"/>
      <c r="JVA1" s="134"/>
      <c r="JVB1" s="134"/>
      <c r="JVC1" s="134"/>
      <c r="JVD1" s="134"/>
      <c r="JVE1" s="134"/>
      <c r="JVF1" s="134"/>
      <c r="JVG1" s="134"/>
      <c r="JVH1" s="134"/>
      <c r="JVI1" s="134"/>
      <c r="JVJ1" s="134"/>
      <c r="JVK1" s="134"/>
      <c r="JVL1" s="134"/>
      <c r="JVM1" s="134"/>
      <c r="JVN1" s="134"/>
      <c r="JVO1" s="134"/>
      <c r="JVP1" s="134"/>
      <c r="JVQ1" s="134"/>
      <c r="JVR1" s="134"/>
      <c r="JVS1" s="134"/>
      <c r="JVT1" s="134"/>
      <c r="JVU1" s="134"/>
      <c r="JVV1" s="134"/>
      <c r="JVW1" s="134"/>
      <c r="JVX1" s="134"/>
      <c r="JVY1" s="134"/>
      <c r="JVZ1" s="134"/>
      <c r="JWA1" s="134"/>
      <c r="JWB1" s="134"/>
      <c r="JWC1" s="134"/>
      <c r="JWD1" s="134"/>
      <c r="JWE1" s="134"/>
      <c r="JWF1" s="134"/>
      <c r="JWG1" s="134"/>
      <c r="JWH1" s="134"/>
      <c r="JWI1" s="134"/>
      <c r="JWJ1" s="134"/>
      <c r="JWK1" s="134"/>
      <c r="JWL1" s="134"/>
      <c r="JWM1" s="134"/>
      <c r="JWN1" s="134"/>
      <c r="JWO1" s="134"/>
      <c r="JWP1" s="134"/>
      <c r="JWQ1" s="134"/>
      <c r="JWR1" s="134"/>
      <c r="JWS1" s="134"/>
      <c r="JWT1" s="134"/>
      <c r="JWU1" s="134"/>
      <c r="JWV1" s="134"/>
      <c r="JWW1" s="134"/>
      <c r="JWX1" s="134"/>
      <c r="JWY1" s="134"/>
      <c r="JWZ1" s="134"/>
      <c r="JXA1" s="134"/>
      <c r="JXB1" s="134"/>
      <c r="JXC1" s="134"/>
      <c r="JXD1" s="134"/>
      <c r="JXE1" s="134"/>
      <c r="JXF1" s="134"/>
      <c r="JXG1" s="134"/>
      <c r="JXH1" s="134"/>
      <c r="JXI1" s="134"/>
      <c r="JXJ1" s="134"/>
      <c r="JXK1" s="134"/>
      <c r="JXL1" s="134"/>
      <c r="JXM1" s="134"/>
      <c r="JXN1" s="134"/>
      <c r="JXO1" s="134"/>
      <c r="JXP1" s="134"/>
      <c r="JXQ1" s="134"/>
      <c r="JXR1" s="134"/>
      <c r="JXS1" s="134"/>
      <c r="JXT1" s="134"/>
      <c r="JXU1" s="134"/>
      <c r="JXV1" s="134"/>
      <c r="JXW1" s="134"/>
      <c r="JXX1" s="134"/>
      <c r="JXY1" s="134"/>
      <c r="JXZ1" s="134"/>
      <c r="JYA1" s="134"/>
      <c r="JYB1" s="134"/>
      <c r="JYC1" s="134"/>
      <c r="JYD1" s="134"/>
      <c r="JYE1" s="134"/>
      <c r="JYF1" s="134"/>
      <c r="JYG1" s="134"/>
      <c r="JYH1" s="134"/>
      <c r="JYI1" s="134"/>
      <c r="JYJ1" s="134"/>
      <c r="JYK1" s="134"/>
      <c r="JYL1" s="134"/>
      <c r="JYM1" s="134"/>
      <c r="JYN1" s="134"/>
      <c r="JYO1" s="134"/>
      <c r="JYP1" s="134"/>
      <c r="JYQ1" s="134"/>
      <c r="JYR1" s="134"/>
      <c r="JYS1" s="134"/>
      <c r="JYT1" s="134"/>
      <c r="JYU1" s="134"/>
      <c r="JYV1" s="134"/>
      <c r="JYW1" s="134"/>
      <c r="JYX1" s="134"/>
      <c r="JYY1" s="134"/>
      <c r="JYZ1" s="134"/>
      <c r="JZA1" s="134"/>
      <c r="JZB1" s="134"/>
      <c r="JZC1" s="134"/>
      <c r="JZD1" s="134"/>
      <c r="JZE1" s="134"/>
      <c r="JZF1" s="134"/>
      <c r="JZG1" s="134"/>
      <c r="JZH1" s="134"/>
      <c r="JZI1" s="134"/>
      <c r="JZJ1" s="134"/>
      <c r="JZK1" s="134"/>
      <c r="JZL1" s="134"/>
      <c r="JZM1" s="134"/>
      <c r="JZN1" s="134"/>
      <c r="JZO1" s="134"/>
      <c r="JZP1" s="134"/>
      <c r="JZQ1" s="134"/>
      <c r="JZR1" s="134"/>
      <c r="JZS1" s="134"/>
      <c r="JZT1" s="134"/>
      <c r="JZU1" s="134"/>
      <c r="JZV1" s="134"/>
      <c r="JZW1" s="134"/>
      <c r="JZX1" s="134"/>
      <c r="JZY1" s="134"/>
      <c r="JZZ1" s="134"/>
      <c r="KAA1" s="134"/>
      <c r="KAB1" s="134"/>
      <c r="KAC1" s="134"/>
      <c r="KAD1" s="134"/>
      <c r="KAE1" s="134"/>
      <c r="KAF1" s="134"/>
      <c r="KAG1" s="134"/>
      <c r="KAH1" s="134"/>
      <c r="KAI1" s="134"/>
      <c r="KAJ1" s="134"/>
      <c r="KAK1" s="134"/>
      <c r="KAL1" s="134"/>
      <c r="KAM1" s="134"/>
      <c r="KAN1" s="134"/>
      <c r="KAO1" s="134"/>
      <c r="KAP1" s="134"/>
      <c r="KAQ1" s="134"/>
      <c r="KAR1" s="134"/>
      <c r="KAS1" s="134"/>
      <c r="KAT1" s="134"/>
      <c r="KAU1" s="134"/>
      <c r="KAV1" s="134"/>
      <c r="KAW1" s="134"/>
      <c r="KAX1" s="134"/>
      <c r="KAY1" s="134"/>
      <c r="KAZ1" s="134"/>
      <c r="KBA1" s="134"/>
      <c r="KBB1" s="134"/>
      <c r="KBC1" s="134"/>
      <c r="KBD1" s="134"/>
      <c r="KBE1" s="134"/>
      <c r="KBF1" s="134"/>
      <c r="KBG1" s="134"/>
      <c r="KBH1" s="134"/>
      <c r="KBI1" s="134"/>
      <c r="KBJ1" s="134"/>
      <c r="KBK1" s="134"/>
      <c r="KBL1" s="134"/>
      <c r="KBM1" s="134"/>
      <c r="KBN1" s="134"/>
      <c r="KBO1" s="134"/>
      <c r="KBP1" s="134"/>
      <c r="KBQ1" s="134"/>
      <c r="KBR1" s="134"/>
      <c r="KBS1" s="134"/>
      <c r="KBT1" s="134"/>
      <c r="KBU1" s="134"/>
      <c r="KBV1" s="134"/>
      <c r="KBW1" s="134"/>
      <c r="KBX1" s="134"/>
      <c r="KBY1" s="134"/>
      <c r="KBZ1" s="134"/>
      <c r="KCA1" s="134"/>
      <c r="KCB1" s="134"/>
      <c r="KCC1" s="134"/>
      <c r="KCD1" s="134"/>
      <c r="KCE1" s="134"/>
      <c r="KCF1" s="134"/>
      <c r="KCG1" s="134"/>
      <c r="KCH1" s="134"/>
      <c r="KCI1" s="134"/>
      <c r="KCJ1" s="134"/>
      <c r="KCK1" s="134"/>
      <c r="KCL1" s="134"/>
      <c r="KCM1" s="134"/>
      <c r="KCN1" s="134"/>
      <c r="KCO1" s="134"/>
      <c r="KCP1" s="134"/>
      <c r="KCQ1" s="134"/>
      <c r="KCR1" s="134"/>
      <c r="KCS1" s="134"/>
      <c r="KCT1" s="134"/>
      <c r="KCU1" s="134"/>
      <c r="KCV1" s="134"/>
      <c r="KCW1" s="134"/>
      <c r="KCX1" s="134"/>
      <c r="KCY1" s="134"/>
      <c r="KCZ1" s="134"/>
      <c r="KDA1" s="134"/>
      <c r="KDB1" s="134"/>
      <c r="KDC1" s="134"/>
      <c r="KDD1" s="134"/>
      <c r="KDE1" s="134"/>
      <c r="KDF1" s="134"/>
      <c r="KDG1" s="134"/>
      <c r="KDH1" s="134"/>
      <c r="KDI1" s="134"/>
      <c r="KDJ1" s="134"/>
      <c r="KDK1" s="134"/>
      <c r="KDL1" s="134"/>
      <c r="KDM1" s="134"/>
      <c r="KDN1" s="134"/>
      <c r="KDO1" s="134"/>
      <c r="KDP1" s="134"/>
      <c r="KDQ1" s="134"/>
      <c r="KDR1" s="134"/>
      <c r="KDS1" s="134"/>
      <c r="KDT1" s="134"/>
      <c r="KDU1" s="134"/>
      <c r="KDV1" s="134"/>
      <c r="KDW1" s="134"/>
      <c r="KDX1" s="134"/>
      <c r="KDY1" s="134"/>
      <c r="KDZ1" s="134"/>
      <c r="KEA1" s="134"/>
      <c r="KEB1" s="134"/>
      <c r="KEC1" s="134"/>
      <c r="KED1" s="134"/>
      <c r="KEE1" s="134"/>
      <c r="KEF1" s="134"/>
      <c r="KEG1" s="134"/>
      <c r="KEH1" s="134"/>
      <c r="KEI1" s="134"/>
      <c r="KEJ1" s="134"/>
      <c r="KEK1" s="134"/>
      <c r="KEL1" s="134"/>
      <c r="KEM1" s="134"/>
      <c r="KEN1" s="134"/>
      <c r="KEO1" s="134"/>
      <c r="KEP1" s="134"/>
      <c r="KEQ1" s="134"/>
      <c r="KER1" s="134"/>
      <c r="KES1" s="134"/>
      <c r="KET1" s="134"/>
      <c r="KEU1" s="134"/>
      <c r="KEV1" s="134"/>
      <c r="KEW1" s="134"/>
      <c r="KEX1" s="134"/>
      <c r="KEY1" s="134"/>
      <c r="KEZ1" s="134"/>
      <c r="KFA1" s="134"/>
      <c r="KFB1" s="134"/>
      <c r="KFC1" s="134"/>
      <c r="KFD1" s="134"/>
      <c r="KFE1" s="134"/>
      <c r="KFF1" s="134"/>
      <c r="KFG1" s="134"/>
      <c r="KFH1" s="134"/>
      <c r="KFI1" s="134"/>
      <c r="KFJ1" s="134"/>
      <c r="KFK1" s="134"/>
      <c r="KFL1" s="134"/>
      <c r="KFM1" s="134"/>
      <c r="KFN1" s="134"/>
      <c r="KFO1" s="134"/>
      <c r="KFP1" s="134"/>
      <c r="KFQ1" s="134"/>
      <c r="KFR1" s="134"/>
      <c r="KFS1" s="134"/>
      <c r="KFT1" s="134"/>
      <c r="KFU1" s="134"/>
      <c r="KFV1" s="134"/>
      <c r="KFW1" s="134"/>
      <c r="KFX1" s="134"/>
      <c r="KFY1" s="134"/>
      <c r="KFZ1" s="134"/>
      <c r="KGA1" s="134"/>
      <c r="KGB1" s="134"/>
      <c r="KGC1" s="134"/>
      <c r="KGD1" s="134"/>
      <c r="KGE1" s="134"/>
      <c r="KGF1" s="134"/>
      <c r="KGG1" s="134"/>
      <c r="KGH1" s="134"/>
      <c r="KGI1" s="134"/>
      <c r="KGJ1" s="134"/>
      <c r="KGK1" s="134"/>
      <c r="KGL1" s="134"/>
      <c r="KGM1" s="134"/>
      <c r="KGN1" s="134"/>
      <c r="KGO1" s="134"/>
      <c r="KGP1" s="134"/>
      <c r="KGQ1" s="134"/>
      <c r="KGR1" s="134"/>
      <c r="KGS1" s="134"/>
      <c r="KGT1" s="134"/>
      <c r="KGU1" s="134"/>
      <c r="KGV1" s="134"/>
      <c r="KGW1" s="134"/>
      <c r="KGX1" s="134"/>
      <c r="KGY1" s="134"/>
      <c r="KGZ1" s="134"/>
      <c r="KHA1" s="134"/>
      <c r="KHB1" s="134"/>
      <c r="KHC1" s="134"/>
      <c r="KHD1" s="134"/>
      <c r="KHE1" s="134"/>
      <c r="KHF1" s="134"/>
      <c r="KHG1" s="134"/>
      <c r="KHH1" s="134"/>
      <c r="KHI1" s="134"/>
      <c r="KHJ1" s="134"/>
      <c r="KHK1" s="134"/>
      <c r="KHL1" s="134"/>
      <c r="KHM1" s="134"/>
      <c r="KHN1" s="134"/>
      <c r="KHO1" s="134"/>
      <c r="KHP1" s="134"/>
      <c r="KHQ1" s="134"/>
      <c r="KHR1" s="134"/>
      <c r="KHS1" s="134"/>
      <c r="KHT1" s="134"/>
      <c r="KHU1" s="134"/>
      <c r="KHV1" s="134"/>
      <c r="KHW1" s="134"/>
      <c r="KHX1" s="134"/>
      <c r="KHY1" s="134"/>
      <c r="KHZ1" s="134"/>
      <c r="KIA1" s="134"/>
      <c r="KIB1" s="134"/>
      <c r="KIC1" s="134"/>
      <c r="KID1" s="134"/>
      <c r="KIE1" s="134"/>
      <c r="KIF1" s="134"/>
      <c r="KIG1" s="134"/>
      <c r="KIH1" s="134"/>
      <c r="KII1" s="134"/>
      <c r="KIJ1" s="134"/>
      <c r="KIK1" s="134"/>
      <c r="KIL1" s="134"/>
      <c r="KIM1" s="134"/>
      <c r="KIN1" s="134"/>
      <c r="KIO1" s="134"/>
      <c r="KIP1" s="134"/>
      <c r="KIQ1" s="134"/>
      <c r="KIR1" s="134"/>
      <c r="KIS1" s="134"/>
      <c r="KIT1" s="134"/>
      <c r="KIU1" s="134"/>
      <c r="KIV1" s="134"/>
      <c r="KIW1" s="134"/>
      <c r="KIX1" s="134"/>
      <c r="KIY1" s="134"/>
      <c r="KIZ1" s="134"/>
      <c r="KJA1" s="134"/>
      <c r="KJB1" s="134"/>
      <c r="KJC1" s="134"/>
      <c r="KJD1" s="134"/>
      <c r="KJE1" s="134"/>
      <c r="KJF1" s="134"/>
      <c r="KJG1" s="134"/>
      <c r="KJH1" s="134"/>
      <c r="KJI1" s="134"/>
      <c r="KJJ1" s="134"/>
      <c r="KJK1" s="134"/>
      <c r="KJL1" s="134"/>
      <c r="KJM1" s="134"/>
      <c r="KJN1" s="134"/>
      <c r="KJO1" s="134"/>
      <c r="KJP1" s="134"/>
      <c r="KJQ1" s="134"/>
      <c r="KJR1" s="134"/>
      <c r="KJS1" s="134"/>
      <c r="KJT1" s="134"/>
      <c r="KJU1" s="134"/>
      <c r="KJV1" s="134"/>
      <c r="KJW1" s="134"/>
      <c r="KJX1" s="134"/>
      <c r="KJY1" s="134"/>
      <c r="KJZ1" s="134"/>
      <c r="KKA1" s="134"/>
      <c r="KKB1" s="134"/>
      <c r="KKC1" s="134"/>
      <c r="KKD1" s="134"/>
      <c r="KKE1" s="134"/>
      <c r="KKF1" s="134"/>
      <c r="KKG1" s="134"/>
      <c r="KKH1" s="134"/>
      <c r="KKI1" s="134"/>
      <c r="KKJ1" s="134"/>
      <c r="KKK1" s="134"/>
      <c r="KKL1" s="134"/>
      <c r="KKM1" s="134"/>
      <c r="KKN1" s="134"/>
      <c r="KKO1" s="134"/>
      <c r="KKP1" s="134"/>
      <c r="KKQ1" s="134"/>
      <c r="KKR1" s="134"/>
      <c r="KKS1" s="134"/>
      <c r="KKT1" s="134"/>
      <c r="KKU1" s="134"/>
      <c r="KKV1" s="134"/>
      <c r="KKW1" s="134"/>
      <c r="KKX1" s="134"/>
      <c r="KKY1" s="134"/>
      <c r="KKZ1" s="134"/>
      <c r="KLA1" s="134"/>
      <c r="KLB1" s="134"/>
      <c r="KLC1" s="134"/>
      <c r="KLD1" s="134"/>
      <c r="KLE1" s="134"/>
      <c r="KLF1" s="134"/>
      <c r="KLG1" s="134"/>
      <c r="KLH1" s="134"/>
      <c r="KLI1" s="134"/>
      <c r="KLJ1" s="134"/>
      <c r="KLK1" s="134"/>
      <c r="KLL1" s="134"/>
      <c r="KLM1" s="134"/>
      <c r="KLN1" s="134"/>
      <c r="KLO1" s="134"/>
      <c r="KLP1" s="134"/>
      <c r="KLQ1" s="134"/>
      <c r="KLR1" s="134"/>
      <c r="KLS1" s="134"/>
      <c r="KLT1" s="134"/>
      <c r="KLU1" s="134"/>
      <c r="KLV1" s="134"/>
      <c r="KLW1" s="134"/>
      <c r="KLX1" s="134"/>
      <c r="KLY1" s="134"/>
      <c r="KLZ1" s="134"/>
      <c r="KMA1" s="134"/>
      <c r="KMB1" s="134"/>
      <c r="KMC1" s="134"/>
      <c r="KMD1" s="134"/>
      <c r="KME1" s="134"/>
      <c r="KMF1" s="134"/>
      <c r="KMG1" s="134"/>
      <c r="KMH1" s="134"/>
      <c r="KMI1" s="134"/>
      <c r="KMJ1" s="134"/>
      <c r="KMK1" s="134"/>
      <c r="KML1" s="134"/>
      <c r="KMM1" s="134"/>
      <c r="KMN1" s="134"/>
      <c r="KMO1" s="134"/>
      <c r="KMP1" s="134"/>
      <c r="KMQ1" s="134"/>
      <c r="KMR1" s="134"/>
      <c r="KMS1" s="134"/>
      <c r="KMT1" s="134"/>
      <c r="KMU1" s="134"/>
      <c r="KMV1" s="134"/>
      <c r="KMW1" s="134"/>
      <c r="KMX1" s="134"/>
      <c r="KMY1" s="134"/>
      <c r="KMZ1" s="134"/>
      <c r="KNA1" s="134"/>
      <c r="KNB1" s="134"/>
      <c r="KNC1" s="134"/>
      <c r="KND1" s="134"/>
      <c r="KNE1" s="134"/>
      <c r="KNF1" s="134"/>
      <c r="KNG1" s="134"/>
      <c r="KNH1" s="134"/>
      <c r="KNI1" s="134"/>
      <c r="KNJ1" s="134"/>
      <c r="KNK1" s="134"/>
      <c r="KNL1" s="134"/>
      <c r="KNM1" s="134"/>
      <c r="KNN1" s="134"/>
      <c r="KNO1" s="134"/>
      <c r="KNP1" s="134"/>
      <c r="KNQ1" s="134"/>
      <c r="KNR1" s="134"/>
      <c r="KNS1" s="134"/>
      <c r="KNT1" s="134"/>
      <c r="KNU1" s="134"/>
      <c r="KNV1" s="134"/>
      <c r="KNW1" s="134"/>
      <c r="KNX1" s="134"/>
      <c r="KNY1" s="134"/>
      <c r="KNZ1" s="134"/>
      <c r="KOA1" s="134"/>
      <c r="KOB1" s="134"/>
      <c r="KOC1" s="134"/>
      <c r="KOD1" s="134"/>
      <c r="KOE1" s="134"/>
      <c r="KOF1" s="134"/>
      <c r="KOG1" s="134"/>
      <c r="KOH1" s="134"/>
      <c r="KOI1" s="134"/>
      <c r="KOJ1" s="134"/>
      <c r="KOK1" s="134"/>
      <c r="KOL1" s="134"/>
      <c r="KOM1" s="134"/>
      <c r="KON1" s="134"/>
      <c r="KOO1" s="134"/>
      <c r="KOP1" s="134"/>
      <c r="KOQ1" s="134"/>
      <c r="KOR1" s="134"/>
      <c r="KOS1" s="134"/>
      <c r="KOT1" s="134"/>
      <c r="KOU1" s="134"/>
      <c r="KOV1" s="134"/>
      <c r="KOW1" s="134"/>
      <c r="KOX1" s="134"/>
      <c r="KOY1" s="134"/>
      <c r="KOZ1" s="134"/>
      <c r="KPA1" s="134"/>
      <c r="KPB1" s="134"/>
      <c r="KPC1" s="134"/>
      <c r="KPD1" s="134"/>
      <c r="KPE1" s="134"/>
      <c r="KPF1" s="134"/>
      <c r="KPG1" s="134"/>
      <c r="KPH1" s="134"/>
      <c r="KPI1" s="134"/>
      <c r="KPJ1" s="134"/>
      <c r="KPK1" s="134"/>
      <c r="KPL1" s="134"/>
      <c r="KPM1" s="134"/>
      <c r="KPN1" s="134"/>
      <c r="KPO1" s="134"/>
      <c r="KPP1" s="134"/>
      <c r="KPQ1" s="134"/>
      <c r="KPR1" s="134"/>
      <c r="KPS1" s="134"/>
      <c r="KPT1" s="134"/>
      <c r="KPU1" s="134"/>
      <c r="KPV1" s="134"/>
      <c r="KPW1" s="134"/>
      <c r="KPX1" s="134"/>
      <c r="KPY1" s="134"/>
      <c r="KPZ1" s="134"/>
      <c r="KQA1" s="134"/>
      <c r="KQB1" s="134"/>
      <c r="KQC1" s="134"/>
      <c r="KQD1" s="134"/>
      <c r="KQE1" s="134"/>
      <c r="KQF1" s="134"/>
      <c r="KQG1" s="134"/>
      <c r="KQH1" s="134"/>
      <c r="KQI1" s="134"/>
      <c r="KQJ1" s="134"/>
      <c r="KQK1" s="134"/>
      <c r="KQL1" s="134"/>
      <c r="KQM1" s="134"/>
      <c r="KQN1" s="134"/>
      <c r="KQO1" s="134"/>
      <c r="KQP1" s="134"/>
      <c r="KQQ1" s="134"/>
      <c r="KQR1" s="134"/>
      <c r="KQS1" s="134"/>
      <c r="KQT1" s="134"/>
      <c r="KQU1" s="134"/>
      <c r="KQV1" s="134"/>
      <c r="KQW1" s="134"/>
      <c r="KQX1" s="134"/>
      <c r="KQY1" s="134"/>
      <c r="KQZ1" s="134"/>
      <c r="KRA1" s="134"/>
      <c r="KRB1" s="134"/>
      <c r="KRC1" s="134"/>
      <c r="KRD1" s="134"/>
      <c r="KRE1" s="134"/>
      <c r="KRF1" s="134"/>
      <c r="KRG1" s="134"/>
      <c r="KRH1" s="134"/>
      <c r="KRI1" s="134"/>
      <c r="KRJ1" s="134"/>
      <c r="KRK1" s="134"/>
      <c r="KRL1" s="134"/>
      <c r="KRM1" s="134"/>
      <c r="KRN1" s="134"/>
      <c r="KRO1" s="134"/>
      <c r="KRP1" s="134"/>
      <c r="KRQ1" s="134"/>
      <c r="KRR1" s="134"/>
      <c r="KRS1" s="134"/>
      <c r="KRT1" s="134"/>
      <c r="KRU1" s="134"/>
      <c r="KRV1" s="134"/>
      <c r="KRW1" s="134"/>
      <c r="KRX1" s="134"/>
      <c r="KRY1" s="134"/>
      <c r="KRZ1" s="134"/>
      <c r="KSA1" s="134"/>
      <c r="KSB1" s="134"/>
      <c r="KSC1" s="134"/>
      <c r="KSD1" s="134"/>
      <c r="KSE1" s="134"/>
      <c r="KSF1" s="134"/>
      <c r="KSG1" s="134"/>
      <c r="KSH1" s="134"/>
      <c r="KSI1" s="134"/>
      <c r="KSJ1" s="134"/>
      <c r="KSK1" s="134"/>
      <c r="KSL1" s="134"/>
      <c r="KSM1" s="134"/>
      <c r="KSN1" s="134"/>
      <c r="KSO1" s="134"/>
      <c r="KSP1" s="134"/>
      <c r="KSQ1" s="134"/>
      <c r="KSR1" s="134"/>
      <c r="KSS1" s="134"/>
      <c r="KST1" s="134"/>
      <c r="KSU1" s="134"/>
      <c r="KSV1" s="134"/>
      <c r="KSW1" s="134"/>
      <c r="KSX1" s="134"/>
      <c r="KSY1" s="134"/>
      <c r="KSZ1" s="134"/>
      <c r="KTA1" s="134"/>
      <c r="KTB1" s="134"/>
      <c r="KTC1" s="134"/>
      <c r="KTD1" s="134"/>
      <c r="KTE1" s="134"/>
      <c r="KTF1" s="134"/>
      <c r="KTG1" s="134"/>
      <c r="KTH1" s="134"/>
      <c r="KTI1" s="134"/>
      <c r="KTJ1" s="134"/>
      <c r="KTK1" s="134"/>
      <c r="KTL1" s="134"/>
      <c r="KTM1" s="134"/>
      <c r="KTN1" s="134"/>
      <c r="KTO1" s="134"/>
      <c r="KTP1" s="134"/>
      <c r="KTQ1" s="134"/>
      <c r="KTR1" s="134"/>
      <c r="KTS1" s="134"/>
      <c r="KTT1" s="134"/>
      <c r="KTU1" s="134"/>
      <c r="KTV1" s="134"/>
      <c r="KTW1" s="134"/>
      <c r="KTX1" s="134"/>
      <c r="KTY1" s="134"/>
      <c r="KTZ1" s="134"/>
      <c r="KUA1" s="134"/>
      <c r="KUB1" s="134"/>
      <c r="KUC1" s="134"/>
      <c r="KUD1" s="134"/>
      <c r="KUE1" s="134"/>
      <c r="KUF1" s="134"/>
      <c r="KUG1" s="134"/>
      <c r="KUH1" s="134"/>
      <c r="KUI1" s="134"/>
      <c r="KUJ1" s="134"/>
      <c r="KUK1" s="134"/>
      <c r="KUL1" s="134"/>
      <c r="KUM1" s="134"/>
      <c r="KUN1" s="134"/>
      <c r="KUO1" s="134"/>
      <c r="KUP1" s="134"/>
      <c r="KUQ1" s="134"/>
      <c r="KUR1" s="134"/>
      <c r="KUS1" s="134"/>
      <c r="KUT1" s="134"/>
      <c r="KUU1" s="134"/>
      <c r="KUV1" s="134"/>
      <c r="KUW1" s="134"/>
      <c r="KUX1" s="134"/>
      <c r="KUY1" s="134"/>
      <c r="KUZ1" s="134"/>
      <c r="KVA1" s="134"/>
      <c r="KVB1" s="134"/>
      <c r="KVC1" s="134"/>
      <c r="KVD1" s="134"/>
      <c r="KVE1" s="134"/>
      <c r="KVF1" s="134"/>
      <c r="KVG1" s="134"/>
      <c r="KVH1" s="134"/>
      <c r="KVI1" s="134"/>
      <c r="KVJ1" s="134"/>
      <c r="KVK1" s="134"/>
      <c r="KVL1" s="134"/>
      <c r="KVM1" s="134"/>
      <c r="KVN1" s="134"/>
      <c r="KVO1" s="134"/>
      <c r="KVP1" s="134"/>
      <c r="KVQ1" s="134"/>
      <c r="KVR1" s="134"/>
      <c r="KVS1" s="134"/>
      <c r="KVT1" s="134"/>
      <c r="KVU1" s="134"/>
      <c r="KVV1" s="134"/>
      <c r="KVW1" s="134"/>
      <c r="KVX1" s="134"/>
      <c r="KVY1" s="134"/>
      <c r="KVZ1" s="134"/>
      <c r="KWA1" s="134"/>
      <c r="KWB1" s="134"/>
      <c r="KWC1" s="134"/>
      <c r="KWD1" s="134"/>
      <c r="KWE1" s="134"/>
      <c r="KWF1" s="134"/>
      <c r="KWG1" s="134"/>
      <c r="KWH1" s="134"/>
      <c r="KWI1" s="134"/>
      <c r="KWJ1" s="134"/>
      <c r="KWK1" s="134"/>
      <c r="KWL1" s="134"/>
      <c r="KWM1" s="134"/>
      <c r="KWN1" s="134"/>
      <c r="KWO1" s="134"/>
      <c r="KWP1" s="134"/>
      <c r="KWQ1" s="134"/>
      <c r="KWR1" s="134"/>
      <c r="KWS1" s="134"/>
      <c r="KWT1" s="134"/>
      <c r="KWU1" s="134"/>
      <c r="KWV1" s="134"/>
      <c r="KWW1" s="134"/>
      <c r="KWX1" s="134"/>
      <c r="KWY1" s="134"/>
      <c r="KWZ1" s="134"/>
      <c r="KXA1" s="134"/>
      <c r="KXB1" s="134"/>
      <c r="KXC1" s="134"/>
      <c r="KXD1" s="134"/>
      <c r="KXE1" s="134"/>
      <c r="KXF1" s="134"/>
      <c r="KXG1" s="134"/>
      <c r="KXH1" s="134"/>
      <c r="KXI1" s="134"/>
      <c r="KXJ1" s="134"/>
      <c r="KXK1" s="134"/>
      <c r="KXL1" s="134"/>
      <c r="KXM1" s="134"/>
      <c r="KXN1" s="134"/>
      <c r="KXO1" s="134"/>
      <c r="KXP1" s="134"/>
      <c r="KXQ1" s="134"/>
      <c r="KXR1" s="134"/>
      <c r="KXS1" s="134"/>
      <c r="KXT1" s="134"/>
      <c r="KXU1" s="134"/>
      <c r="KXV1" s="134"/>
      <c r="KXW1" s="134"/>
      <c r="KXX1" s="134"/>
      <c r="KXY1" s="134"/>
      <c r="KXZ1" s="134"/>
      <c r="KYA1" s="134"/>
      <c r="KYB1" s="134"/>
      <c r="KYC1" s="134"/>
      <c r="KYD1" s="134"/>
      <c r="KYE1" s="134"/>
      <c r="KYF1" s="134"/>
      <c r="KYG1" s="134"/>
      <c r="KYH1" s="134"/>
      <c r="KYI1" s="134"/>
      <c r="KYJ1" s="134"/>
      <c r="KYK1" s="134"/>
      <c r="KYL1" s="134"/>
      <c r="KYM1" s="134"/>
      <c r="KYN1" s="134"/>
      <c r="KYO1" s="134"/>
      <c r="KYP1" s="134"/>
      <c r="KYQ1" s="134"/>
      <c r="KYR1" s="134"/>
      <c r="KYS1" s="134"/>
      <c r="KYT1" s="134"/>
      <c r="KYU1" s="134"/>
      <c r="KYV1" s="134"/>
      <c r="KYW1" s="134"/>
      <c r="KYX1" s="134"/>
      <c r="KYY1" s="134"/>
      <c r="KYZ1" s="134"/>
      <c r="KZA1" s="134"/>
      <c r="KZB1" s="134"/>
      <c r="KZC1" s="134"/>
      <c r="KZD1" s="134"/>
      <c r="KZE1" s="134"/>
      <c r="KZF1" s="134"/>
      <c r="KZG1" s="134"/>
      <c r="KZH1" s="134"/>
      <c r="KZI1" s="134"/>
      <c r="KZJ1" s="134"/>
      <c r="KZK1" s="134"/>
      <c r="KZL1" s="134"/>
      <c r="KZM1" s="134"/>
      <c r="KZN1" s="134"/>
      <c r="KZO1" s="134"/>
      <c r="KZP1" s="134"/>
      <c r="KZQ1" s="134"/>
      <c r="KZR1" s="134"/>
      <c r="KZS1" s="134"/>
      <c r="KZT1" s="134"/>
      <c r="KZU1" s="134"/>
      <c r="KZV1" s="134"/>
      <c r="KZW1" s="134"/>
      <c r="KZX1" s="134"/>
      <c r="KZY1" s="134"/>
      <c r="KZZ1" s="134"/>
      <c r="LAA1" s="134"/>
      <c r="LAB1" s="134"/>
      <c r="LAC1" s="134"/>
      <c r="LAD1" s="134"/>
      <c r="LAE1" s="134"/>
      <c r="LAF1" s="134"/>
      <c r="LAG1" s="134"/>
      <c r="LAH1" s="134"/>
      <c r="LAI1" s="134"/>
      <c r="LAJ1" s="134"/>
      <c r="LAK1" s="134"/>
      <c r="LAL1" s="134"/>
      <c r="LAM1" s="134"/>
      <c r="LAN1" s="134"/>
      <c r="LAO1" s="134"/>
      <c r="LAP1" s="134"/>
      <c r="LAQ1" s="134"/>
      <c r="LAR1" s="134"/>
      <c r="LAS1" s="134"/>
      <c r="LAT1" s="134"/>
      <c r="LAU1" s="134"/>
      <c r="LAV1" s="134"/>
      <c r="LAW1" s="134"/>
      <c r="LAX1" s="134"/>
      <c r="LAY1" s="134"/>
      <c r="LAZ1" s="134"/>
      <c r="LBA1" s="134"/>
      <c r="LBB1" s="134"/>
      <c r="LBC1" s="134"/>
      <c r="LBD1" s="134"/>
      <c r="LBE1" s="134"/>
      <c r="LBF1" s="134"/>
      <c r="LBG1" s="134"/>
      <c r="LBH1" s="134"/>
      <c r="LBI1" s="134"/>
      <c r="LBJ1" s="134"/>
      <c r="LBK1" s="134"/>
      <c r="LBL1" s="134"/>
      <c r="LBM1" s="134"/>
      <c r="LBN1" s="134"/>
      <c r="LBO1" s="134"/>
      <c r="LBP1" s="134"/>
      <c r="LBQ1" s="134"/>
      <c r="LBR1" s="134"/>
      <c r="LBS1" s="134"/>
      <c r="LBT1" s="134"/>
      <c r="LBU1" s="134"/>
      <c r="LBV1" s="134"/>
      <c r="LBW1" s="134"/>
      <c r="LBX1" s="134"/>
      <c r="LBY1" s="134"/>
      <c r="LBZ1" s="134"/>
      <c r="LCA1" s="134"/>
      <c r="LCB1" s="134"/>
      <c r="LCC1" s="134"/>
      <c r="LCD1" s="134"/>
      <c r="LCE1" s="134"/>
      <c r="LCF1" s="134"/>
      <c r="LCG1" s="134"/>
      <c r="LCH1" s="134"/>
      <c r="LCI1" s="134"/>
      <c r="LCJ1" s="134"/>
      <c r="LCK1" s="134"/>
      <c r="LCL1" s="134"/>
      <c r="LCM1" s="134"/>
      <c r="LCN1" s="134"/>
      <c r="LCO1" s="134"/>
      <c r="LCP1" s="134"/>
      <c r="LCQ1" s="134"/>
      <c r="LCR1" s="134"/>
      <c r="LCS1" s="134"/>
      <c r="LCT1" s="134"/>
      <c r="LCU1" s="134"/>
      <c r="LCV1" s="134"/>
      <c r="LCW1" s="134"/>
      <c r="LCX1" s="134"/>
      <c r="LCY1" s="134"/>
      <c r="LCZ1" s="134"/>
      <c r="LDA1" s="134"/>
      <c r="LDB1" s="134"/>
      <c r="LDC1" s="134"/>
      <c r="LDD1" s="134"/>
      <c r="LDE1" s="134"/>
      <c r="LDF1" s="134"/>
      <c r="LDG1" s="134"/>
      <c r="LDH1" s="134"/>
      <c r="LDI1" s="134"/>
      <c r="LDJ1" s="134"/>
      <c r="LDK1" s="134"/>
      <c r="LDL1" s="134"/>
      <c r="LDM1" s="134"/>
      <c r="LDN1" s="134"/>
      <c r="LDO1" s="134"/>
      <c r="LDP1" s="134"/>
      <c r="LDQ1" s="134"/>
      <c r="LDR1" s="134"/>
      <c r="LDS1" s="134"/>
      <c r="LDT1" s="134"/>
      <c r="LDU1" s="134"/>
      <c r="LDV1" s="134"/>
      <c r="LDW1" s="134"/>
      <c r="LDX1" s="134"/>
      <c r="LDY1" s="134"/>
      <c r="LDZ1" s="134"/>
      <c r="LEA1" s="134"/>
      <c r="LEB1" s="134"/>
      <c r="LEC1" s="134"/>
      <c r="LED1" s="134"/>
      <c r="LEE1" s="134"/>
      <c r="LEF1" s="134"/>
      <c r="LEG1" s="134"/>
      <c r="LEH1" s="134"/>
      <c r="LEI1" s="134"/>
      <c r="LEJ1" s="134"/>
      <c r="LEK1" s="134"/>
      <c r="LEL1" s="134"/>
      <c r="LEM1" s="134"/>
      <c r="LEN1" s="134"/>
      <c r="LEO1" s="134"/>
      <c r="LEP1" s="134"/>
      <c r="LEQ1" s="134"/>
      <c r="LER1" s="134"/>
      <c r="LES1" s="134"/>
      <c r="LET1" s="134"/>
      <c r="LEU1" s="134"/>
      <c r="LEV1" s="134"/>
      <c r="LEW1" s="134"/>
      <c r="LEX1" s="134"/>
      <c r="LEY1" s="134"/>
      <c r="LEZ1" s="134"/>
      <c r="LFA1" s="134"/>
      <c r="LFB1" s="134"/>
      <c r="LFC1" s="134"/>
      <c r="LFD1" s="134"/>
      <c r="LFE1" s="134"/>
      <c r="LFF1" s="134"/>
      <c r="LFG1" s="134"/>
      <c r="LFH1" s="134"/>
      <c r="LFI1" s="134"/>
      <c r="LFJ1" s="134"/>
      <c r="LFK1" s="134"/>
      <c r="LFL1" s="134"/>
      <c r="LFM1" s="134"/>
      <c r="LFN1" s="134"/>
      <c r="LFO1" s="134"/>
      <c r="LFP1" s="134"/>
      <c r="LFQ1" s="134"/>
      <c r="LFR1" s="134"/>
      <c r="LFS1" s="134"/>
      <c r="LFT1" s="134"/>
      <c r="LFU1" s="134"/>
      <c r="LFV1" s="134"/>
      <c r="LFW1" s="134"/>
      <c r="LFX1" s="134"/>
      <c r="LFY1" s="134"/>
      <c r="LFZ1" s="134"/>
      <c r="LGA1" s="134"/>
      <c r="LGB1" s="134"/>
      <c r="LGC1" s="134"/>
      <c r="LGD1" s="134"/>
      <c r="LGE1" s="134"/>
      <c r="LGF1" s="134"/>
      <c r="LGG1" s="134"/>
      <c r="LGH1" s="134"/>
      <c r="LGI1" s="134"/>
      <c r="LGJ1" s="134"/>
      <c r="LGK1" s="134"/>
      <c r="LGL1" s="134"/>
      <c r="LGM1" s="134"/>
      <c r="LGN1" s="134"/>
      <c r="LGO1" s="134"/>
      <c r="LGP1" s="134"/>
      <c r="LGQ1" s="134"/>
      <c r="LGR1" s="134"/>
      <c r="LGS1" s="134"/>
      <c r="LGT1" s="134"/>
      <c r="LGU1" s="134"/>
      <c r="LGV1" s="134"/>
      <c r="LGW1" s="134"/>
      <c r="LGX1" s="134"/>
      <c r="LGY1" s="134"/>
      <c r="LGZ1" s="134"/>
      <c r="LHA1" s="134"/>
      <c r="LHB1" s="134"/>
      <c r="LHC1" s="134"/>
      <c r="LHD1" s="134"/>
      <c r="LHE1" s="134"/>
      <c r="LHF1" s="134"/>
      <c r="LHG1" s="134"/>
      <c r="LHH1" s="134"/>
      <c r="LHI1" s="134"/>
      <c r="LHJ1" s="134"/>
      <c r="LHK1" s="134"/>
      <c r="LHL1" s="134"/>
      <c r="LHM1" s="134"/>
      <c r="LHN1" s="134"/>
      <c r="LHO1" s="134"/>
      <c r="LHP1" s="134"/>
      <c r="LHQ1" s="134"/>
      <c r="LHR1" s="134"/>
      <c r="LHS1" s="134"/>
      <c r="LHT1" s="134"/>
      <c r="LHU1" s="134"/>
      <c r="LHV1" s="134"/>
      <c r="LHW1" s="134"/>
      <c r="LHX1" s="134"/>
      <c r="LHY1" s="134"/>
      <c r="LHZ1" s="134"/>
      <c r="LIA1" s="134"/>
      <c r="LIB1" s="134"/>
      <c r="LIC1" s="134"/>
      <c r="LID1" s="134"/>
      <c r="LIE1" s="134"/>
      <c r="LIF1" s="134"/>
      <c r="LIG1" s="134"/>
      <c r="LIH1" s="134"/>
      <c r="LII1" s="134"/>
      <c r="LIJ1" s="134"/>
      <c r="LIK1" s="134"/>
      <c r="LIL1" s="134"/>
      <c r="LIM1" s="134"/>
      <c r="LIN1" s="134"/>
      <c r="LIO1" s="134"/>
      <c r="LIP1" s="134"/>
      <c r="LIQ1" s="134"/>
      <c r="LIR1" s="134"/>
      <c r="LIS1" s="134"/>
      <c r="LIT1" s="134"/>
      <c r="LIU1" s="134"/>
      <c r="LIV1" s="134"/>
      <c r="LIW1" s="134"/>
      <c r="LIX1" s="134"/>
      <c r="LIY1" s="134"/>
      <c r="LIZ1" s="134"/>
      <c r="LJA1" s="134"/>
      <c r="LJB1" s="134"/>
      <c r="LJC1" s="134"/>
      <c r="LJD1" s="134"/>
      <c r="LJE1" s="134"/>
      <c r="LJF1" s="134"/>
      <c r="LJG1" s="134"/>
      <c r="LJH1" s="134"/>
      <c r="LJI1" s="134"/>
      <c r="LJJ1" s="134"/>
      <c r="LJK1" s="134"/>
      <c r="LJL1" s="134"/>
      <c r="LJM1" s="134"/>
      <c r="LJN1" s="134"/>
      <c r="LJO1" s="134"/>
      <c r="LJP1" s="134"/>
      <c r="LJQ1" s="134"/>
      <c r="LJR1" s="134"/>
      <c r="LJS1" s="134"/>
      <c r="LJT1" s="134"/>
      <c r="LJU1" s="134"/>
      <c r="LJV1" s="134"/>
      <c r="LJW1" s="134"/>
      <c r="LJX1" s="134"/>
      <c r="LJY1" s="134"/>
      <c r="LJZ1" s="134"/>
      <c r="LKA1" s="134"/>
      <c r="LKB1" s="134"/>
      <c r="LKC1" s="134"/>
      <c r="LKD1" s="134"/>
      <c r="LKE1" s="134"/>
      <c r="LKF1" s="134"/>
      <c r="LKG1" s="134"/>
      <c r="LKH1" s="134"/>
      <c r="LKI1" s="134"/>
      <c r="LKJ1" s="134"/>
      <c r="LKK1" s="134"/>
      <c r="LKL1" s="134"/>
      <c r="LKM1" s="134"/>
      <c r="LKN1" s="134"/>
      <c r="LKO1" s="134"/>
      <c r="LKP1" s="134"/>
      <c r="LKQ1" s="134"/>
      <c r="LKR1" s="134"/>
      <c r="LKS1" s="134"/>
      <c r="LKT1" s="134"/>
      <c r="LKU1" s="134"/>
      <c r="LKV1" s="134"/>
      <c r="LKW1" s="134"/>
      <c r="LKX1" s="134"/>
      <c r="LKY1" s="134"/>
      <c r="LKZ1" s="134"/>
      <c r="LLA1" s="134"/>
      <c r="LLB1" s="134"/>
      <c r="LLC1" s="134"/>
      <c r="LLD1" s="134"/>
      <c r="LLE1" s="134"/>
      <c r="LLF1" s="134"/>
      <c r="LLG1" s="134"/>
      <c r="LLH1" s="134"/>
      <c r="LLI1" s="134"/>
      <c r="LLJ1" s="134"/>
      <c r="LLK1" s="134"/>
      <c r="LLL1" s="134"/>
      <c r="LLM1" s="134"/>
      <c r="LLN1" s="134"/>
      <c r="LLO1" s="134"/>
      <c r="LLP1" s="134"/>
      <c r="LLQ1" s="134"/>
      <c r="LLR1" s="134"/>
      <c r="LLS1" s="134"/>
      <c r="LLT1" s="134"/>
      <c r="LLU1" s="134"/>
      <c r="LLV1" s="134"/>
      <c r="LLW1" s="134"/>
      <c r="LLX1" s="134"/>
      <c r="LLY1" s="134"/>
      <c r="LLZ1" s="134"/>
      <c r="LMA1" s="134"/>
      <c r="LMB1" s="134"/>
      <c r="LMC1" s="134"/>
      <c r="LMD1" s="134"/>
      <c r="LME1" s="134"/>
      <c r="LMF1" s="134"/>
      <c r="LMG1" s="134"/>
      <c r="LMH1" s="134"/>
      <c r="LMI1" s="134"/>
      <c r="LMJ1" s="134"/>
      <c r="LMK1" s="134"/>
      <c r="LML1" s="134"/>
      <c r="LMM1" s="134"/>
      <c r="LMN1" s="134"/>
      <c r="LMO1" s="134"/>
      <c r="LMP1" s="134"/>
      <c r="LMQ1" s="134"/>
      <c r="LMR1" s="134"/>
      <c r="LMS1" s="134"/>
      <c r="LMT1" s="134"/>
      <c r="LMU1" s="134"/>
      <c r="LMV1" s="134"/>
      <c r="LMW1" s="134"/>
      <c r="LMX1" s="134"/>
      <c r="LMY1" s="134"/>
      <c r="LMZ1" s="134"/>
      <c r="LNA1" s="134"/>
      <c r="LNB1" s="134"/>
      <c r="LNC1" s="134"/>
      <c r="LND1" s="134"/>
      <c r="LNE1" s="134"/>
      <c r="LNF1" s="134"/>
      <c r="LNG1" s="134"/>
      <c r="LNH1" s="134"/>
      <c r="LNI1" s="134"/>
      <c r="LNJ1" s="134"/>
      <c r="LNK1" s="134"/>
      <c r="LNL1" s="134"/>
      <c r="LNM1" s="134"/>
      <c r="LNN1" s="134"/>
      <c r="LNO1" s="134"/>
      <c r="LNP1" s="134"/>
      <c r="LNQ1" s="134"/>
      <c r="LNR1" s="134"/>
      <c r="LNS1" s="134"/>
      <c r="LNT1" s="134"/>
      <c r="LNU1" s="134"/>
      <c r="LNV1" s="134"/>
      <c r="LNW1" s="134"/>
      <c r="LNX1" s="134"/>
      <c r="LNY1" s="134"/>
      <c r="LNZ1" s="134"/>
      <c r="LOA1" s="134"/>
      <c r="LOB1" s="134"/>
      <c r="LOC1" s="134"/>
      <c r="LOD1" s="134"/>
      <c r="LOE1" s="134"/>
      <c r="LOF1" s="134"/>
      <c r="LOG1" s="134"/>
      <c r="LOH1" s="134"/>
      <c r="LOI1" s="134"/>
      <c r="LOJ1" s="134"/>
      <c r="LOK1" s="134"/>
      <c r="LOL1" s="134"/>
      <c r="LOM1" s="134"/>
      <c r="LON1" s="134"/>
      <c r="LOO1" s="134"/>
      <c r="LOP1" s="134"/>
      <c r="LOQ1" s="134"/>
      <c r="LOR1" s="134"/>
      <c r="LOS1" s="134"/>
      <c r="LOT1" s="134"/>
      <c r="LOU1" s="134"/>
      <c r="LOV1" s="134"/>
      <c r="LOW1" s="134"/>
      <c r="LOX1" s="134"/>
      <c r="LOY1" s="134"/>
      <c r="LOZ1" s="134"/>
      <c r="LPA1" s="134"/>
      <c r="LPB1" s="134"/>
      <c r="LPC1" s="134"/>
      <c r="LPD1" s="134"/>
      <c r="LPE1" s="134"/>
      <c r="LPF1" s="134"/>
      <c r="LPG1" s="134"/>
      <c r="LPH1" s="134"/>
      <c r="LPI1" s="134"/>
      <c r="LPJ1" s="134"/>
      <c r="LPK1" s="134"/>
      <c r="LPL1" s="134"/>
      <c r="LPM1" s="134"/>
      <c r="LPN1" s="134"/>
      <c r="LPO1" s="134"/>
      <c r="LPP1" s="134"/>
      <c r="LPQ1" s="134"/>
      <c r="LPR1" s="134"/>
      <c r="LPS1" s="134"/>
      <c r="LPT1" s="134"/>
      <c r="LPU1" s="134"/>
      <c r="LPV1" s="134"/>
      <c r="LPW1" s="134"/>
      <c r="LPX1" s="134"/>
      <c r="LPY1" s="134"/>
      <c r="LPZ1" s="134"/>
      <c r="LQA1" s="134"/>
      <c r="LQB1" s="134"/>
      <c r="LQC1" s="134"/>
      <c r="LQD1" s="134"/>
      <c r="LQE1" s="134"/>
      <c r="LQF1" s="134"/>
      <c r="LQG1" s="134"/>
      <c r="LQH1" s="134"/>
      <c r="LQI1" s="134"/>
      <c r="LQJ1" s="134"/>
      <c r="LQK1" s="134"/>
      <c r="LQL1" s="134"/>
      <c r="LQM1" s="134"/>
      <c r="LQN1" s="134"/>
      <c r="LQO1" s="134"/>
      <c r="LQP1" s="134"/>
      <c r="LQQ1" s="134"/>
      <c r="LQR1" s="134"/>
      <c r="LQS1" s="134"/>
      <c r="LQT1" s="134"/>
      <c r="LQU1" s="134"/>
      <c r="LQV1" s="134"/>
      <c r="LQW1" s="134"/>
      <c r="LQX1" s="134"/>
      <c r="LQY1" s="134"/>
      <c r="LQZ1" s="134"/>
      <c r="LRA1" s="134"/>
      <c r="LRB1" s="134"/>
      <c r="LRC1" s="134"/>
      <c r="LRD1" s="134"/>
      <c r="LRE1" s="134"/>
      <c r="LRF1" s="134"/>
      <c r="LRG1" s="134"/>
      <c r="LRH1" s="134"/>
      <c r="LRI1" s="134"/>
      <c r="LRJ1" s="134"/>
      <c r="LRK1" s="134"/>
      <c r="LRL1" s="134"/>
      <c r="LRM1" s="134"/>
      <c r="LRN1" s="134"/>
      <c r="LRO1" s="134"/>
      <c r="LRP1" s="134"/>
      <c r="LRQ1" s="134"/>
      <c r="LRR1" s="134"/>
      <c r="LRS1" s="134"/>
      <c r="LRT1" s="134"/>
      <c r="LRU1" s="134"/>
      <c r="LRV1" s="134"/>
      <c r="LRW1" s="134"/>
      <c r="LRX1" s="134"/>
      <c r="LRY1" s="134"/>
      <c r="LRZ1" s="134"/>
      <c r="LSA1" s="134"/>
      <c r="LSB1" s="134"/>
      <c r="LSC1" s="134"/>
      <c r="LSD1" s="134"/>
      <c r="LSE1" s="134"/>
      <c r="LSF1" s="134"/>
      <c r="LSG1" s="134"/>
      <c r="LSH1" s="134"/>
      <c r="LSI1" s="134"/>
      <c r="LSJ1" s="134"/>
      <c r="LSK1" s="134"/>
      <c r="LSL1" s="134"/>
      <c r="LSM1" s="134"/>
      <c r="LSN1" s="134"/>
      <c r="LSO1" s="134"/>
      <c r="LSP1" s="134"/>
      <c r="LSQ1" s="134"/>
      <c r="LSR1" s="134"/>
      <c r="LSS1" s="134"/>
      <c r="LST1" s="134"/>
      <c r="LSU1" s="134"/>
      <c r="LSV1" s="134"/>
      <c r="LSW1" s="134"/>
      <c r="LSX1" s="134"/>
      <c r="LSY1" s="134"/>
      <c r="LSZ1" s="134"/>
      <c r="LTA1" s="134"/>
      <c r="LTB1" s="134"/>
      <c r="LTC1" s="134"/>
      <c r="LTD1" s="134"/>
      <c r="LTE1" s="134"/>
      <c r="LTF1" s="134"/>
      <c r="LTG1" s="134"/>
      <c r="LTH1" s="134"/>
      <c r="LTI1" s="134"/>
      <c r="LTJ1" s="134"/>
      <c r="LTK1" s="134"/>
      <c r="LTL1" s="134"/>
      <c r="LTM1" s="134"/>
      <c r="LTN1" s="134"/>
      <c r="LTO1" s="134"/>
      <c r="LTP1" s="134"/>
      <c r="LTQ1" s="134"/>
      <c r="LTR1" s="134"/>
      <c r="LTS1" s="134"/>
      <c r="LTT1" s="134"/>
      <c r="LTU1" s="134"/>
      <c r="LTV1" s="134"/>
      <c r="LTW1" s="134"/>
      <c r="LTX1" s="134"/>
      <c r="LTY1" s="134"/>
      <c r="LTZ1" s="134"/>
      <c r="LUA1" s="134"/>
      <c r="LUB1" s="134"/>
      <c r="LUC1" s="134"/>
      <c r="LUD1" s="134"/>
      <c r="LUE1" s="134"/>
      <c r="LUF1" s="134"/>
      <c r="LUG1" s="134"/>
      <c r="LUH1" s="134"/>
      <c r="LUI1" s="134"/>
      <c r="LUJ1" s="134"/>
      <c r="LUK1" s="134"/>
      <c r="LUL1" s="134"/>
      <c r="LUM1" s="134"/>
      <c r="LUN1" s="134"/>
      <c r="LUO1" s="134"/>
      <c r="LUP1" s="134"/>
      <c r="LUQ1" s="134"/>
      <c r="LUR1" s="134"/>
      <c r="LUS1" s="134"/>
      <c r="LUT1" s="134"/>
      <c r="LUU1" s="134"/>
      <c r="LUV1" s="134"/>
      <c r="LUW1" s="134"/>
      <c r="LUX1" s="134"/>
      <c r="LUY1" s="134"/>
      <c r="LUZ1" s="134"/>
      <c r="LVA1" s="134"/>
      <c r="LVB1" s="134"/>
      <c r="LVC1" s="134"/>
      <c r="LVD1" s="134"/>
      <c r="LVE1" s="134"/>
      <c r="LVF1" s="134"/>
      <c r="LVG1" s="134"/>
      <c r="LVH1" s="134"/>
      <c r="LVI1" s="134"/>
      <c r="LVJ1" s="134"/>
      <c r="LVK1" s="134"/>
      <c r="LVL1" s="134"/>
      <c r="LVM1" s="134"/>
      <c r="LVN1" s="134"/>
      <c r="LVO1" s="134"/>
      <c r="LVP1" s="134"/>
      <c r="LVQ1" s="134"/>
      <c r="LVR1" s="134"/>
      <c r="LVS1" s="134"/>
      <c r="LVT1" s="134"/>
      <c r="LVU1" s="134"/>
      <c r="LVV1" s="134"/>
      <c r="LVW1" s="134"/>
      <c r="LVX1" s="134"/>
      <c r="LVY1" s="134"/>
      <c r="LVZ1" s="134"/>
      <c r="LWA1" s="134"/>
      <c r="LWB1" s="134"/>
      <c r="LWC1" s="134"/>
      <c r="LWD1" s="134"/>
      <c r="LWE1" s="134"/>
      <c r="LWF1" s="134"/>
      <c r="LWG1" s="134"/>
      <c r="LWH1" s="134"/>
      <c r="LWI1" s="134"/>
      <c r="LWJ1" s="134"/>
      <c r="LWK1" s="134"/>
      <c r="LWL1" s="134"/>
      <c r="LWM1" s="134"/>
      <c r="LWN1" s="134"/>
      <c r="LWO1" s="134"/>
      <c r="LWP1" s="134"/>
      <c r="LWQ1" s="134"/>
      <c r="LWR1" s="134"/>
      <c r="LWS1" s="134"/>
      <c r="LWT1" s="134"/>
      <c r="LWU1" s="134"/>
      <c r="LWV1" s="134"/>
      <c r="LWW1" s="134"/>
      <c r="LWX1" s="134"/>
      <c r="LWY1" s="134"/>
      <c r="LWZ1" s="134"/>
      <c r="LXA1" s="134"/>
      <c r="LXB1" s="134"/>
      <c r="LXC1" s="134"/>
      <c r="LXD1" s="134"/>
      <c r="LXE1" s="134"/>
      <c r="LXF1" s="134"/>
      <c r="LXG1" s="134"/>
      <c r="LXH1" s="134"/>
      <c r="LXI1" s="134"/>
      <c r="LXJ1" s="134"/>
      <c r="LXK1" s="134"/>
      <c r="LXL1" s="134"/>
      <c r="LXM1" s="134"/>
      <c r="LXN1" s="134"/>
      <c r="LXO1" s="134"/>
      <c r="LXP1" s="134"/>
      <c r="LXQ1" s="134"/>
      <c r="LXR1" s="134"/>
      <c r="LXS1" s="134"/>
      <c r="LXT1" s="134"/>
      <c r="LXU1" s="134"/>
      <c r="LXV1" s="134"/>
      <c r="LXW1" s="134"/>
      <c r="LXX1" s="134"/>
      <c r="LXY1" s="134"/>
      <c r="LXZ1" s="134"/>
      <c r="LYA1" s="134"/>
      <c r="LYB1" s="134"/>
      <c r="LYC1" s="134"/>
      <c r="LYD1" s="134"/>
      <c r="LYE1" s="134"/>
      <c r="LYF1" s="134"/>
      <c r="LYG1" s="134"/>
      <c r="LYH1" s="134"/>
      <c r="LYI1" s="134"/>
      <c r="LYJ1" s="134"/>
      <c r="LYK1" s="134"/>
      <c r="LYL1" s="134"/>
      <c r="LYM1" s="134"/>
      <c r="LYN1" s="134"/>
      <c r="LYO1" s="134"/>
      <c r="LYP1" s="134"/>
      <c r="LYQ1" s="134"/>
      <c r="LYR1" s="134"/>
      <c r="LYS1" s="134"/>
      <c r="LYT1" s="134"/>
      <c r="LYU1" s="134"/>
      <c r="LYV1" s="134"/>
      <c r="LYW1" s="134"/>
      <c r="LYX1" s="134"/>
      <c r="LYY1" s="134"/>
      <c r="LYZ1" s="134"/>
      <c r="LZA1" s="134"/>
      <c r="LZB1" s="134"/>
      <c r="LZC1" s="134"/>
      <c r="LZD1" s="134"/>
      <c r="LZE1" s="134"/>
      <c r="LZF1" s="134"/>
      <c r="LZG1" s="134"/>
      <c r="LZH1" s="134"/>
      <c r="LZI1" s="134"/>
      <c r="LZJ1" s="134"/>
      <c r="LZK1" s="134"/>
      <c r="LZL1" s="134"/>
      <c r="LZM1" s="134"/>
      <c r="LZN1" s="134"/>
      <c r="LZO1" s="134"/>
      <c r="LZP1" s="134"/>
      <c r="LZQ1" s="134"/>
      <c r="LZR1" s="134"/>
      <c r="LZS1" s="134"/>
      <c r="LZT1" s="134"/>
      <c r="LZU1" s="134"/>
      <c r="LZV1" s="134"/>
      <c r="LZW1" s="134"/>
      <c r="LZX1" s="134"/>
      <c r="LZY1" s="134"/>
      <c r="LZZ1" s="134"/>
      <c r="MAA1" s="134"/>
      <c r="MAB1" s="134"/>
      <c r="MAC1" s="134"/>
      <c r="MAD1" s="134"/>
      <c r="MAE1" s="134"/>
      <c r="MAF1" s="134"/>
      <c r="MAG1" s="134"/>
      <c r="MAH1" s="134"/>
      <c r="MAI1" s="134"/>
      <c r="MAJ1" s="134"/>
      <c r="MAK1" s="134"/>
      <c r="MAL1" s="134"/>
      <c r="MAM1" s="134"/>
      <c r="MAN1" s="134"/>
      <c r="MAO1" s="134"/>
      <c r="MAP1" s="134"/>
      <c r="MAQ1" s="134"/>
      <c r="MAR1" s="134"/>
      <c r="MAS1" s="134"/>
      <c r="MAT1" s="134"/>
      <c r="MAU1" s="134"/>
      <c r="MAV1" s="134"/>
      <c r="MAW1" s="134"/>
      <c r="MAX1" s="134"/>
      <c r="MAY1" s="134"/>
      <c r="MAZ1" s="134"/>
      <c r="MBA1" s="134"/>
      <c r="MBB1" s="134"/>
      <c r="MBC1" s="134"/>
      <c r="MBD1" s="134"/>
      <c r="MBE1" s="134"/>
      <c r="MBF1" s="134"/>
      <c r="MBG1" s="134"/>
      <c r="MBH1" s="134"/>
      <c r="MBI1" s="134"/>
      <c r="MBJ1" s="134"/>
      <c r="MBK1" s="134"/>
      <c r="MBL1" s="134"/>
      <c r="MBM1" s="134"/>
      <c r="MBN1" s="134"/>
      <c r="MBO1" s="134"/>
      <c r="MBP1" s="134"/>
      <c r="MBQ1" s="134"/>
      <c r="MBR1" s="134"/>
      <c r="MBS1" s="134"/>
      <c r="MBT1" s="134"/>
      <c r="MBU1" s="134"/>
      <c r="MBV1" s="134"/>
      <c r="MBW1" s="134"/>
      <c r="MBX1" s="134"/>
      <c r="MBY1" s="134"/>
      <c r="MBZ1" s="134"/>
      <c r="MCA1" s="134"/>
      <c r="MCB1" s="134"/>
      <c r="MCC1" s="134"/>
      <c r="MCD1" s="134"/>
      <c r="MCE1" s="134"/>
      <c r="MCF1" s="134"/>
      <c r="MCG1" s="134"/>
      <c r="MCH1" s="134"/>
      <c r="MCI1" s="134"/>
      <c r="MCJ1" s="134"/>
      <c r="MCK1" s="134"/>
      <c r="MCL1" s="134"/>
      <c r="MCM1" s="134"/>
      <c r="MCN1" s="134"/>
      <c r="MCO1" s="134"/>
      <c r="MCP1" s="134"/>
      <c r="MCQ1" s="134"/>
      <c r="MCR1" s="134"/>
      <c r="MCS1" s="134"/>
      <c r="MCT1" s="134"/>
      <c r="MCU1" s="134"/>
      <c r="MCV1" s="134"/>
      <c r="MCW1" s="134"/>
      <c r="MCX1" s="134"/>
      <c r="MCY1" s="134"/>
      <c r="MCZ1" s="134"/>
      <c r="MDA1" s="134"/>
      <c r="MDB1" s="134"/>
      <c r="MDC1" s="134"/>
      <c r="MDD1" s="134"/>
      <c r="MDE1" s="134"/>
      <c r="MDF1" s="134"/>
      <c r="MDG1" s="134"/>
      <c r="MDH1" s="134"/>
      <c r="MDI1" s="134"/>
      <c r="MDJ1" s="134"/>
      <c r="MDK1" s="134"/>
      <c r="MDL1" s="134"/>
      <c r="MDM1" s="134"/>
      <c r="MDN1" s="134"/>
      <c r="MDO1" s="134"/>
      <c r="MDP1" s="134"/>
      <c r="MDQ1" s="134"/>
      <c r="MDR1" s="134"/>
      <c r="MDS1" s="134"/>
      <c r="MDT1" s="134"/>
      <c r="MDU1" s="134"/>
      <c r="MDV1" s="134"/>
      <c r="MDW1" s="134"/>
      <c r="MDX1" s="134"/>
      <c r="MDY1" s="134"/>
      <c r="MDZ1" s="134"/>
      <c r="MEA1" s="134"/>
      <c r="MEB1" s="134"/>
      <c r="MEC1" s="134"/>
      <c r="MED1" s="134"/>
      <c r="MEE1" s="134"/>
      <c r="MEF1" s="134"/>
      <c r="MEG1" s="134"/>
      <c r="MEH1" s="134"/>
      <c r="MEI1" s="134"/>
      <c r="MEJ1" s="134"/>
      <c r="MEK1" s="134"/>
      <c r="MEL1" s="134"/>
      <c r="MEM1" s="134"/>
      <c r="MEN1" s="134"/>
      <c r="MEO1" s="134"/>
      <c r="MEP1" s="134"/>
      <c r="MEQ1" s="134"/>
      <c r="MER1" s="134"/>
      <c r="MES1" s="134"/>
      <c r="MET1" s="134"/>
      <c r="MEU1" s="134"/>
      <c r="MEV1" s="134"/>
      <c r="MEW1" s="134"/>
      <c r="MEX1" s="134"/>
      <c r="MEY1" s="134"/>
      <c r="MEZ1" s="134"/>
      <c r="MFA1" s="134"/>
      <c r="MFB1" s="134"/>
      <c r="MFC1" s="134"/>
      <c r="MFD1" s="134"/>
      <c r="MFE1" s="134"/>
      <c r="MFF1" s="134"/>
      <c r="MFG1" s="134"/>
      <c r="MFH1" s="134"/>
      <c r="MFI1" s="134"/>
      <c r="MFJ1" s="134"/>
      <c r="MFK1" s="134"/>
      <c r="MFL1" s="134"/>
      <c r="MFM1" s="134"/>
      <c r="MFN1" s="134"/>
      <c r="MFO1" s="134"/>
      <c r="MFP1" s="134"/>
      <c r="MFQ1" s="134"/>
      <c r="MFR1" s="134"/>
      <c r="MFS1" s="134"/>
      <c r="MFT1" s="134"/>
      <c r="MFU1" s="134"/>
      <c r="MFV1" s="134"/>
      <c r="MFW1" s="134"/>
      <c r="MFX1" s="134"/>
      <c r="MFY1" s="134"/>
      <c r="MFZ1" s="134"/>
      <c r="MGA1" s="134"/>
      <c r="MGB1" s="134"/>
      <c r="MGC1" s="134"/>
      <c r="MGD1" s="134"/>
      <c r="MGE1" s="134"/>
      <c r="MGF1" s="134"/>
      <c r="MGG1" s="134"/>
      <c r="MGH1" s="134"/>
      <c r="MGI1" s="134"/>
      <c r="MGJ1" s="134"/>
      <c r="MGK1" s="134"/>
      <c r="MGL1" s="134"/>
      <c r="MGM1" s="134"/>
      <c r="MGN1" s="134"/>
      <c r="MGO1" s="134"/>
      <c r="MGP1" s="134"/>
      <c r="MGQ1" s="134"/>
      <c r="MGR1" s="134"/>
      <c r="MGS1" s="134"/>
      <c r="MGT1" s="134"/>
      <c r="MGU1" s="134"/>
      <c r="MGV1" s="134"/>
      <c r="MGW1" s="134"/>
      <c r="MGX1" s="134"/>
      <c r="MGY1" s="134"/>
      <c r="MGZ1" s="134"/>
      <c r="MHA1" s="134"/>
      <c r="MHB1" s="134"/>
      <c r="MHC1" s="134"/>
      <c r="MHD1" s="134"/>
      <c r="MHE1" s="134"/>
      <c r="MHF1" s="134"/>
      <c r="MHG1" s="134"/>
      <c r="MHH1" s="134"/>
      <c r="MHI1" s="134"/>
      <c r="MHJ1" s="134"/>
      <c r="MHK1" s="134"/>
      <c r="MHL1" s="134"/>
      <c r="MHM1" s="134"/>
      <c r="MHN1" s="134"/>
      <c r="MHO1" s="134"/>
      <c r="MHP1" s="134"/>
      <c r="MHQ1" s="134"/>
      <c r="MHR1" s="134"/>
      <c r="MHS1" s="134"/>
      <c r="MHT1" s="134"/>
      <c r="MHU1" s="134"/>
      <c r="MHV1" s="134"/>
      <c r="MHW1" s="134"/>
      <c r="MHX1" s="134"/>
      <c r="MHY1" s="134"/>
      <c r="MHZ1" s="134"/>
      <c r="MIA1" s="134"/>
      <c r="MIB1" s="134"/>
      <c r="MIC1" s="134"/>
      <c r="MID1" s="134"/>
      <c r="MIE1" s="134"/>
      <c r="MIF1" s="134"/>
      <c r="MIG1" s="134"/>
      <c r="MIH1" s="134"/>
      <c r="MII1" s="134"/>
      <c r="MIJ1" s="134"/>
      <c r="MIK1" s="134"/>
      <c r="MIL1" s="134"/>
      <c r="MIM1" s="134"/>
      <c r="MIN1" s="134"/>
      <c r="MIO1" s="134"/>
      <c r="MIP1" s="134"/>
      <c r="MIQ1" s="134"/>
      <c r="MIR1" s="134"/>
      <c r="MIS1" s="134"/>
      <c r="MIT1" s="134"/>
      <c r="MIU1" s="134"/>
      <c r="MIV1" s="134"/>
      <c r="MIW1" s="134"/>
      <c r="MIX1" s="134"/>
      <c r="MIY1" s="134"/>
      <c r="MIZ1" s="134"/>
      <c r="MJA1" s="134"/>
      <c r="MJB1" s="134"/>
      <c r="MJC1" s="134"/>
      <c r="MJD1" s="134"/>
      <c r="MJE1" s="134"/>
      <c r="MJF1" s="134"/>
      <c r="MJG1" s="134"/>
      <c r="MJH1" s="134"/>
      <c r="MJI1" s="134"/>
      <c r="MJJ1" s="134"/>
      <c r="MJK1" s="134"/>
      <c r="MJL1" s="134"/>
      <c r="MJM1" s="134"/>
      <c r="MJN1" s="134"/>
      <c r="MJO1" s="134"/>
      <c r="MJP1" s="134"/>
      <c r="MJQ1" s="134"/>
      <c r="MJR1" s="134"/>
      <c r="MJS1" s="134"/>
      <c r="MJT1" s="134"/>
      <c r="MJU1" s="134"/>
      <c r="MJV1" s="134"/>
      <c r="MJW1" s="134"/>
      <c r="MJX1" s="134"/>
      <c r="MJY1" s="134"/>
      <c r="MJZ1" s="134"/>
      <c r="MKA1" s="134"/>
      <c r="MKB1" s="134"/>
      <c r="MKC1" s="134"/>
      <c r="MKD1" s="134"/>
      <c r="MKE1" s="134"/>
      <c r="MKF1" s="134"/>
      <c r="MKG1" s="134"/>
      <c r="MKH1" s="134"/>
      <c r="MKI1" s="134"/>
      <c r="MKJ1" s="134"/>
      <c r="MKK1" s="134"/>
      <c r="MKL1" s="134"/>
      <c r="MKM1" s="134"/>
      <c r="MKN1" s="134"/>
      <c r="MKO1" s="134"/>
      <c r="MKP1" s="134"/>
      <c r="MKQ1" s="134"/>
      <c r="MKR1" s="134"/>
      <c r="MKS1" s="134"/>
      <c r="MKT1" s="134"/>
      <c r="MKU1" s="134"/>
      <c r="MKV1" s="134"/>
      <c r="MKW1" s="134"/>
      <c r="MKX1" s="134"/>
      <c r="MKY1" s="134"/>
      <c r="MKZ1" s="134"/>
      <c r="MLA1" s="134"/>
      <c r="MLB1" s="134"/>
      <c r="MLC1" s="134"/>
      <c r="MLD1" s="134"/>
      <c r="MLE1" s="134"/>
      <c r="MLF1" s="134"/>
      <c r="MLG1" s="134"/>
      <c r="MLH1" s="134"/>
      <c r="MLI1" s="134"/>
      <c r="MLJ1" s="134"/>
      <c r="MLK1" s="134"/>
      <c r="MLL1" s="134"/>
      <c r="MLM1" s="134"/>
      <c r="MLN1" s="134"/>
      <c r="MLO1" s="134"/>
      <c r="MLP1" s="134"/>
      <c r="MLQ1" s="134"/>
      <c r="MLR1" s="134"/>
      <c r="MLS1" s="134"/>
      <c r="MLT1" s="134"/>
      <c r="MLU1" s="134"/>
      <c r="MLV1" s="134"/>
      <c r="MLW1" s="134"/>
      <c r="MLX1" s="134"/>
      <c r="MLY1" s="134"/>
      <c r="MLZ1" s="134"/>
      <c r="MMA1" s="134"/>
      <c r="MMB1" s="134"/>
      <c r="MMC1" s="134"/>
      <c r="MMD1" s="134"/>
      <c r="MME1" s="134"/>
      <c r="MMF1" s="134"/>
      <c r="MMG1" s="134"/>
      <c r="MMH1" s="134"/>
      <c r="MMI1" s="134"/>
      <c r="MMJ1" s="134"/>
      <c r="MMK1" s="134"/>
      <c r="MML1" s="134"/>
      <c r="MMM1" s="134"/>
      <c r="MMN1" s="134"/>
      <c r="MMO1" s="134"/>
      <c r="MMP1" s="134"/>
      <c r="MMQ1" s="134"/>
      <c r="MMR1" s="134"/>
      <c r="MMS1" s="134"/>
      <c r="MMT1" s="134"/>
      <c r="MMU1" s="134"/>
      <c r="MMV1" s="134"/>
      <c r="MMW1" s="134"/>
      <c r="MMX1" s="134"/>
      <c r="MMY1" s="134"/>
      <c r="MMZ1" s="134"/>
      <c r="MNA1" s="134"/>
      <c r="MNB1" s="134"/>
      <c r="MNC1" s="134"/>
      <c r="MND1" s="134"/>
      <c r="MNE1" s="134"/>
      <c r="MNF1" s="134"/>
      <c r="MNG1" s="134"/>
      <c r="MNH1" s="134"/>
      <c r="MNI1" s="134"/>
      <c r="MNJ1" s="134"/>
      <c r="MNK1" s="134"/>
      <c r="MNL1" s="134"/>
      <c r="MNM1" s="134"/>
      <c r="MNN1" s="134"/>
      <c r="MNO1" s="134"/>
      <c r="MNP1" s="134"/>
      <c r="MNQ1" s="134"/>
      <c r="MNR1" s="134"/>
      <c r="MNS1" s="134"/>
      <c r="MNT1" s="134"/>
      <c r="MNU1" s="134"/>
      <c r="MNV1" s="134"/>
      <c r="MNW1" s="134"/>
      <c r="MNX1" s="134"/>
      <c r="MNY1" s="134"/>
      <c r="MNZ1" s="134"/>
      <c r="MOA1" s="134"/>
      <c r="MOB1" s="134"/>
      <c r="MOC1" s="134"/>
      <c r="MOD1" s="134"/>
      <c r="MOE1" s="134"/>
      <c r="MOF1" s="134"/>
      <c r="MOG1" s="134"/>
      <c r="MOH1" s="134"/>
      <c r="MOI1" s="134"/>
      <c r="MOJ1" s="134"/>
      <c r="MOK1" s="134"/>
      <c r="MOL1" s="134"/>
      <c r="MOM1" s="134"/>
      <c r="MON1" s="134"/>
      <c r="MOO1" s="134"/>
      <c r="MOP1" s="134"/>
      <c r="MOQ1" s="134"/>
      <c r="MOR1" s="134"/>
      <c r="MOS1" s="134"/>
      <c r="MOT1" s="134"/>
      <c r="MOU1" s="134"/>
      <c r="MOV1" s="134"/>
      <c r="MOW1" s="134"/>
      <c r="MOX1" s="134"/>
      <c r="MOY1" s="134"/>
      <c r="MOZ1" s="134"/>
      <c r="MPA1" s="134"/>
      <c r="MPB1" s="134"/>
      <c r="MPC1" s="134"/>
      <c r="MPD1" s="134"/>
      <c r="MPE1" s="134"/>
      <c r="MPF1" s="134"/>
      <c r="MPG1" s="134"/>
      <c r="MPH1" s="134"/>
      <c r="MPI1" s="134"/>
      <c r="MPJ1" s="134"/>
      <c r="MPK1" s="134"/>
      <c r="MPL1" s="134"/>
      <c r="MPM1" s="134"/>
      <c r="MPN1" s="134"/>
      <c r="MPO1" s="134"/>
      <c r="MPP1" s="134"/>
      <c r="MPQ1" s="134"/>
      <c r="MPR1" s="134"/>
      <c r="MPS1" s="134"/>
      <c r="MPT1" s="134"/>
      <c r="MPU1" s="134"/>
      <c r="MPV1" s="134"/>
      <c r="MPW1" s="134"/>
      <c r="MPX1" s="134"/>
      <c r="MPY1" s="134"/>
      <c r="MPZ1" s="134"/>
      <c r="MQA1" s="134"/>
      <c r="MQB1" s="134"/>
      <c r="MQC1" s="134"/>
      <c r="MQD1" s="134"/>
      <c r="MQE1" s="134"/>
      <c r="MQF1" s="134"/>
      <c r="MQG1" s="134"/>
      <c r="MQH1" s="134"/>
      <c r="MQI1" s="134"/>
      <c r="MQJ1" s="134"/>
      <c r="MQK1" s="134"/>
      <c r="MQL1" s="134"/>
      <c r="MQM1" s="134"/>
      <c r="MQN1" s="134"/>
      <c r="MQO1" s="134"/>
      <c r="MQP1" s="134"/>
      <c r="MQQ1" s="134"/>
      <c r="MQR1" s="134"/>
      <c r="MQS1" s="134"/>
      <c r="MQT1" s="134"/>
      <c r="MQU1" s="134"/>
      <c r="MQV1" s="134"/>
      <c r="MQW1" s="134"/>
      <c r="MQX1" s="134"/>
      <c r="MQY1" s="134"/>
      <c r="MQZ1" s="134"/>
      <c r="MRA1" s="134"/>
      <c r="MRB1" s="134"/>
      <c r="MRC1" s="134"/>
      <c r="MRD1" s="134"/>
      <c r="MRE1" s="134"/>
      <c r="MRF1" s="134"/>
      <c r="MRG1" s="134"/>
      <c r="MRH1" s="134"/>
      <c r="MRI1" s="134"/>
      <c r="MRJ1" s="134"/>
      <c r="MRK1" s="134"/>
      <c r="MRL1" s="134"/>
      <c r="MRM1" s="134"/>
      <c r="MRN1" s="134"/>
      <c r="MRO1" s="134"/>
      <c r="MRP1" s="134"/>
      <c r="MRQ1" s="134"/>
      <c r="MRR1" s="134"/>
      <c r="MRS1" s="134"/>
      <c r="MRT1" s="134"/>
      <c r="MRU1" s="134"/>
      <c r="MRV1" s="134"/>
      <c r="MRW1" s="134"/>
      <c r="MRX1" s="134"/>
      <c r="MRY1" s="134"/>
      <c r="MRZ1" s="134"/>
      <c r="MSA1" s="134"/>
      <c r="MSB1" s="134"/>
      <c r="MSC1" s="134"/>
      <c r="MSD1" s="134"/>
      <c r="MSE1" s="134"/>
      <c r="MSF1" s="134"/>
      <c r="MSG1" s="134"/>
      <c r="MSH1" s="134"/>
      <c r="MSI1" s="134"/>
      <c r="MSJ1" s="134"/>
      <c r="MSK1" s="134"/>
      <c r="MSL1" s="134"/>
      <c r="MSM1" s="134"/>
      <c r="MSN1" s="134"/>
      <c r="MSO1" s="134"/>
      <c r="MSP1" s="134"/>
      <c r="MSQ1" s="134"/>
      <c r="MSR1" s="134"/>
      <c r="MSS1" s="134"/>
      <c r="MST1" s="134"/>
      <c r="MSU1" s="134"/>
      <c r="MSV1" s="134"/>
      <c r="MSW1" s="134"/>
      <c r="MSX1" s="134"/>
      <c r="MSY1" s="134"/>
      <c r="MSZ1" s="134"/>
      <c r="MTA1" s="134"/>
      <c r="MTB1" s="134"/>
      <c r="MTC1" s="134"/>
      <c r="MTD1" s="134"/>
      <c r="MTE1" s="134"/>
      <c r="MTF1" s="134"/>
      <c r="MTG1" s="134"/>
      <c r="MTH1" s="134"/>
      <c r="MTI1" s="134"/>
      <c r="MTJ1" s="134"/>
      <c r="MTK1" s="134"/>
      <c r="MTL1" s="134"/>
      <c r="MTM1" s="134"/>
      <c r="MTN1" s="134"/>
      <c r="MTO1" s="134"/>
      <c r="MTP1" s="134"/>
      <c r="MTQ1" s="134"/>
      <c r="MTR1" s="134"/>
      <c r="MTS1" s="134"/>
      <c r="MTT1" s="134"/>
      <c r="MTU1" s="134"/>
      <c r="MTV1" s="134"/>
      <c r="MTW1" s="134"/>
      <c r="MTX1" s="134"/>
      <c r="MTY1" s="134"/>
      <c r="MTZ1" s="134"/>
      <c r="MUA1" s="134"/>
      <c r="MUB1" s="134"/>
      <c r="MUC1" s="134"/>
      <c r="MUD1" s="134"/>
      <c r="MUE1" s="134"/>
      <c r="MUF1" s="134"/>
      <c r="MUG1" s="134"/>
      <c r="MUH1" s="134"/>
      <c r="MUI1" s="134"/>
      <c r="MUJ1" s="134"/>
      <c r="MUK1" s="134"/>
      <c r="MUL1" s="134"/>
      <c r="MUM1" s="134"/>
      <c r="MUN1" s="134"/>
      <c r="MUO1" s="134"/>
      <c r="MUP1" s="134"/>
      <c r="MUQ1" s="134"/>
      <c r="MUR1" s="134"/>
      <c r="MUS1" s="134"/>
      <c r="MUT1" s="134"/>
      <c r="MUU1" s="134"/>
      <c r="MUV1" s="134"/>
      <c r="MUW1" s="134"/>
      <c r="MUX1" s="134"/>
      <c r="MUY1" s="134"/>
      <c r="MUZ1" s="134"/>
      <c r="MVA1" s="134"/>
      <c r="MVB1" s="134"/>
      <c r="MVC1" s="134"/>
      <c r="MVD1" s="134"/>
      <c r="MVE1" s="134"/>
      <c r="MVF1" s="134"/>
      <c r="MVG1" s="134"/>
      <c r="MVH1" s="134"/>
      <c r="MVI1" s="134"/>
      <c r="MVJ1" s="134"/>
      <c r="MVK1" s="134"/>
      <c r="MVL1" s="134"/>
      <c r="MVM1" s="134"/>
      <c r="MVN1" s="134"/>
      <c r="MVO1" s="134"/>
      <c r="MVP1" s="134"/>
      <c r="MVQ1" s="134"/>
      <c r="MVR1" s="134"/>
      <c r="MVS1" s="134"/>
      <c r="MVT1" s="134"/>
      <c r="MVU1" s="134"/>
      <c r="MVV1" s="134"/>
      <c r="MVW1" s="134"/>
      <c r="MVX1" s="134"/>
      <c r="MVY1" s="134"/>
      <c r="MVZ1" s="134"/>
      <c r="MWA1" s="134"/>
      <c r="MWB1" s="134"/>
      <c r="MWC1" s="134"/>
      <c r="MWD1" s="134"/>
      <c r="MWE1" s="134"/>
      <c r="MWF1" s="134"/>
      <c r="MWG1" s="134"/>
      <c r="MWH1" s="134"/>
      <c r="MWI1" s="134"/>
      <c r="MWJ1" s="134"/>
      <c r="MWK1" s="134"/>
      <c r="MWL1" s="134"/>
      <c r="MWM1" s="134"/>
      <c r="MWN1" s="134"/>
      <c r="MWO1" s="134"/>
      <c r="MWP1" s="134"/>
      <c r="MWQ1" s="134"/>
      <c r="MWR1" s="134"/>
      <c r="MWS1" s="134"/>
      <c r="MWT1" s="134"/>
      <c r="MWU1" s="134"/>
      <c r="MWV1" s="134"/>
      <c r="MWW1" s="134"/>
      <c r="MWX1" s="134"/>
      <c r="MWY1" s="134"/>
      <c r="MWZ1" s="134"/>
      <c r="MXA1" s="134"/>
      <c r="MXB1" s="134"/>
      <c r="MXC1" s="134"/>
      <c r="MXD1" s="134"/>
      <c r="MXE1" s="134"/>
      <c r="MXF1" s="134"/>
      <c r="MXG1" s="134"/>
      <c r="MXH1" s="134"/>
      <c r="MXI1" s="134"/>
      <c r="MXJ1" s="134"/>
      <c r="MXK1" s="134"/>
      <c r="MXL1" s="134"/>
      <c r="MXM1" s="134"/>
      <c r="MXN1" s="134"/>
      <c r="MXO1" s="134"/>
      <c r="MXP1" s="134"/>
      <c r="MXQ1" s="134"/>
      <c r="MXR1" s="134"/>
      <c r="MXS1" s="134"/>
      <c r="MXT1" s="134"/>
      <c r="MXU1" s="134"/>
      <c r="MXV1" s="134"/>
      <c r="MXW1" s="134"/>
      <c r="MXX1" s="134"/>
      <c r="MXY1" s="134"/>
      <c r="MXZ1" s="134"/>
      <c r="MYA1" s="134"/>
      <c r="MYB1" s="134"/>
      <c r="MYC1" s="134"/>
      <c r="MYD1" s="134"/>
      <c r="MYE1" s="134"/>
      <c r="MYF1" s="134"/>
      <c r="MYG1" s="134"/>
      <c r="MYH1" s="134"/>
      <c r="MYI1" s="134"/>
      <c r="MYJ1" s="134"/>
      <c r="MYK1" s="134"/>
      <c r="MYL1" s="134"/>
      <c r="MYM1" s="134"/>
      <c r="MYN1" s="134"/>
      <c r="MYO1" s="134"/>
      <c r="MYP1" s="134"/>
      <c r="MYQ1" s="134"/>
      <c r="MYR1" s="134"/>
      <c r="MYS1" s="134"/>
      <c r="MYT1" s="134"/>
      <c r="MYU1" s="134"/>
      <c r="MYV1" s="134"/>
      <c r="MYW1" s="134"/>
      <c r="MYX1" s="134"/>
      <c r="MYY1" s="134"/>
      <c r="MYZ1" s="134"/>
      <c r="MZA1" s="134"/>
      <c r="MZB1" s="134"/>
      <c r="MZC1" s="134"/>
      <c r="MZD1" s="134"/>
      <c r="MZE1" s="134"/>
      <c r="MZF1" s="134"/>
      <c r="MZG1" s="134"/>
      <c r="MZH1" s="134"/>
      <c r="MZI1" s="134"/>
      <c r="MZJ1" s="134"/>
      <c r="MZK1" s="134"/>
      <c r="MZL1" s="134"/>
      <c r="MZM1" s="134"/>
      <c r="MZN1" s="134"/>
      <c r="MZO1" s="134"/>
      <c r="MZP1" s="134"/>
      <c r="MZQ1" s="134"/>
      <c r="MZR1" s="134"/>
      <c r="MZS1" s="134"/>
      <c r="MZT1" s="134"/>
      <c r="MZU1" s="134"/>
      <c r="MZV1" s="134"/>
      <c r="MZW1" s="134"/>
      <c r="MZX1" s="134"/>
      <c r="MZY1" s="134"/>
      <c r="MZZ1" s="134"/>
      <c r="NAA1" s="134"/>
      <c r="NAB1" s="134"/>
      <c r="NAC1" s="134"/>
      <c r="NAD1" s="134"/>
      <c r="NAE1" s="134"/>
      <c r="NAF1" s="134"/>
      <c r="NAG1" s="134"/>
      <c r="NAH1" s="134"/>
      <c r="NAI1" s="134"/>
      <c r="NAJ1" s="134"/>
      <c r="NAK1" s="134"/>
      <c r="NAL1" s="134"/>
      <c r="NAM1" s="134"/>
      <c r="NAN1" s="134"/>
      <c r="NAO1" s="134"/>
      <c r="NAP1" s="134"/>
      <c r="NAQ1" s="134"/>
      <c r="NAR1" s="134"/>
      <c r="NAS1" s="134"/>
      <c r="NAT1" s="134"/>
      <c r="NAU1" s="134"/>
      <c r="NAV1" s="134"/>
      <c r="NAW1" s="134"/>
      <c r="NAX1" s="134"/>
      <c r="NAY1" s="134"/>
      <c r="NAZ1" s="134"/>
      <c r="NBA1" s="134"/>
      <c r="NBB1" s="134"/>
      <c r="NBC1" s="134"/>
      <c r="NBD1" s="134"/>
      <c r="NBE1" s="134"/>
      <c r="NBF1" s="134"/>
      <c r="NBG1" s="134"/>
      <c r="NBH1" s="134"/>
      <c r="NBI1" s="134"/>
      <c r="NBJ1" s="134"/>
      <c r="NBK1" s="134"/>
      <c r="NBL1" s="134"/>
      <c r="NBM1" s="134"/>
      <c r="NBN1" s="134"/>
      <c r="NBO1" s="134"/>
      <c r="NBP1" s="134"/>
      <c r="NBQ1" s="134"/>
      <c r="NBR1" s="134"/>
      <c r="NBS1" s="134"/>
      <c r="NBT1" s="134"/>
      <c r="NBU1" s="134"/>
      <c r="NBV1" s="134"/>
      <c r="NBW1" s="134"/>
      <c r="NBX1" s="134"/>
      <c r="NBY1" s="134"/>
      <c r="NBZ1" s="134"/>
      <c r="NCA1" s="134"/>
      <c r="NCB1" s="134"/>
      <c r="NCC1" s="134"/>
      <c r="NCD1" s="134"/>
      <c r="NCE1" s="134"/>
      <c r="NCF1" s="134"/>
      <c r="NCG1" s="134"/>
      <c r="NCH1" s="134"/>
      <c r="NCI1" s="134"/>
      <c r="NCJ1" s="134"/>
      <c r="NCK1" s="134"/>
      <c r="NCL1" s="134"/>
      <c r="NCM1" s="134"/>
      <c r="NCN1" s="134"/>
      <c r="NCO1" s="134"/>
      <c r="NCP1" s="134"/>
      <c r="NCQ1" s="134"/>
      <c r="NCR1" s="134"/>
      <c r="NCS1" s="134"/>
      <c r="NCT1" s="134"/>
      <c r="NCU1" s="134"/>
      <c r="NCV1" s="134"/>
      <c r="NCW1" s="134"/>
      <c r="NCX1" s="134"/>
      <c r="NCY1" s="134"/>
      <c r="NCZ1" s="134"/>
      <c r="NDA1" s="134"/>
      <c r="NDB1" s="134"/>
      <c r="NDC1" s="134"/>
      <c r="NDD1" s="134"/>
      <c r="NDE1" s="134"/>
      <c r="NDF1" s="134"/>
      <c r="NDG1" s="134"/>
      <c r="NDH1" s="134"/>
      <c r="NDI1" s="134"/>
      <c r="NDJ1" s="134"/>
      <c r="NDK1" s="134"/>
      <c r="NDL1" s="134"/>
      <c r="NDM1" s="134"/>
      <c r="NDN1" s="134"/>
      <c r="NDO1" s="134"/>
      <c r="NDP1" s="134"/>
      <c r="NDQ1" s="134"/>
      <c r="NDR1" s="134"/>
      <c r="NDS1" s="134"/>
      <c r="NDT1" s="134"/>
      <c r="NDU1" s="134"/>
      <c r="NDV1" s="134"/>
      <c r="NDW1" s="134"/>
      <c r="NDX1" s="134"/>
      <c r="NDY1" s="134"/>
      <c r="NDZ1" s="134"/>
      <c r="NEA1" s="134"/>
      <c r="NEB1" s="134"/>
      <c r="NEC1" s="134"/>
      <c r="NED1" s="134"/>
      <c r="NEE1" s="134"/>
      <c r="NEF1" s="134"/>
      <c r="NEG1" s="134"/>
      <c r="NEH1" s="134"/>
      <c r="NEI1" s="134"/>
      <c r="NEJ1" s="134"/>
      <c r="NEK1" s="134"/>
      <c r="NEL1" s="134"/>
      <c r="NEM1" s="134"/>
      <c r="NEN1" s="134"/>
      <c r="NEO1" s="134"/>
      <c r="NEP1" s="134"/>
      <c r="NEQ1" s="134"/>
      <c r="NER1" s="134"/>
      <c r="NES1" s="134"/>
      <c r="NET1" s="134"/>
      <c r="NEU1" s="134"/>
      <c r="NEV1" s="134"/>
      <c r="NEW1" s="134"/>
      <c r="NEX1" s="134"/>
      <c r="NEY1" s="134"/>
      <c r="NEZ1" s="134"/>
      <c r="NFA1" s="134"/>
      <c r="NFB1" s="134"/>
      <c r="NFC1" s="134"/>
      <c r="NFD1" s="134"/>
      <c r="NFE1" s="134"/>
      <c r="NFF1" s="134"/>
      <c r="NFG1" s="134"/>
      <c r="NFH1" s="134"/>
      <c r="NFI1" s="134"/>
      <c r="NFJ1" s="134"/>
      <c r="NFK1" s="134"/>
      <c r="NFL1" s="134"/>
      <c r="NFM1" s="134"/>
      <c r="NFN1" s="134"/>
      <c r="NFO1" s="134"/>
      <c r="NFP1" s="134"/>
      <c r="NFQ1" s="134"/>
      <c r="NFR1" s="134"/>
      <c r="NFS1" s="134"/>
      <c r="NFT1" s="134"/>
      <c r="NFU1" s="134"/>
      <c r="NFV1" s="134"/>
      <c r="NFW1" s="134"/>
      <c r="NFX1" s="134"/>
      <c r="NFY1" s="134"/>
      <c r="NFZ1" s="134"/>
      <c r="NGA1" s="134"/>
      <c r="NGB1" s="134"/>
      <c r="NGC1" s="134"/>
      <c r="NGD1" s="134"/>
      <c r="NGE1" s="134"/>
      <c r="NGF1" s="134"/>
      <c r="NGG1" s="134"/>
      <c r="NGH1" s="134"/>
      <c r="NGI1" s="134"/>
      <c r="NGJ1" s="134"/>
      <c r="NGK1" s="134"/>
      <c r="NGL1" s="134"/>
      <c r="NGM1" s="134"/>
      <c r="NGN1" s="134"/>
      <c r="NGO1" s="134"/>
      <c r="NGP1" s="134"/>
      <c r="NGQ1" s="134"/>
      <c r="NGR1" s="134"/>
      <c r="NGS1" s="134"/>
      <c r="NGT1" s="134"/>
      <c r="NGU1" s="134"/>
      <c r="NGV1" s="134"/>
      <c r="NGW1" s="134"/>
      <c r="NGX1" s="134"/>
      <c r="NGY1" s="134"/>
      <c r="NGZ1" s="134"/>
      <c r="NHA1" s="134"/>
      <c r="NHB1" s="134"/>
      <c r="NHC1" s="134"/>
      <c r="NHD1" s="134"/>
      <c r="NHE1" s="134"/>
      <c r="NHF1" s="134"/>
      <c r="NHG1" s="134"/>
      <c r="NHH1" s="134"/>
      <c r="NHI1" s="134"/>
      <c r="NHJ1" s="134"/>
      <c r="NHK1" s="134"/>
      <c r="NHL1" s="134"/>
      <c r="NHM1" s="134"/>
      <c r="NHN1" s="134"/>
      <c r="NHO1" s="134"/>
      <c r="NHP1" s="134"/>
      <c r="NHQ1" s="134"/>
      <c r="NHR1" s="134"/>
      <c r="NHS1" s="134"/>
      <c r="NHT1" s="134"/>
      <c r="NHU1" s="134"/>
      <c r="NHV1" s="134"/>
      <c r="NHW1" s="134"/>
      <c r="NHX1" s="134"/>
      <c r="NHY1" s="134"/>
      <c r="NHZ1" s="134"/>
      <c r="NIA1" s="134"/>
      <c r="NIB1" s="134"/>
      <c r="NIC1" s="134"/>
      <c r="NID1" s="134"/>
      <c r="NIE1" s="134"/>
      <c r="NIF1" s="134"/>
      <c r="NIG1" s="134"/>
      <c r="NIH1" s="134"/>
      <c r="NII1" s="134"/>
      <c r="NIJ1" s="134"/>
      <c r="NIK1" s="134"/>
      <c r="NIL1" s="134"/>
      <c r="NIM1" s="134"/>
      <c r="NIN1" s="134"/>
      <c r="NIO1" s="134"/>
      <c r="NIP1" s="134"/>
      <c r="NIQ1" s="134"/>
      <c r="NIR1" s="134"/>
      <c r="NIS1" s="134"/>
      <c r="NIT1" s="134"/>
      <c r="NIU1" s="134"/>
      <c r="NIV1" s="134"/>
      <c r="NIW1" s="134"/>
      <c r="NIX1" s="134"/>
      <c r="NIY1" s="134"/>
      <c r="NIZ1" s="134"/>
      <c r="NJA1" s="134"/>
      <c r="NJB1" s="134"/>
      <c r="NJC1" s="134"/>
      <c r="NJD1" s="134"/>
      <c r="NJE1" s="134"/>
      <c r="NJF1" s="134"/>
      <c r="NJG1" s="134"/>
      <c r="NJH1" s="134"/>
      <c r="NJI1" s="134"/>
      <c r="NJJ1" s="134"/>
      <c r="NJK1" s="134"/>
      <c r="NJL1" s="134"/>
      <c r="NJM1" s="134"/>
      <c r="NJN1" s="134"/>
      <c r="NJO1" s="134"/>
      <c r="NJP1" s="134"/>
      <c r="NJQ1" s="134"/>
      <c r="NJR1" s="134"/>
      <c r="NJS1" s="134"/>
      <c r="NJT1" s="134"/>
      <c r="NJU1" s="134"/>
      <c r="NJV1" s="134"/>
      <c r="NJW1" s="134"/>
      <c r="NJX1" s="134"/>
      <c r="NJY1" s="134"/>
      <c r="NJZ1" s="134"/>
      <c r="NKA1" s="134"/>
      <c r="NKB1" s="134"/>
      <c r="NKC1" s="134"/>
      <c r="NKD1" s="134"/>
      <c r="NKE1" s="134"/>
      <c r="NKF1" s="134"/>
      <c r="NKG1" s="134"/>
      <c r="NKH1" s="134"/>
      <c r="NKI1" s="134"/>
      <c r="NKJ1" s="134"/>
      <c r="NKK1" s="134"/>
      <c r="NKL1" s="134"/>
      <c r="NKM1" s="134"/>
      <c r="NKN1" s="134"/>
      <c r="NKO1" s="134"/>
      <c r="NKP1" s="134"/>
      <c r="NKQ1" s="134"/>
      <c r="NKR1" s="134"/>
      <c r="NKS1" s="134"/>
      <c r="NKT1" s="134"/>
      <c r="NKU1" s="134"/>
      <c r="NKV1" s="134"/>
      <c r="NKW1" s="134"/>
      <c r="NKX1" s="134"/>
      <c r="NKY1" s="134"/>
      <c r="NKZ1" s="134"/>
      <c r="NLA1" s="134"/>
      <c r="NLB1" s="134"/>
      <c r="NLC1" s="134"/>
      <c r="NLD1" s="134"/>
      <c r="NLE1" s="134"/>
      <c r="NLF1" s="134"/>
      <c r="NLG1" s="134"/>
      <c r="NLH1" s="134"/>
      <c r="NLI1" s="134"/>
      <c r="NLJ1" s="134"/>
      <c r="NLK1" s="134"/>
      <c r="NLL1" s="134"/>
      <c r="NLM1" s="134"/>
      <c r="NLN1" s="134"/>
      <c r="NLO1" s="134"/>
      <c r="NLP1" s="134"/>
      <c r="NLQ1" s="134"/>
      <c r="NLR1" s="134"/>
      <c r="NLS1" s="134"/>
      <c r="NLT1" s="134"/>
      <c r="NLU1" s="134"/>
      <c r="NLV1" s="134"/>
      <c r="NLW1" s="134"/>
      <c r="NLX1" s="134"/>
      <c r="NLY1" s="134"/>
      <c r="NLZ1" s="134"/>
      <c r="NMA1" s="134"/>
      <c r="NMB1" s="134"/>
      <c r="NMC1" s="134"/>
      <c r="NMD1" s="134"/>
      <c r="NME1" s="134"/>
      <c r="NMF1" s="134"/>
      <c r="NMG1" s="134"/>
      <c r="NMH1" s="134"/>
      <c r="NMI1" s="134"/>
      <c r="NMJ1" s="134"/>
      <c r="NMK1" s="134"/>
      <c r="NML1" s="134"/>
      <c r="NMM1" s="134"/>
      <c r="NMN1" s="134"/>
      <c r="NMO1" s="134"/>
      <c r="NMP1" s="134"/>
      <c r="NMQ1" s="134"/>
      <c r="NMR1" s="134"/>
      <c r="NMS1" s="134"/>
      <c r="NMT1" s="134"/>
      <c r="NMU1" s="134"/>
      <c r="NMV1" s="134"/>
      <c r="NMW1" s="134"/>
      <c r="NMX1" s="134"/>
      <c r="NMY1" s="134"/>
      <c r="NMZ1" s="134"/>
      <c r="NNA1" s="134"/>
      <c r="NNB1" s="134"/>
      <c r="NNC1" s="134"/>
      <c r="NND1" s="134"/>
      <c r="NNE1" s="134"/>
      <c r="NNF1" s="134"/>
      <c r="NNG1" s="134"/>
      <c r="NNH1" s="134"/>
      <c r="NNI1" s="134"/>
      <c r="NNJ1" s="134"/>
      <c r="NNK1" s="134"/>
      <c r="NNL1" s="134"/>
      <c r="NNM1" s="134"/>
      <c r="NNN1" s="134"/>
      <c r="NNO1" s="134"/>
      <c r="NNP1" s="134"/>
      <c r="NNQ1" s="134"/>
      <c r="NNR1" s="134"/>
      <c r="NNS1" s="134"/>
      <c r="NNT1" s="134"/>
      <c r="NNU1" s="134"/>
      <c r="NNV1" s="134"/>
      <c r="NNW1" s="134"/>
      <c r="NNX1" s="134"/>
      <c r="NNY1" s="134"/>
      <c r="NNZ1" s="134"/>
      <c r="NOA1" s="134"/>
      <c r="NOB1" s="134"/>
      <c r="NOC1" s="134"/>
      <c r="NOD1" s="134"/>
      <c r="NOE1" s="134"/>
      <c r="NOF1" s="134"/>
      <c r="NOG1" s="134"/>
      <c r="NOH1" s="134"/>
      <c r="NOI1" s="134"/>
      <c r="NOJ1" s="134"/>
      <c r="NOK1" s="134"/>
      <c r="NOL1" s="134"/>
      <c r="NOM1" s="134"/>
      <c r="NON1" s="134"/>
      <c r="NOO1" s="134"/>
      <c r="NOP1" s="134"/>
      <c r="NOQ1" s="134"/>
      <c r="NOR1" s="134"/>
      <c r="NOS1" s="134"/>
      <c r="NOT1" s="134"/>
      <c r="NOU1" s="134"/>
      <c r="NOV1" s="134"/>
      <c r="NOW1" s="134"/>
      <c r="NOX1" s="134"/>
      <c r="NOY1" s="134"/>
      <c r="NOZ1" s="134"/>
      <c r="NPA1" s="134"/>
      <c r="NPB1" s="134"/>
      <c r="NPC1" s="134"/>
      <c r="NPD1" s="134"/>
      <c r="NPE1" s="134"/>
      <c r="NPF1" s="134"/>
      <c r="NPG1" s="134"/>
      <c r="NPH1" s="134"/>
      <c r="NPI1" s="134"/>
      <c r="NPJ1" s="134"/>
      <c r="NPK1" s="134"/>
      <c r="NPL1" s="134"/>
      <c r="NPM1" s="134"/>
      <c r="NPN1" s="134"/>
      <c r="NPO1" s="134"/>
      <c r="NPP1" s="134"/>
      <c r="NPQ1" s="134"/>
      <c r="NPR1" s="134"/>
      <c r="NPS1" s="134"/>
      <c r="NPT1" s="134"/>
      <c r="NPU1" s="134"/>
      <c r="NPV1" s="134"/>
      <c r="NPW1" s="134"/>
      <c r="NPX1" s="134"/>
      <c r="NPY1" s="134"/>
      <c r="NPZ1" s="134"/>
      <c r="NQA1" s="134"/>
      <c r="NQB1" s="134"/>
      <c r="NQC1" s="134"/>
      <c r="NQD1" s="134"/>
      <c r="NQE1" s="134"/>
      <c r="NQF1" s="134"/>
      <c r="NQG1" s="134"/>
      <c r="NQH1" s="134"/>
      <c r="NQI1" s="134"/>
      <c r="NQJ1" s="134"/>
      <c r="NQK1" s="134"/>
      <c r="NQL1" s="134"/>
      <c r="NQM1" s="134"/>
      <c r="NQN1" s="134"/>
      <c r="NQO1" s="134"/>
      <c r="NQP1" s="134"/>
      <c r="NQQ1" s="134"/>
      <c r="NQR1" s="134"/>
      <c r="NQS1" s="134"/>
      <c r="NQT1" s="134"/>
      <c r="NQU1" s="134"/>
      <c r="NQV1" s="134"/>
      <c r="NQW1" s="134"/>
      <c r="NQX1" s="134"/>
      <c r="NQY1" s="134"/>
      <c r="NQZ1" s="134"/>
      <c r="NRA1" s="134"/>
      <c r="NRB1" s="134"/>
      <c r="NRC1" s="134"/>
      <c r="NRD1" s="134"/>
      <c r="NRE1" s="134"/>
      <c r="NRF1" s="134"/>
      <c r="NRG1" s="134"/>
      <c r="NRH1" s="134"/>
      <c r="NRI1" s="134"/>
      <c r="NRJ1" s="134"/>
      <c r="NRK1" s="134"/>
      <c r="NRL1" s="134"/>
      <c r="NRM1" s="134"/>
      <c r="NRN1" s="134"/>
      <c r="NRO1" s="134"/>
      <c r="NRP1" s="134"/>
      <c r="NRQ1" s="134"/>
      <c r="NRR1" s="134"/>
      <c r="NRS1" s="134"/>
      <c r="NRT1" s="134"/>
      <c r="NRU1" s="134"/>
      <c r="NRV1" s="134"/>
      <c r="NRW1" s="134"/>
      <c r="NRX1" s="134"/>
      <c r="NRY1" s="134"/>
      <c r="NRZ1" s="134"/>
      <c r="NSA1" s="134"/>
      <c r="NSB1" s="134"/>
      <c r="NSC1" s="134"/>
      <c r="NSD1" s="134"/>
      <c r="NSE1" s="134"/>
      <c r="NSF1" s="134"/>
      <c r="NSG1" s="134"/>
      <c r="NSH1" s="134"/>
      <c r="NSI1" s="134"/>
      <c r="NSJ1" s="134"/>
      <c r="NSK1" s="134"/>
      <c r="NSL1" s="134"/>
      <c r="NSM1" s="134"/>
      <c r="NSN1" s="134"/>
      <c r="NSO1" s="134"/>
      <c r="NSP1" s="134"/>
      <c r="NSQ1" s="134"/>
      <c r="NSR1" s="134"/>
      <c r="NSS1" s="134"/>
      <c r="NST1" s="134"/>
      <c r="NSU1" s="134"/>
      <c r="NSV1" s="134"/>
      <c r="NSW1" s="134"/>
      <c r="NSX1" s="134"/>
      <c r="NSY1" s="134"/>
      <c r="NSZ1" s="134"/>
      <c r="NTA1" s="134"/>
      <c r="NTB1" s="134"/>
      <c r="NTC1" s="134"/>
      <c r="NTD1" s="134"/>
      <c r="NTE1" s="134"/>
      <c r="NTF1" s="134"/>
      <c r="NTG1" s="134"/>
      <c r="NTH1" s="134"/>
      <c r="NTI1" s="134"/>
      <c r="NTJ1" s="134"/>
      <c r="NTK1" s="134"/>
      <c r="NTL1" s="134"/>
      <c r="NTM1" s="134"/>
      <c r="NTN1" s="134"/>
      <c r="NTO1" s="134"/>
      <c r="NTP1" s="134"/>
      <c r="NTQ1" s="134"/>
      <c r="NTR1" s="134"/>
      <c r="NTS1" s="134"/>
      <c r="NTT1" s="134"/>
      <c r="NTU1" s="134"/>
      <c r="NTV1" s="134"/>
      <c r="NTW1" s="134"/>
      <c r="NTX1" s="134"/>
      <c r="NTY1" s="134"/>
      <c r="NTZ1" s="134"/>
      <c r="NUA1" s="134"/>
      <c r="NUB1" s="134"/>
      <c r="NUC1" s="134"/>
      <c r="NUD1" s="134"/>
      <c r="NUE1" s="134"/>
      <c r="NUF1" s="134"/>
      <c r="NUG1" s="134"/>
      <c r="NUH1" s="134"/>
      <c r="NUI1" s="134"/>
      <c r="NUJ1" s="134"/>
      <c r="NUK1" s="134"/>
      <c r="NUL1" s="134"/>
      <c r="NUM1" s="134"/>
      <c r="NUN1" s="134"/>
      <c r="NUO1" s="134"/>
      <c r="NUP1" s="134"/>
      <c r="NUQ1" s="134"/>
      <c r="NUR1" s="134"/>
      <c r="NUS1" s="134"/>
      <c r="NUT1" s="134"/>
      <c r="NUU1" s="134"/>
      <c r="NUV1" s="134"/>
      <c r="NUW1" s="134"/>
      <c r="NUX1" s="134"/>
      <c r="NUY1" s="134"/>
      <c r="NUZ1" s="134"/>
      <c r="NVA1" s="134"/>
      <c r="NVB1" s="134"/>
      <c r="NVC1" s="134"/>
      <c r="NVD1" s="134"/>
      <c r="NVE1" s="134"/>
      <c r="NVF1" s="134"/>
      <c r="NVG1" s="134"/>
      <c r="NVH1" s="134"/>
      <c r="NVI1" s="134"/>
      <c r="NVJ1" s="134"/>
      <c r="NVK1" s="134"/>
      <c r="NVL1" s="134"/>
      <c r="NVM1" s="134"/>
      <c r="NVN1" s="134"/>
      <c r="NVO1" s="134"/>
      <c r="NVP1" s="134"/>
      <c r="NVQ1" s="134"/>
      <c r="NVR1" s="134"/>
      <c r="NVS1" s="134"/>
      <c r="NVT1" s="134"/>
      <c r="NVU1" s="134"/>
      <c r="NVV1" s="134"/>
      <c r="NVW1" s="134"/>
      <c r="NVX1" s="134"/>
      <c r="NVY1" s="134"/>
      <c r="NVZ1" s="134"/>
      <c r="NWA1" s="134"/>
      <c r="NWB1" s="134"/>
      <c r="NWC1" s="134"/>
      <c r="NWD1" s="134"/>
      <c r="NWE1" s="134"/>
      <c r="NWF1" s="134"/>
      <c r="NWG1" s="134"/>
      <c r="NWH1" s="134"/>
      <c r="NWI1" s="134"/>
      <c r="NWJ1" s="134"/>
      <c r="NWK1" s="134"/>
      <c r="NWL1" s="134"/>
      <c r="NWM1" s="134"/>
      <c r="NWN1" s="134"/>
      <c r="NWO1" s="134"/>
      <c r="NWP1" s="134"/>
      <c r="NWQ1" s="134"/>
      <c r="NWR1" s="134"/>
      <c r="NWS1" s="134"/>
      <c r="NWT1" s="134"/>
      <c r="NWU1" s="134"/>
      <c r="NWV1" s="134"/>
      <c r="NWW1" s="134"/>
      <c r="NWX1" s="134"/>
      <c r="NWY1" s="134"/>
      <c r="NWZ1" s="134"/>
      <c r="NXA1" s="134"/>
      <c r="NXB1" s="134"/>
      <c r="NXC1" s="134"/>
      <c r="NXD1" s="134"/>
      <c r="NXE1" s="134"/>
      <c r="NXF1" s="134"/>
      <c r="NXG1" s="134"/>
      <c r="NXH1" s="134"/>
      <c r="NXI1" s="134"/>
      <c r="NXJ1" s="134"/>
      <c r="NXK1" s="134"/>
      <c r="NXL1" s="134"/>
      <c r="NXM1" s="134"/>
      <c r="NXN1" s="134"/>
      <c r="NXO1" s="134"/>
      <c r="NXP1" s="134"/>
      <c r="NXQ1" s="134"/>
      <c r="NXR1" s="134"/>
      <c r="NXS1" s="134"/>
      <c r="NXT1" s="134"/>
      <c r="NXU1" s="134"/>
      <c r="NXV1" s="134"/>
      <c r="NXW1" s="134"/>
      <c r="NXX1" s="134"/>
      <c r="NXY1" s="134"/>
      <c r="NXZ1" s="134"/>
      <c r="NYA1" s="134"/>
      <c r="NYB1" s="134"/>
      <c r="NYC1" s="134"/>
      <c r="NYD1" s="134"/>
      <c r="NYE1" s="134"/>
      <c r="NYF1" s="134"/>
      <c r="NYG1" s="134"/>
      <c r="NYH1" s="134"/>
      <c r="NYI1" s="134"/>
      <c r="NYJ1" s="134"/>
      <c r="NYK1" s="134"/>
      <c r="NYL1" s="134"/>
      <c r="NYM1" s="134"/>
      <c r="NYN1" s="134"/>
      <c r="NYO1" s="134"/>
      <c r="NYP1" s="134"/>
      <c r="NYQ1" s="134"/>
      <c r="NYR1" s="134"/>
      <c r="NYS1" s="134"/>
      <c r="NYT1" s="134"/>
      <c r="NYU1" s="134"/>
      <c r="NYV1" s="134"/>
      <c r="NYW1" s="134"/>
      <c r="NYX1" s="134"/>
      <c r="NYY1" s="134"/>
      <c r="NYZ1" s="134"/>
      <c r="NZA1" s="134"/>
      <c r="NZB1" s="134"/>
      <c r="NZC1" s="134"/>
      <c r="NZD1" s="134"/>
      <c r="NZE1" s="134"/>
      <c r="NZF1" s="134"/>
      <c r="NZG1" s="134"/>
      <c r="NZH1" s="134"/>
      <c r="NZI1" s="134"/>
      <c r="NZJ1" s="134"/>
      <c r="NZK1" s="134"/>
      <c r="NZL1" s="134"/>
      <c r="NZM1" s="134"/>
      <c r="NZN1" s="134"/>
      <c r="NZO1" s="134"/>
      <c r="NZP1" s="134"/>
      <c r="NZQ1" s="134"/>
      <c r="NZR1" s="134"/>
      <c r="NZS1" s="134"/>
      <c r="NZT1" s="134"/>
      <c r="NZU1" s="134"/>
      <c r="NZV1" s="134"/>
      <c r="NZW1" s="134"/>
      <c r="NZX1" s="134"/>
      <c r="NZY1" s="134"/>
      <c r="NZZ1" s="134"/>
      <c r="OAA1" s="134"/>
      <c r="OAB1" s="134"/>
      <c r="OAC1" s="134"/>
      <c r="OAD1" s="134"/>
      <c r="OAE1" s="134"/>
      <c r="OAF1" s="134"/>
      <c r="OAG1" s="134"/>
      <c r="OAH1" s="134"/>
      <c r="OAI1" s="134"/>
      <c r="OAJ1" s="134"/>
      <c r="OAK1" s="134"/>
      <c r="OAL1" s="134"/>
      <c r="OAM1" s="134"/>
      <c r="OAN1" s="134"/>
      <c r="OAO1" s="134"/>
      <c r="OAP1" s="134"/>
      <c r="OAQ1" s="134"/>
      <c r="OAR1" s="134"/>
      <c r="OAS1" s="134"/>
      <c r="OAT1" s="134"/>
      <c r="OAU1" s="134"/>
      <c r="OAV1" s="134"/>
      <c r="OAW1" s="134"/>
      <c r="OAX1" s="134"/>
      <c r="OAY1" s="134"/>
      <c r="OAZ1" s="134"/>
      <c r="OBA1" s="134"/>
      <c r="OBB1" s="134"/>
      <c r="OBC1" s="134"/>
      <c r="OBD1" s="134"/>
      <c r="OBE1" s="134"/>
      <c r="OBF1" s="134"/>
      <c r="OBG1" s="134"/>
      <c r="OBH1" s="134"/>
      <c r="OBI1" s="134"/>
      <c r="OBJ1" s="134"/>
      <c r="OBK1" s="134"/>
      <c r="OBL1" s="134"/>
      <c r="OBM1" s="134"/>
      <c r="OBN1" s="134"/>
      <c r="OBO1" s="134"/>
      <c r="OBP1" s="134"/>
      <c r="OBQ1" s="134"/>
      <c r="OBR1" s="134"/>
      <c r="OBS1" s="134"/>
      <c r="OBT1" s="134"/>
      <c r="OBU1" s="134"/>
      <c r="OBV1" s="134"/>
      <c r="OBW1" s="134"/>
      <c r="OBX1" s="134"/>
      <c r="OBY1" s="134"/>
      <c r="OBZ1" s="134"/>
      <c r="OCA1" s="134"/>
      <c r="OCB1" s="134"/>
      <c r="OCC1" s="134"/>
      <c r="OCD1" s="134"/>
      <c r="OCE1" s="134"/>
      <c r="OCF1" s="134"/>
      <c r="OCG1" s="134"/>
      <c r="OCH1" s="134"/>
      <c r="OCI1" s="134"/>
      <c r="OCJ1" s="134"/>
      <c r="OCK1" s="134"/>
      <c r="OCL1" s="134"/>
      <c r="OCM1" s="134"/>
      <c r="OCN1" s="134"/>
      <c r="OCO1" s="134"/>
      <c r="OCP1" s="134"/>
      <c r="OCQ1" s="134"/>
      <c r="OCR1" s="134"/>
      <c r="OCS1" s="134"/>
      <c r="OCT1" s="134"/>
      <c r="OCU1" s="134"/>
      <c r="OCV1" s="134"/>
      <c r="OCW1" s="134"/>
      <c r="OCX1" s="134"/>
      <c r="OCY1" s="134"/>
      <c r="OCZ1" s="134"/>
      <c r="ODA1" s="134"/>
      <c r="ODB1" s="134"/>
      <c r="ODC1" s="134"/>
      <c r="ODD1" s="134"/>
      <c r="ODE1" s="134"/>
      <c r="ODF1" s="134"/>
      <c r="ODG1" s="134"/>
      <c r="ODH1" s="134"/>
      <c r="ODI1" s="134"/>
      <c r="ODJ1" s="134"/>
      <c r="ODK1" s="134"/>
      <c r="ODL1" s="134"/>
      <c r="ODM1" s="134"/>
      <c r="ODN1" s="134"/>
      <c r="ODO1" s="134"/>
      <c r="ODP1" s="134"/>
      <c r="ODQ1" s="134"/>
      <c r="ODR1" s="134"/>
      <c r="ODS1" s="134"/>
      <c r="ODT1" s="134"/>
      <c r="ODU1" s="134"/>
      <c r="ODV1" s="134"/>
      <c r="ODW1" s="134"/>
      <c r="ODX1" s="134"/>
      <c r="ODY1" s="134"/>
      <c r="ODZ1" s="134"/>
      <c r="OEA1" s="134"/>
      <c r="OEB1" s="134"/>
      <c r="OEC1" s="134"/>
      <c r="OED1" s="134"/>
      <c r="OEE1" s="134"/>
      <c r="OEF1" s="134"/>
      <c r="OEG1" s="134"/>
      <c r="OEH1" s="134"/>
      <c r="OEI1" s="134"/>
      <c r="OEJ1" s="134"/>
      <c r="OEK1" s="134"/>
      <c r="OEL1" s="134"/>
      <c r="OEM1" s="134"/>
      <c r="OEN1" s="134"/>
      <c r="OEO1" s="134"/>
      <c r="OEP1" s="134"/>
      <c r="OEQ1" s="134"/>
      <c r="OER1" s="134"/>
      <c r="OES1" s="134"/>
      <c r="OET1" s="134"/>
      <c r="OEU1" s="134"/>
      <c r="OEV1" s="134"/>
      <c r="OEW1" s="134"/>
      <c r="OEX1" s="134"/>
      <c r="OEY1" s="134"/>
      <c r="OEZ1" s="134"/>
      <c r="OFA1" s="134"/>
      <c r="OFB1" s="134"/>
      <c r="OFC1" s="134"/>
      <c r="OFD1" s="134"/>
      <c r="OFE1" s="134"/>
      <c r="OFF1" s="134"/>
      <c r="OFG1" s="134"/>
      <c r="OFH1" s="134"/>
      <c r="OFI1" s="134"/>
      <c r="OFJ1" s="134"/>
      <c r="OFK1" s="134"/>
      <c r="OFL1" s="134"/>
      <c r="OFM1" s="134"/>
      <c r="OFN1" s="134"/>
      <c r="OFO1" s="134"/>
      <c r="OFP1" s="134"/>
      <c r="OFQ1" s="134"/>
      <c r="OFR1" s="134"/>
      <c r="OFS1" s="134"/>
      <c r="OFT1" s="134"/>
      <c r="OFU1" s="134"/>
      <c r="OFV1" s="134"/>
      <c r="OFW1" s="134"/>
      <c r="OFX1" s="134"/>
      <c r="OFY1" s="134"/>
      <c r="OFZ1" s="134"/>
      <c r="OGA1" s="134"/>
      <c r="OGB1" s="134"/>
      <c r="OGC1" s="134"/>
      <c r="OGD1" s="134"/>
      <c r="OGE1" s="134"/>
      <c r="OGF1" s="134"/>
      <c r="OGG1" s="134"/>
      <c r="OGH1" s="134"/>
      <c r="OGI1" s="134"/>
      <c r="OGJ1" s="134"/>
      <c r="OGK1" s="134"/>
      <c r="OGL1" s="134"/>
      <c r="OGM1" s="134"/>
      <c r="OGN1" s="134"/>
      <c r="OGO1" s="134"/>
      <c r="OGP1" s="134"/>
      <c r="OGQ1" s="134"/>
      <c r="OGR1" s="134"/>
      <c r="OGS1" s="134"/>
      <c r="OGT1" s="134"/>
      <c r="OGU1" s="134"/>
      <c r="OGV1" s="134"/>
      <c r="OGW1" s="134"/>
      <c r="OGX1" s="134"/>
      <c r="OGY1" s="134"/>
      <c r="OGZ1" s="134"/>
      <c r="OHA1" s="134"/>
      <c r="OHB1" s="134"/>
      <c r="OHC1" s="134"/>
      <c r="OHD1" s="134"/>
      <c r="OHE1" s="134"/>
      <c r="OHF1" s="134"/>
      <c r="OHG1" s="134"/>
      <c r="OHH1" s="134"/>
      <c r="OHI1" s="134"/>
      <c r="OHJ1" s="134"/>
      <c r="OHK1" s="134"/>
      <c r="OHL1" s="134"/>
      <c r="OHM1" s="134"/>
      <c r="OHN1" s="134"/>
      <c r="OHO1" s="134"/>
      <c r="OHP1" s="134"/>
      <c r="OHQ1" s="134"/>
      <c r="OHR1" s="134"/>
      <c r="OHS1" s="134"/>
      <c r="OHT1" s="134"/>
      <c r="OHU1" s="134"/>
      <c r="OHV1" s="134"/>
      <c r="OHW1" s="134"/>
      <c r="OHX1" s="134"/>
      <c r="OHY1" s="134"/>
      <c r="OHZ1" s="134"/>
      <c r="OIA1" s="134"/>
      <c r="OIB1" s="134"/>
      <c r="OIC1" s="134"/>
      <c r="OID1" s="134"/>
      <c r="OIE1" s="134"/>
      <c r="OIF1" s="134"/>
      <c r="OIG1" s="134"/>
      <c r="OIH1" s="134"/>
      <c r="OII1" s="134"/>
      <c r="OIJ1" s="134"/>
      <c r="OIK1" s="134"/>
      <c r="OIL1" s="134"/>
      <c r="OIM1" s="134"/>
      <c r="OIN1" s="134"/>
      <c r="OIO1" s="134"/>
      <c r="OIP1" s="134"/>
      <c r="OIQ1" s="134"/>
      <c r="OIR1" s="134"/>
      <c r="OIS1" s="134"/>
      <c r="OIT1" s="134"/>
      <c r="OIU1" s="134"/>
      <c r="OIV1" s="134"/>
      <c r="OIW1" s="134"/>
      <c r="OIX1" s="134"/>
      <c r="OIY1" s="134"/>
      <c r="OIZ1" s="134"/>
      <c r="OJA1" s="134"/>
      <c r="OJB1" s="134"/>
      <c r="OJC1" s="134"/>
      <c r="OJD1" s="134"/>
      <c r="OJE1" s="134"/>
      <c r="OJF1" s="134"/>
      <c r="OJG1" s="134"/>
      <c r="OJH1" s="134"/>
      <c r="OJI1" s="134"/>
      <c r="OJJ1" s="134"/>
      <c r="OJK1" s="134"/>
      <c r="OJL1" s="134"/>
      <c r="OJM1" s="134"/>
      <c r="OJN1" s="134"/>
      <c r="OJO1" s="134"/>
      <c r="OJP1" s="134"/>
      <c r="OJQ1" s="134"/>
      <c r="OJR1" s="134"/>
      <c r="OJS1" s="134"/>
      <c r="OJT1" s="134"/>
      <c r="OJU1" s="134"/>
      <c r="OJV1" s="134"/>
      <c r="OJW1" s="134"/>
      <c r="OJX1" s="134"/>
      <c r="OJY1" s="134"/>
      <c r="OJZ1" s="134"/>
      <c r="OKA1" s="134"/>
      <c r="OKB1" s="134"/>
      <c r="OKC1" s="134"/>
      <c r="OKD1" s="134"/>
      <c r="OKE1" s="134"/>
      <c r="OKF1" s="134"/>
      <c r="OKG1" s="134"/>
      <c r="OKH1" s="134"/>
      <c r="OKI1" s="134"/>
      <c r="OKJ1" s="134"/>
      <c r="OKK1" s="134"/>
      <c r="OKL1" s="134"/>
      <c r="OKM1" s="134"/>
      <c r="OKN1" s="134"/>
      <c r="OKO1" s="134"/>
      <c r="OKP1" s="134"/>
      <c r="OKQ1" s="134"/>
      <c r="OKR1" s="134"/>
      <c r="OKS1" s="134"/>
      <c r="OKT1" s="134"/>
      <c r="OKU1" s="134"/>
      <c r="OKV1" s="134"/>
      <c r="OKW1" s="134"/>
      <c r="OKX1" s="134"/>
      <c r="OKY1" s="134"/>
      <c r="OKZ1" s="134"/>
      <c r="OLA1" s="134"/>
      <c r="OLB1" s="134"/>
      <c r="OLC1" s="134"/>
      <c r="OLD1" s="134"/>
      <c r="OLE1" s="134"/>
      <c r="OLF1" s="134"/>
      <c r="OLG1" s="134"/>
      <c r="OLH1" s="134"/>
      <c r="OLI1" s="134"/>
      <c r="OLJ1" s="134"/>
      <c r="OLK1" s="134"/>
      <c r="OLL1" s="134"/>
      <c r="OLM1" s="134"/>
      <c r="OLN1" s="134"/>
      <c r="OLO1" s="134"/>
      <c r="OLP1" s="134"/>
      <c r="OLQ1" s="134"/>
      <c r="OLR1" s="134"/>
      <c r="OLS1" s="134"/>
      <c r="OLT1" s="134"/>
      <c r="OLU1" s="134"/>
      <c r="OLV1" s="134"/>
      <c r="OLW1" s="134"/>
      <c r="OLX1" s="134"/>
      <c r="OLY1" s="134"/>
      <c r="OLZ1" s="134"/>
      <c r="OMA1" s="134"/>
      <c r="OMB1" s="134"/>
      <c r="OMC1" s="134"/>
      <c r="OMD1" s="134"/>
      <c r="OME1" s="134"/>
      <c r="OMF1" s="134"/>
      <c r="OMG1" s="134"/>
      <c r="OMH1" s="134"/>
      <c r="OMI1" s="134"/>
      <c r="OMJ1" s="134"/>
      <c r="OMK1" s="134"/>
      <c r="OML1" s="134"/>
      <c r="OMM1" s="134"/>
      <c r="OMN1" s="134"/>
      <c r="OMO1" s="134"/>
      <c r="OMP1" s="134"/>
      <c r="OMQ1" s="134"/>
      <c r="OMR1" s="134"/>
      <c r="OMS1" s="134"/>
      <c r="OMT1" s="134"/>
      <c r="OMU1" s="134"/>
      <c r="OMV1" s="134"/>
      <c r="OMW1" s="134"/>
      <c r="OMX1" s="134"/>
      <c r="OMY1" s="134"/>
      <c r="OMZ1" s="134"/>
      <c r="ONA1" s="134"/>
      <c r="ONB1" s="134"/>
      <c r="ONC1" s="134"/>
      <c r="OND1" s="134"/>
      <c r="ONE1" s="134"/>
      <c r="ONF1" s="134"/>
      <c r="ONG1" s="134"/>
      <c r="ONH1" s="134"/>
      <c r="ONI1" s="134"/>
      <c r="ONJ1" s="134"/>
      <c r="ONK1" s="134"/>
      <c r="ONL1" s="134"/>
      <c r="ONM1" s="134"/>
      <c r="ONN1" s="134"/>
      <c r="ONO1" s="134"/>
      <c r="ONP1" s="134"/>
      <c r="ONQ1" s="134"/>
      <c r="ONR1" s="134"/>
      <c r="ONS1" s="134"/>
      <c r="ONT1" s="134"/>
      <c r="ONU1" s="134"/>
      <c r="ONV1" s="134"/>
      <c r="ONW1" s="134"/>
      <c r="ONX1" s="134"/>
      <c r="ONY1" s="134"/>
      <c r="ONZ1" s="134"/>
      <c r="OOA1" s="134"/>
      <c r="OOB1" s="134"/>
      <c r="OOC1" s="134"/>
      <c r="OOD1" s="134"/>
      <c r="OOE1" s="134"/>
      <c r="OOF1" s="134"/>
      <c r="OOG1" s="134"/>
      <c r="OOH1" s="134"/>
      <c r="OOI1" s="134"/>
      <c r="OOJ1" s="134"/>
      <c r="OOK1" s="134"/>
      <c r="OOL1" s="134"/>
      <c r="OOM1" s="134"/>
      <c r="OON1" s="134"/>
      <c r="OOO1" s="134"/>
      <c r="OOP1" s="134"/>
      <c r="OOQ1" s="134"/>
      <c r="OOR1" s="134"/>
      <c r="OOS1" s="134"/>
      <c r="OOT1" s="134"/>
      <c r="OOU1" s="134"/>
      <c r="OOV1" s="134"/>
      <c r="OOW1" s="134"/>
      <c r="OOX1" s="134"/>
      <c r="OOY1" s="134"/>
      <c r="OOZ1" s="134"/>
      <c r="OPA1" s="134"/>
      <c r="OPB1" s="134"/>
      <c r="OPC1" s="134"/>
      <c r="OPD1" s="134"/>
      <c r="OPE1" s="134"/>
      <c r="OPF1" s="134"/>
      <c r="OPG1" s="134"/>
      <c r="OPH1" s="134"/>
      <c r="OPI1" s="134"/>
      <c r="OPJ1" s="134"/>
      <c r="OPK1" s="134"/>
      <c r="OPL1" s="134"/>
      <c r="OPM1" s="134"/>
      <c r="OPN1" s="134"/>
      <c r="OPO1" s="134"/>
      <c r="OPP1" s="134"/>
      <c r="OPQ1" s="134"/>
      <c r="OPR1" s="134"/>
      <c r="OPS1" s="134"/>
      <c r="OPT1" s="134"/>
      <c r="OPU1" s="134"/>
      <c r="OPV1" s="134"/>
      <c r="OPW1" s="134"/>
      <c r="OPX1" s="134"/>
      <c r="OPY1" s="134"/>
      <c r="OPZ1" s="134"/>
      <c r="OQA1" s="134"/>
      <c r="OQB1" s="134"/>
      <c r="OQC1" s="134"/>
      <c r="OQD1" s="134"/>
      <c r="OQE1" s="134"/>
      <c r="OQF1" s="134"/>
      <c r="OQG1" s="134"/>
      <c r="OQH1" s="134"/>
      <c r="OQI1" s="134"/>
      <c r="OQJ1" s="134"/>
      <c r="OQK1" s="134"/>
      <c r="OQL1" s="134"/>
      <c r="OQM1" s="134"/>
      <c r="OQN1" s="134"/>
      <c r="OQO1" s="134"/>
      <c r="OQP1" s="134"/>
      <c r="OQQ1" s="134"/>
      <c r="OQR1" s="134"/>
      <c r="OQS1" s="134"/>
      <c r="OQT1" s="134"/>
      <c r="OQU1" s="134"/>
      <c r="OQV1" s="134"/>
      <c r="OQW1" s="134"/>
      <c r="OQX1" s="134"/>
      <c r="OQY1" s="134"/>
      <c r="OQZ1" s="134"/>
      <c r="ORA1" s="134"/>
      <c r="ORB1" s="134"/>
      <c r="ORC1" s="134"/>
      <c r="ORD1" s="134"/>
      <c r="ORE1" s="134"/>
      <c r="ORF1" s="134"/>
      <c r="ORG1" s="134"/>
      <c r="ORH1" s="134"/>
      <c r="ORI1" s="134"/>
      <c r="ORJ1" s="134"/>
      <c r="ORK1" s="134"/>
      <c r="ORL1" s="134"/>
      <c r="ORM1" s="134"/>
      <c r="ORN1" s="134"/>
      <c r="ORO1" s="134"/>
      <c r="ORP1" s="134"/>
      <c r="ORQ1" s="134"/>
      <c r="ORR1" s="134"/>
      <c r="ORS1" s="134"/>
      <c r="ORT1" s="134"/>
      <c r="ORU1" s="134"/>
      <c r="ORV1" s="134"/>
      <c r="ORW1" s="134"/>
      <c r="ORX1" s="134"/>
      <c r="ORY1" s="134"/>
      <c r="ORZ1" s="134"/>
      <c r="OSA1" s="134"/>
      <c r="OSB1" s="134"/>
      <c r="OSC1" s="134"/>
      <c r="OSD1" s="134"/>
      <c r="OSE1" s="134"/>
      <c r="OSF1" s="134"/>
      <c r="OSG1" s="134"/>
      <c r="OSH1" s="134"/>
      <c r="OSI1" s="134"/>
      <c r="OSJ1" s="134"/>
      <c r="OSK1" s="134"/>
      <c r="OSL1" s="134"/>
      <c r="OSM1" s="134"/>
      <c r="OSN1" s="134"/>
      <c r="OSO1" s="134"/>
      <c r="OSP1" s="134"/>
      <c r="OSQ1" s="134"/>
      <c r="OSR1" s="134"/>
      <c r="OSS1" s="134"/>
      <c r="OST1" s="134"/>
      <c r="OSU1" s="134"/>
      <c r="OSV1" s="134"/>
      <c r="OSW1" s="134"/>
      <c r="OSX1" s="134"/>
      <c r="OSY1" s="134"/>
      <c r="OSZ1" s="134"/>
      <c r="OTA1" s="134"/>
      <c r="OTB1" s="134"/>
      <c r="OTC1" s="134"/>
      <c r="OTD1" s="134"/>
      <c r="OTE1" s="134"/>
      <c r="OTF1" s="134"/>
      <c r="OTG1" s="134"/>
      <c r="OTH1" s="134"/>
      <c r="OTI1" s="134"/>
      <c r="OTJ1" s="134"/>
      <c r="OTK1" s="134"/>
      <c r="OTL1" s="134"/>
      <c r="OTM1" s="134"/>
      <c r="OTN1" s="134"/>
      <c r="OTO1" s="134"/>
      <c r="OTP1" s="134"/>
      <c r="OTQ1" s="134"/>
      <c r="OTR1" s="134"/>
      <c r="OTS1" s="134"/>
      <c r="OTT1" s="134"/>
      <c r="OTU1" s="134"/>
      <c r="OTV1" s="134"/>
      <c r="OTW1" s="134"/>
      <c r="OTX1" s="134"/>
      <c r="OTY1" s="134"/>
      <c r="OTZ1" s="134"/>
      <c r="OUA1" s="134"/>
      <c r="OUB1" s="134"/>
      <c r="OUC1" s="134"/>
      <c r="OUD1" s="134"/>
      <c r="OUE1" s="134"/>
      <c r="OUF1" s="134"/>
      <c r="OUG1" s="134"/>
      <c r="OUH1" s="134"/>
      <c r="OUI1" s="134"/>
      <c r="OUJ1" s="134"/>
      <c r="OUK1" s="134"/>
      <c r="OUL1" s="134"/>
      <c r="OUM1" s="134"/>
      <c r="OUN1" s="134"/>
      <c r="OUO1" s="134"/>
      <c r="OUP1" s="134"/>
      <c r="OUQ1" s="134"/>
      <c r="OUR1" s="134"/>
      <c r="OUS1" s="134"/>
      <c r="OUT1" s="134"/>
      <c r="OUU1" s="134"/>
      <c r="OUV1" s="134"/>
      <c r="OUW1" s="134"/>
      <c r="OUX1" s="134"/>
      <c r="OUY1" s="134"/>
      <c r="OUZ1" s="134"/>
      <c r="OVA1" s="134"/>
      <c r="OVB1" s="134"/>
      <c r="OVC1" s="134"/>
      <c r="OVD1" s="134"/>
      <c r="OVE1" s="134"/>
      <c r="OVF1" s="134"/>
      <c r="OVG1" s="134"/>
      <c r="OVH1" s="134"/>
      <c r="OVI1" s="134"/>
      <c r="OVJ1" s="134"/>
      <c r="OVK1" s="134"/>
      <c r="OVL1" s="134"/>
      <c r="OVM1" s="134"/>
      <c r="OVN1" s="134"/>
      <c r="OVO1" s="134"/>
      <c r="OVP1" s="134"/>
      <c r="OVQ1" s="134"/>
      <c r="OVR1" s="134"/>
      <c r="OVS1" s="134"/>
      <c r="OVT1" s="134"/>
      <c r="OVU1" s="134"/>
      <c r="OVV1" s="134"/>
      <c r="OVW1" s="134"/>
      <c r="OVX1" s="134"/>
      <c r="OVY1" s="134"/>
      <c r="OVZ1" s="134"/>
      <c r="OWA1" s="134"/>
      <c r="OWB1" s="134"/>
      <c r="OWC1" s="134"/>
      <c r="OWD1" s="134"/>
      <c r="OWE1" s="134"/>
      <c r="OWF1" s="134"/>
      <c r="OWG1" s="134"/>
      <c r="OWH1" s="134"/>
      <c r="OWI1" s="134"/>
      <c r="OWJ1" s="134"/>
      <c r="OWK1" s="134"/>
      <c r="OWL1" s="134"/>
      <c r="OWM1" s="134"/>
      <c r="OWN1" s="134"/>
      <c r="OWO1" s="134"/>
      <c r="OWP1" s="134"/>
      <c r="OWQ1" s="134"/>
      <c r="OWR1" s="134"/>
      <c r="OWS1" s="134"/>
      <c r="OWT1" s="134"/>
      <c r="OWU1" s="134"/>
      <c r="OWV1" s="134"/>
      <c r="OWW1" s="134"/>
      <c r="OWX1" s="134"/>
      <c r="OWY1" s="134"/>
      <c r="OWZ1" s="134"/>
      <c r="OXA1" s="134"/>
      <c r="OXB1" s="134"/>
      <c r="OXC1" s="134"/>
      <c r="OXD1" s="134"/>
      <c r="OXE1" s="134"/>
      <c r="OXF1" s="134"/>
      <c r="OXG1" s="134"/>
      <c r="OXH1" s="134"/>
      <c r="OXI1" s="134"/>
      <c r="OXJ1" s="134"/>
      <c r="OXK1" s="134"/>
      <c r="OXL1" s="134"/>
      <c r="OXM1" s="134"/>
      <c r="OXN1" s="134"/>
      <c r="OXO1" s="134"/>
      <c r="OXP1" s="134"/>
      <c r="OXQ1" s="134"/>
      <c r="OXR1" s="134"/>
      <c r="OXS1" s="134"/>
      <c r="OXT1" s="134"/>
      <c r="OXU1" s="134"/>
      <c r="OXV1" s="134"/>
      <c r="OXW1" s="134"/>
      <c r="OXX1" s="134"/>
      <c r="OXY1" s="134"/>
      <c r="OXZ1" s="134"/>
      <c r="OYA1" s="134"/>
      <c r="OYB1" s="134"/>
      <c r="OYC1" s="134"/>
      <c r="OYD1" s="134"/>
      <c r="OYE1" s="134"/>
      <c r="OYF1" s="134"/>
      <c r="OYG1" s="134"/>
      <c r="OYH1" s="134"/>
      <c r="OYI1" s="134"/>
      <c r="OYJ1" s="134"/>
      <c r="OYK1" s="134"/>
      <c r="OYL1" s="134"/>
      <c r="OYM1" s="134"/>
      <c r="OYN1" s="134"/>
      <c r="OYO1" s="134"/>
      <c r="OYP1" s="134"/>
      <c r="OYQ1" s="134"/>
      <c r="OYR1" s="134"/>
      <c r="OYS1" s="134"/>
      <c r="OYT1" s="134"/>
      <c r="OYU1" s="134"/>
      <c r="OYV1" s="134"/>
      <c r="OYW1" s="134"/>
      <c r="OYX1" s="134"/>
      <c r="OYY1" s="134"/>
      <c r="OYZ1" s="134"/>
      <c r="OZA1" s="134"/>
      <c r="OZB1" s="134"/>
      <c r="OZC1" s="134"/>
      <c r="OZD1" s="134"/>
      <c r="OZE1" s="134"/>
      <c r="OZF1" s="134"/>
      <c r="OZG1" s="134"/>
      <c r="OZH1" s="134"/>
      <c r="OZI1" s="134"/>
      <c r="OZJ1" s="134"/>
      <c r="OZK1" s="134"/>
      <c r="OZL1" s="134"/>
      <c r="OZM1" s="134"/>
      <c r="OZN1" s="134"/>
      <c r="OZO1" s="134"/>
      <c r="OZP1" s="134"/>
      <c r="OZQ1" s="134"/>
      <c r="OZR1" s="134"/>
      <c r="OZS1" s="134"/>
      <c r="OZT1" s="134"/>
      <c r="OZU1" s="134"/>
      <c r="OZV1" s="134"/>
      <c r="OZW1" s="134"/>
      <c r="OZX1" s="134"/>
      <c r="OZY1" s="134"/>
      <c r="OZZ1" s="134"/>
      <c r="PAA1" s="134"/>
      <c r="PAB1" s="134"/>
      <c r="PAC1" s="134"/>
      <c r="PAD1" s="134"/>
      <c r="PAE1" s="134"/>
      <c r="PAF1" s="134"/>
      <c r="PAG1" s="134"/>
      <c r="PAH1" s="134"/>
      <c r="PAI1" s="134"/>
      <c r="PAJ1" s="134"/>
      <c r="PAK1" s="134"/>
      <c r="PAL1" s="134"/>
      <c r="PAM1" s="134"/>
      <c r="PAN1" s="134"/>
      <c r="PAO1" s="134"/>
      <c r="PAP1" s="134"/>
      <c r="PAQ1" s="134"/>
      <c r="PAR1" s="134"/>
      <c r="PAS1" s="134"/>
      <c r="PAT1" s="134"/>
      <c r="PAU1" s="134"/>
      <c r="PAV1" s="134"/>
      <c r="PAW1" s="134"/>
      <c r="PAX1" s="134"/>
      <c r="PAY1" s="134"/>
      <c r="PAZ1" s="134"/>
      <c r="PBA1" s="134"/>
      <c r="PBB1" s="134"/>
      <c r="PBC1" s="134"/>
      <c r="PBD1" s="134"/>
      <c r="PBE1" s="134"/>
      <c r="PBF1" s="134"/>
      <c r="PBG1" s="134"/>
      <c r="PBH1" s="134"/>
      <c r="PBI1" s="134"/>
      <c r="PBJ1" s="134"/>
      <c r="PBK1" s="134"/>
      <c r="PBL1" s="134"/>
      <c r="PBM1" s="134"/>
      <c r="PBN1" s="134"/>
      <c r="PBO1" s="134"/>
      <c r="PBP1" s="134"/>
      <c r="PBQ1" s="134"/>
      <c r="PBR1" s="134"/>
      <c r="PBS1" s="134"/>
      <c r="PBT1" s="134"/>
      <c r="PBU1" s="134"/>
      <c r="PBV1" s="134"/>
      <c r="PBW1" s="134"/>
      <c r="PBX1" s="134"/>
      <c r="PBY1" s="134"/>
      <c r="PBZ1" s="134"/>
      <c r="PCA1" s="134"/>
      <c r="PCB1" s="134"/>
      <c r="PCC1" s="134"/>
      <c r="PCD1" s="134"/>
      <c r="PCE1" s="134"/>
      <c r="PCF1" s="134"/>
      <c r="PCG1" s="134"/>
      <c r="PCH1" s="134"/>
      <c r="PCI1" s="134"/>
      <c r="PCJ1" s="134"/>
      <c r="PCK1" s="134"/>
      <c r="PCL1" s="134"/>
      <c r="PCM1" s="134"/>
      <c r="PCN1" s="134"/>
      <c r="PCO1" s="134"/>
      <c r="PCP1" s="134"/>
      <c r="PCQ1" s="134"/>
      <c r="PCR1" s="134"/>
      <c r="PCS1" s="134"/>
      <c r="PCT1" s="134"/>
      <c r="PCU1" s="134"/>
      <c r="PCV1" s="134"/>
      <c r="PCW1" s="134"/>
      <c r="PCX1" s="134"/>
      <c r="PCY1" s="134"/>
      <c r="PCZ1" s="134"/>
      <c r="PDA1" s="134"/>
      <c r="PDB1" s="134"/>
      <c r="PDC1" s="134"/>
      <c r="PDD1" s="134"/>
      <c r="PDE1" s="134"/>
      <c r="PDF1" s="134"/>
      <c r="PDG1" s="134"/>
      <c r="PDH1" s="134"/>
      <c r="PDI1" s="134"/>
      <c r="PDJ1" s="134"/>
      <c r="PDK1" s="134"/>
      <c r="PDL1" s="134"/>
      <c r="PDM1" s="134"/>
      <c r="PDN1" s="134"/>
      <c r="PDO1" s="134"/>
      <c r="PDP1" s="134"/>
      <c r="PDQ1" s="134"/>
      <c r="PDR1" s="134"/>
      <c r="PDS1" s="134"/>
      <c r="PDT1" s="134"/>
      <c r="PDU1" s="134"/>
      <c r="PDV1" s="134"/>
      <c r="PDW1" s="134"/>
      <c r="PDX1" s="134"/>
      <c r="PDY1" s="134"/>
      <c r="PDZ1" s="134"/>
      <c r="PEA1" s="134"/>
      <c r="PEB1" s="134"/>
      <c r="PEC1" s="134"/>
      <c r="PED1" s="134"/>
      <c r="PEE1" s="134"/>
      <c r="PEF1" s="134"/>
      <c r="PEG1" s="134"/>
      <c r="PEH1" s="134"/>
      <c r="PEI1" s="134"/>
      <c r="PEJ1" s="134"/>
      <c r="PEK1" s="134"/>
      <c r="PEL1" s="134"/>
      <c r="PEM1" s="134"/>
      <c r="PEN1" s="134"/>
      <c r="PEO1" s="134"/>
      <c r="PEP1" s="134"/>
      <c r="PEQ1" s="134"/>
      <c r="PER1" s="134"/>
      <c r="PES1" s="134"/>
      <c r="PET1" s="134"/>
      <c r="PEU1" s="134"/>
      <c r="PEV1" s="134"/>
      <c r="PEW1" s="134"/>
      <c r="PEX1" s="134"/>
      <c r="PEY1" s="134"/>
      <c r="PEZ1" s="134"/>
      <c r="PFA1" s="134"/>
      <c r="PFB1" s="134"/>
      <c r="PFC1" s="134"/>
      <c r="PFD1" s="134"/>
      <c r="PFE1" s="134"/>
      <c r="PFF1" s="134"/>
      <c r="PFG1" s="134"/>
      <c r="PFH1" s="134"/>
      <c r="PFI1" s="134"/>
      <c r="PFJ1" s="134"/>
      <c r="PFK1" s="134"/>
      <c r="PFL1" s="134"/>
      <c r="PFM1" s="134"/>
      <c r="PFN1" s="134"/>
      <c r="PFO1" s="134"/>
      <c r="PFP1" s="134"/>
      <c r="PFQ1" s="134"/>
      <c r="PFR1" s="134"/>
      <c r="PFS1" s="134"/>
      <c r="PFT1" s="134"/>
      <c r="PFU1" s="134"/>
      <c r="PFV1" s="134"/>
      <c r="PFW1" s="134"/>
      <c r="PFX1" s="134"/>
      <c r="PFY1" s="134"/>
      <c r="PFZ1" s="134"/>
      <c r="PGA1" s="134"/>
      <c r="PGB1" s="134"/>
      <c r="PGC1" s="134"/>
      <c r="PGD1" s="134"/>
      <c r="PGE1" s="134"/>
      <c r="PGF1" s="134"/>
      <c r="PGG1" s="134"/>
      <c r="PGH1" s="134"/>
      <c r="PGI1" s="134"/>
      <c r="PGJ1" s="134"/>
      <c r="PGK1" s="134"/>
      <c r="PGL1" s="134"/>
      <c r="PGM1" s="134"/>
      <c r="PGN1" s="134"/>
      <c r="PGO1" s="134"/>
      <c r="PGP1" s="134"/>
      <c r="PGQ1" s="134"/>
      <c r="PGR1" s="134"/>
      <c r="PGS1" s="134"/>
      <c r="PGT1" s="134"/>
      <c r="PGU1" s="134"/>
      <c r="PGV1" s="134"/>
      <c r="PGW1" s="134"/>
      <c r="PGX1" s="134"/>
      <c r="PGY1" s="134"/>
      <c r="PGZ1" s="134"/>
      <c r="PHA1" s="134"/>
      <c r="PHB1" s="134"/>
      <c r="PHC1" s="134"/>
      <c r="PHD1" s="134"/>
      <c r="PHE1" s="134"/>
      <c r="PHF1" s="134"/>
      <c r="PHG1" s="134"/>
      <c r="PHH1" s="134"/>
      <c r="PHI1" s="134"/>
      <c r="PHJ1" s="134"/>
      <c r="PHK1" s="134"/>
      <c r="PHL1" s="134"/>
      <c r="PHM1" s="134"/>
      <c r="PHN1" s="134"/>
      <c r="PHO1" s="134"/>
      <c r="PHP1" s="134"/>
      <c r="PHQ1" s="134"/>
      <c r="PHR1" s="134"/>
      <c r="PHS1" s="134"/>
      <c r="PHT1" s="134"/>
      <c r="PHU1" s="134"/>
      <c r="PHV1" s="134"/>
      <c r="PHW1" s="134"/>
      <c r="PHX1" s="134"/>
      <c r="PHY1" s="134"/>
      <c r="PHZ1" s="134"/>
      <c r="PIA1" s="134"/>
      <c r="PIB1" s="134"/>
      <c r="PIC1" s="134"/>
      <c r="PID1" s="134"/>
      <c r="PIE1" s="134"/>
      <c r="PIF1" s="134"/>
      <c r="PIG1" s="134"/>
      <c r="PIH1" s="134"/>
      <c r="PII1" s="134"/>
      <c r="PIJ1" s="134"/>
      <c r="PIK1" s="134"/>
      <c r="PIL1" s="134"/>
      <c r="PIM1" s="134"/>
      <c r="PIN1" s="134"/>
      <c r="PIO1" s="134"/>
      <c r="PIP1" s="134"/>
      <c r="PIQ1" s="134"/>
      <c r="PIR1" s="134"/>
      <c r="PIS1" s="134"/>
      <c r="PIT1" s="134"/>
      <c r="PIU1" s="134"/>
      <c r="PIV1" s="134"/>
      <c r="PIW1" s="134"/>
      <c r="PIX1" s="134"/>
      <c r="PIY1" s="134"/>
      <c r="PIZ1" s="134"/>
      <c r="PJA1" s="134"/>
      <c r="PJB1" s="134"/>
      <c r="PJC1" s="134"/>
      <c r="PJD1" s="134"/>
      <c r="PJE1" s="134"/>
      <c r="PJF1" s="134"/>
      <c r="PJG1" s="134"/>
      <c r="PJH1" s="134"/>
      <c r="PJI1" s="134"/>
      <c r="PJJ1" s="134"/>
      <c r="PJK1" s="134"/>
      <c r="PJL1" s="134"/>
      <c r="PJM1" s="134"/>
      <c r="PJN1" s="134"/>
      <c r="PJO1" s="134"/>
      <c r="PJP1" s="134"/>
      <c r="PJQ1" s="134"/>
      <c r="PJR1" s="134"/>
      <c r="PJS1" s="134"/>
      <c r="PJT1" s="134"/>
      <c r="PJU1" s="134"/>
      <c r="PJV1" s="134"/>
      <c r="PJW1" s="134"/>
      <c r="PJX1" s="134"/>
      <c r="PJY1" s="134"/>
      <c r="PJZ1" s="134"/>
      <c r="PKA1" s="134"/>
      <c r="PKB1" s="134"/>
      <c r="PKC1" s="134"/>
      <c r="PKD1" s="134"/>
      <c r="PKE1" s="134"/>
      <c r="PKF1" s="134"/>
      <c r="PKG1" s="134"/>
      <c r="PKH1" s="134"/>
      <c r="PKI1" s="134"/>
      <c r="PKJ1" s="134"/>
      <c r="PKK1" s="134"/>
      <c r="PKL1" s="134"/>
      <c r="PKM1" s="134"/>
      <c r="PKN1" s="134"/>
      <c r="PKO1" s="134"/>
      <c r="PKP1" s="134"/>
      <c r="PKQ1" s="134"/>
      <c r="PKR1" s="134"/>
      <c r="PKS1" s="134"/>
      <c r="PKT1" s="134"/>
      <c r="PKU1" s="134"/>
      <c r="PKV1" s="134"/>
      <c r="PKW1" s="134"/>
      <c r="PKX1" s="134"/>
      <c r="PKY1" s="134"/>
      <c r="PKZ1" s="134"/>
      <c r="PLA1" s="134"/>
      <c r="PLB1" s="134"/>
      <c r="PLC1" s="134"/>
      <c r="PLD1" s="134"/>
      <c r="PLE1" s="134"/>
      <c r="PLF1" s="134"/>
      <c r="PLG1" s="134"/>
      <c r="PLH1" s="134"/>
      <c r="PLI1" s="134"/>
      <c r="PLJ1" s="134"/>
      <c r="PLK1" s="134"/>
      <c r="PLL1" s="134"/>
      <c r="PLM1" s="134"/>
      <c r="PLN1" s="134"/>
      <c r="PLO1" s="134"/>
      <c r="PLP1" s="134"/>
      <c r="PLQ1" s="134"/>
      <c r="PLR1" s="134"/>
      <c r="PLS1" s="134"/>
      <c r="PLT1" s="134"/>
      <c r="PLU1" s="134"/>
      <c r="PLV1" s="134"/>
      <c r="PLW1" s="134"/>
      <c r="PLX1" s="134"/>
      <c r="PLY1" s="134"/>
      <c r="PLZ1" s="134"/>
      <c r="PMA1" s="134"/>
      <c r="PMB1" s="134"/>
      <c r="PMC1" s="134"/>
      <c r="PMD1" s="134"/>
      <c r="PME1" s="134"/>
      <c r="PMF1" s="134"/>
      <c r="PMG1" s="134"/>
      <c r="PMH1" s="134"/>
      <c r="PMI1" s="134"/>
      <c r="PMJ1" s="134"/>
      <c r="PMK1" s="134"/>
      <c r="PML1" s="134"/>
      <c r="PMM1" s="134"/>
      <c r="PMN1" s="134"/>
      <c r="PMO1" s="134"/>
      <c r="PMP1" s="134"/>
      <c r="PMQ1" s="134"/>
      <c r="PMR1" s="134"/>
      <c r="PMS1" s="134"/>
      <c r="PMT1" s="134"/>
      <c r="PMU1" s="134"/>
      <c r="PMV1" s="134"/>
      <c r="PMW1" s="134"/>
      <c r="PMX1" s="134"/>
      <c r="PMY1" s="134"/>
      <c r="PMZ1" s="134"/>
      <c r="PNA1" s="134"/>
      <c r="PNB1" s="134"/>
      <c r="PNC1" s="134"/>
      <c r="PND1" s="134"/>
      <c r="PNE1" s="134"/>
      <c r="PNF1" s="134"/>
      <c r="PNG1" s="134"/>
      <c r="PNH1" s="134"/>
      <c r="PNI1" s="134"/>
      <c r="PNJ1" s="134"/>
      <c r="PNK1" s="134"/>
      <c r="PNL1" s="134"/>
      <c r="PNM1" s="134"/>
      <c r="PNN1" s="134"/>
      <c r="PNO1" s="134"/>
      <c r="PNP1" s="134"/>
      <c r="PNQ1" s="134"/>
      <c r="PNR1" s="134"/>
      <c r="PNS1" s="134"/>
      <c r="PNT1" s="134"/>
      <c r="PNU1" s="134"/>
      <c r="PNV1" s="134"/>
      <c r="PNW1" s="134"/>
      <c r="PNX1" s="134"/>
      <c r="PNY1" s="134"/>
      <c r="PNZ1" s="134"/>
      <c r="POA1" s="134"/>
      <c r="POB1" s="134"/>
      <c r="POC1" s="134"/>
      <c r="POD1" s="134"/>
      <c r="POE1" s="134"/>
      <c r="POF1" s="134"/>
      <c r="POG1" s="134"/>
      <c r="POH1" s="134"/>
      <c r="POI1" s="134"/>
      <c r="POJ1" s="134"/>
      <c r="POK1" s="134"/>
      <c r="POL1" s="134"/>
      <c r="POM1" s="134"/>
      <c r="PON1" s="134"/>
      <c r="POO1" s="134"/>
      <c r="POP1" s="134"/>
      <c r="POQ1" s="134"/>
      <c r="POR1" s="134"/>
      <c r="POS1" s="134"/>
      <c r="POT1" s="134"/>
      <c r="POU1" s="134"/>
      <c r="POV1" s="134"/>
      <c r="POW1" s="134"/>
      <c r="POX1" s="134"/>
      <c r="POY1" s="134"/>
      <c r="POZ1" s="134"/>
      <c r="PPA1" s="134"/>
      <c r="PPB1" s="134"/>
      <c r="PPC1" s="134"/>
      <c r="PPD1" s="134"/>
      <c r="PPE1" s="134"/>
      <c r="PPF1" s="134"/>
      <c r="PPG1" s="134"/>
      <c r="PPH1" s="134"/>
      <c r="PPI1" s="134"/>
      <c r="PPJ1" s="134"/>
      <c r="PPK1" s="134"/>
      <c r="PPL1" s="134"/>
      <c r="PPM1" s="134"/>
      <c r="PPN1" s="134"/>
      <c r="PPO1" s="134"/>
      <c r="PPP1" s="134"/>
      <c r="PPQ1" s="134"/>
      <c r="PPR1" s="134"/>
      <c r="PPS1" s="134"/>
      <c r="PPT1" s="134"/>
      <c r="PPU1" s="134"/>
      <c r="PPV1" s="134"/>
      <c r="PPW1" s="134"/>
      <c r="PPX1" s="134"/>
      <c r="PPY1" s="134"/>
      <c r="PPZ1" s="134"/>
      <c r="PQA1" s="134"/>
      <c r="PQB1" s="134"/>
      <c r="PQC1" s="134"/>
      <c r="PQD1" s="134"/>
      <c r="PQE1" s="134"/>
      <c r="PQF1" s="134"/>
      <c r="PQG1" s="134"/>
      <c r="PQH1" s="134"/>
      <c r="PQI1" s="134"/>
      <c r="PQJ1" s="134"/>
      <c r="PQK1" s="134"/>
      <c r="PQL1" s="134"/>
      <c r="PQM1" s="134"/>
      <c r="PQN1" s="134"/>
      <c r="PQO1" s="134"/>
      <c r="PQP1" s="134"/>
      <c r="PQQ1" s="134"/>
      <c r="PQR1" s="134"/>
      <c r="PQS1" s="134"/>
      <c r="PQT1" s="134"/>
      <c r="PQU1" s="134"/>
      <c r="PQV1" s="134"/>
      <c r="PQW1" s="134"/>
      <c r="PQX1" s="134"/>
      <c r="PQY1" s="134"/>
      <c r="PQZ1" s="134"/>
      <c r="PRA1" s="134"/>
      <c r="PRB1" s="134"/>
      <c r="PRC1" s="134"/>
      <c r="PRD1" s="134"/>
      <c r="PRE1" s="134"/>
      <c r="PRF1" s="134"/>
      <c r="PRG1" s="134"/>
      <c r="PRH1" s="134"/>
      <c r="PRI1" s="134"/>
      <c r="PRJ1" s="134"/>
      <c r="PRK1" s="134"/>
      <c r="PRL1" s="134"/>
      <c r="PRM1" s="134"/>
      <c r="PRN1" s="134"/>
      <c r="PRO1" s="134"/>
      <c r="PRP1" s="134"/>
      <c r="PRQ1" s="134"/>
      <c r="PRR1" s="134"/>
      <c r="PRS1" s="134"/>
      <c r="PRT1" s="134"/>
      <c r="PRU1" s="134"/>
      <c r="PRV1" s="134"/>
      <c r="PRW1" s="134"/>
      <c r="PRX1" s="134"/>
      <c r="PRY1" s="134"/>
      <c r="PRZ1" s="134"/>
      <c r="PSA1" s="134"/>
      <c r="PSB1" s="134"/>
      <c r="PSC1" s="134"/>
      <c r="PSD1" s="134"/>
      <c r="PSE1" s="134"/>
      <c r="PSF1" s="134"/>
      <c r="PSG1" s="134"/>
      <c r="PSH1" s="134"/>
      <c r="PSI1" s="134"/>
      <c r="PSJ1" s="134"/>
      <c r="PSK1" s="134"/>
      <c r="PSL1" s="134"/>
      <c r="PSM1" s="134"/>
      <c r="PSN1" s="134"/>
      <c r="PSO1" s="134"/>
      <c r="PSP1" s="134"/>
      <c r="PSQ1" s="134"/>
      <c r="PSR1" s="134"/>
      <c r="PSS1" s="134"/>
      <c r="PST1" s="134"/>
      <c r="PSU1" s="134"/>
      <c r="PSV1" s="134"/>
      <c r="PSW1" s="134"/>
      <c r="PSX1" s="134"/>
      <c r="PSY1" s="134"/>
      <c r="PSZ1" s="134"/>
      <c r="PTA1" s="134"/>
      <c r="PTB1" s="134"/>
      <c r="PTC1" s="134"/>
      <c r="PTD1" s="134"/>
      <c r="PTE1" s="134"/>
      <c r="PTF1" s="134"/>
      <c r="PTG1" s="134"/>
      <c r="PTH1" s="134"/>
      <c r="PTI1" s="134"/>
      <c r="PTJ1" s="134"/>
      <c r="PTK1" s="134"/>
      <c r="PTL1" s="134"/>
      <c r="PTM1" s="134"/>
      <c r="PTN1" s="134"/>
      <c r="PTO1" s="134"/>
      <c r="PTP1" s="134"/>
      <c r="PTQ1" s="134"/>
      <c r="PTR1" s="134"/>
      <c r="PTS1" s="134"/>
      <c r="PTT1" s="134"/>
      <c r="PTU1" s="134"/>
      <c r="PTV1" s="134"/>
      <c r="PTW1" s="134"/>
      <c r="PTX1" s="134"/>
      <c r="PTY1" s="134"/>
      <c r="PTZ1" s="134"/>
      <c r="PUA1" s="134"/>
      <c r="PUB1" s="134"/>
      <c r="PUC1" s="134"/>
      <c r="PUD1" s="134"/>
      <c r="PUE1" s="134"/>
      <c r="PUF1" s="134"/>
      <c r="PUG1" s="134"/>
      <c r="PUH1" s="134"/>
      <c r="PUI1" s="134"/>
      <c r="PUJ1" s="134"/>
      <c r="PUK1" s="134"/>
      <c r="PUL1" s="134"/>
      <c r="PUM1" s="134"/>
      <c r="PUN1" s="134"/>
      <c r="PUO1" s="134"/>
      <c r="PUP1" s="134"/>
      <c r="PUQ1" s="134"/>
      <c r="PUR1" s="134"/>
      <c r="PUS1" s="134"/>
      <c r="PUT1" s="134"/>
      <c r="PUU1" s="134"/>
      <c r="PUV1" s="134"/>
      <c r="PUW1" s="134"/>
      <c r="PUX1" s="134"/>
      <c r="PUY1" s="134"/>
      <c r="PUZ1" s="134"/>
      <c r="PVA1" s="134"/>
      <c r="PVB1" s="134"/>
      <c r="PVC1" s="134"/>
      <c r="PVD1" s="134"/>
      <c r="PVE1" s="134"/>
      <c r="PVF1" s="134"/>
      <c r="PVG1" s="134"/>
      <c r="PVH1" s="134"/>
      <c r="PVI1" s="134"/>
      <c r="PVJ1" s="134"/>
      <c r="PVK1" s="134"/>
      <c r="PVL1" s="134"/>
      <c r="PVM1" s="134"/>
      <c r="PVN1" s="134"/>
      <c r="PVO1" s="134"/>
      <c r="PVP1" s="134"/>
      <c r="PVQ1" s="134"/>
      <c r="PVR1" s="134"/>
      <c r="PVS1" s="134"/>
      <c r="PVT1" s="134"/>
      <c r="PVU1" s="134"/>
      <c r="PVV1" s="134"/>
      <c r="PVW1" s="134"/>
      <c r="PVX1" s="134"/>
      <c r="PVY1" s="134"/>
      <c r="PVZ1" s="134"/>
      <c r="PWA1" s="134"/>
      <c r="PWB1" s="134"/>
      <c r="PWC1" s="134"/>
      <c r="PWD1" s="134"/>
      <c r="PWE1" s="134"/>
      <c r="PWF1" s="134"/>
      <c r="PWG1" s="134"/>
      <c r="PWH1" s="134"/>
      <c r="PWI1" s="134"/>
      <c r="PWJ1" s="134"/>
      <c r="PWK1" s="134"/>
      <c r="PWL1" s="134"/>
      <c r="PWM1" s="134"/>
      <c r="PWN1" s="134"/>
      <c r="PWO1" s="134"/>
      <c r="PWP1" s="134"/>
      <c r="PWQ1" s="134"/>
      <c r="PWR1" s="134"/>
      <c r="PWS1" s="134"/>
      <c r="PWT1" s="134"/>
      <c r="PWU1" s="134"/>
      <c r="PWV1" s="134"/>
      <c r="PWW1" s="134"/>
      <c r="PWX1" s="134"/>
      <c r="PWY1" s="134"/>
      <c r="PWZ1" s="134"/>
      <c r="PXA1" s="134"/>
      <c r="PXB1" s="134"/>
      <c r="PXC1" s="134"/>
      <c r="PXD1" s="134"/>
      <c r="PXE1" s="134"/>
      <c r="PXF1" s="134"/>
      <c r="PXG1" s="134"/>
      <c r="PXH1" s="134"/>
      <c r="PXI1" s="134"/>
      <c r="PXJ1" s="134"/>
      <c r="PXK1" s="134"/>
      <c r="PXL1" s="134"/>
      <c r="PXM1" s="134"/>
      <c r="PXN1" s="134"/>
      <c r="PXO1" s="134"/>
      <c r="PXP1" s="134"/>
      <c r="PXQ1" s="134"/>
      <c r="PXR1" s="134"/>
      <c r="PXS1" s="134"/>
      <c r="PXT1" s="134"/>
      <c r="PXU1" s="134"/>
      <c r="PXV1" s="134"/>
      <c r="PXW1" s="134"/>
      <c r="PXX1" s="134"/>
      <c r="PXY1" s="134"/>
      <c r="PXZ1" s="134"/>
      <c r="PYA1" s="134"/>
      <c r="PYB1" s="134"/>
      <c r="PYC1" s="134"/>
      <c r="PYD1" s="134"/>
      <c r="PYE1" s="134"/>
      <c r="PYF1" s="134"/>
      <c r="PYG1" s="134"/>
      <c r="PYH1" s="134"/>
      <c r="PYI1" s="134"/>
      <c r="PYJ1" s="134"/>
      <c r="PYK1" s="134"/>
      <c r="PYL1" s="134"/>
      <c r="PYM1" s="134"/>
      <c r="PYN1" s="134"/>
      <c r="PYO1" s="134"/>
      <c r="PYP1" s="134"/>
      <c r="PYQ1" s="134"/>
      <c r="PYR1" s="134"/>
      <c r="PYS1" s="134"/>
      <c r="PYT1" s="134"/>
      <c r="PYU1" s="134"/>
      <c r="PYV1" s="134"/>
      <c r="PYW1" s="134"/>
      <c r="PYX1" s="134"/>
      <c r="PYY1" s="134"/>
      <c r="PYZ1" s="134"/>
      <c r="PZA1" s="134"/>
      <c r="PZB1" s="134"/>
      <c r="PZC1" s="134"/>
      <c r="PZD1" s="134"/>
      <c r="PZE1" s="134"/>
      <c r="PZF1" s="134"/>
      <c r="PZG1" s="134"/>
      <c r="PZH1" s="134"/>
      <c r="PZI1" s="134"/>
      <c r="PZJ1" s="134"/>
      <c r="PZK1" s="134"/>
      <c r="PZL1" s="134"/>
      <c r="PZM1" s="134"/>
      <c r="PZN1" s="134"/>
      <c r="PZO1" s="134"/>
      <c r="PZP1" s="134"/>
      <c r="PZQ1" s="134"/>
      <c r="PZR1" s="134"/>
      <c r="PZS1" s="134"/>
      <c r="PZT1" s="134"/>
      <c r="PZU1" s="134"/>
      <c r="PZV1" s="134"/>
      <c r="PZW1" s="134"/>
      <c r="PZX1" s="134"/>
      <c r="PZY1" s="134"/>
      <c r="PZZ1" s="134"/>
      <c r="QAA1" s="134"/>
      <c r="QAB1" s="134"/>
      <c r="QAC1" s="134"/>
      <c r="QAD1" s="134"/>
      <c r="QAE1" s="134"/>
      <c r="QAF1" s="134"/>
      <c r="QAG1" s="134"/>
      <c r="QAH1" s="134"/>
      <c r="QAI1" s="134"/>
      <c r="QAJ1" s="134"/>
      <c r="QAK1" s="134"/>
      <c r="QAL1" s="134"/>
      <c r="QAM1" s="134"/>
      <c r="QAN1" s="134"/>
      <c r="QAO1" s="134"/>
      <c r="QAP1" s="134"/>
      <c r="QAQ1" s="134"/>
      <c r="QAR1" s="134"/>
      <c r="QAS1" s="134"/>
      <c r="QAT1" s="134"/>
      <c r="QAU1" s="134"/>
      <c r="QAV1" s="134"/>
      <c r="QAW1" s="134"/>
      <c r="QAX1" s="134"/>
      <c r="QAY1" s="134"/>
      <c r="QAZ1" s="134"/>
      <c r="QBA1" s="134"/>
      <c r="QBB1" s="134"/>
      <c r="QBC1" s="134"/>
      <c r="QBD1" s="134"/>
      <c r="QBE1" s="134"/>
      <c r="QBF1" s="134"/>
      <c r="QBG1" s="134"/>
      <c r="QBH1" s="134"/>
      <c r="QBI1" s="134"/>
      <c r="QBJ1" s="134"/>
      <c r="QBK1" s="134"/>
      <c r="QBL1" s="134"/>
      <c r="QBM1" s="134"/>
      <c r="QBN1" s="134"/>
      <c r="QBO1" s="134"/>
      <c r="QBP1" s="134"/>
      <c r="QBQ1" s="134"/>
      <c r="QBR1" s="134"/>
      <c r="QBS1" s="134"/>
      <c r="QBT1" s="134"/>
      <c r="QBU1" s="134"/>
      <c r="QBV1" s="134"/>
      <c r="QBW1" s="134"/>
      <c r="QBX1" s="134"/>
      <c r="QBY1" s="134"/>
      <c r="QBZ1" s="134"/>
      <c r="QCA1" s="134"/>
      <c r="QCB1" s="134"/>
      <c r="QCC1" s="134"/>
      <c r="QCD1" s="134"/>
      <c r="QCE1" s="134"/>
      <c r="QCF1" s="134"/>
      <c r="QCG1" s="134"/>
      <c r="QCH1" s="134"/>
      <c r="QCI1" s="134"/>
      <c r="QCJ1" s="134"/>
      <c r="QCK1" s="134"/>
      <c r="QCL1" s="134"/>
      <c r="QCM1" s="134"/>
      <c r="QCN1" s="134"/>
      <c r="QCO1" s="134"/>
      <c r="QCP1" s="134"/>
      <c r="QCQ1" s="134"/>
      <c r="QCR1" s="134"/>
      <c r="QCS1" s="134"/>
      <c r="QCT1" s="134"/>
      <c r="QCU1" s="134"/>
      <c r="QCV1" s="134"/>
      <c r="QCW1" s="134"/>
      <c r="QCX1" s="134"/>
      <c r="QCY1" s="134"/>
      <c r="QCZ1" s="134"/>
      <c r="QDA1" s="134"/>
      <c r="QDB1" s="134"/>
      <c r="QDC1" s="134"/>
      <c r="QDD1" s="134"/>
      <c r="QDE1" s="134"/>
      <c r="QDF1" s="134"/>
      <c r="QDG1" s="134"/>
      <c r="QDH1" s="134"/>
      <c r="QDI1" s="134"/>
      <c r="QDJ1" s="134"/>
      <c r="QDK1" s="134"/>
      <c r="QDL1" s="134"/>
      <c r="QDM1" s="134"/>
      <c r="QDN1" s="134"/>
      <c r="QDO1" s="134"/>
      <c r="QDP1" s="134"/>
      <c r="QDQ1" s="134"/>
      <c r="QDR1" s="134"/>
      <c r="QDS1" s="134"/>
      <c r="QDT1" s="134"/>
      <c r="QDU1" s="134"/>
      <c r="QDV1" s="134"/>
      <c r="QDW1" s="134"/>
      <c r="QDX1" s="134"/>
      <c r="QDY1" s="134"/>
      <c r="QDZ1" s="134"/>
      <c r="QEA1" s="134"/>
      <c r="QEB1" s="134"/>
      <c r="QEC1" s="134"/>
      <c r="QED1" s="134"/>
      <c r="QEE1" s="134"/>
      <c r="QEF1" s="134"/>
      <c r="QEG1" s="134"/>
      <c r="QEH1" s="134"/>
      <c r="QEI1" s="134"/>
      <c r="QEJ1" s="134"/>
      <c r="QEK1" s="134"/>
      <c r="QEL1" s="134"/>
      <c r="QEM1" s="134"/>
      <c r="QEN1" s="134"/>
      <c r="QEO1" s="134"/>
      <c r="QEP1" s="134"/>
      <c r="QEQ1" s="134"/>
      <c r="QER1" s="134"/>
      <c r="QES1" s="134"/>
      <c r="QET1" s="134"/>
      <c r="QEU1" s="134"/>
      <c r="QEV1" s="134"/>
      <c r="QEW1" s="134"/>
      <c r="QEX1" s="134"/>
      <c r="QEY1" s="134"/>
      <c r="QEZ1" s="134"/>
      <c r="QFA1" s="134"/>
      <c r="QFB1" s="134"/>
      <c r="QFC1" s="134"/>
      <c r="QFD1" s="134"/>
      <c r="QFE1" s="134"/>
      <c r="QFF1" s="134"/>
      <c r="QFG1" s="134"/>
      <c r="QFH1" s="134"/>
      <c r="QFI1" s="134"/>
      <c r="QFJ1" s="134"/>
      <c r="QFK1" s="134"/>
      <c r="QFL1" s="134"/>
      <c r="QFM1" s="134"/>
      <c r="QFN1" s="134"/>
      <c r="QFO1" s="134"/>
      <c r="QFP1" s="134"/>
      <c r="QFQ1" s="134"/>
      <c r="QFR1" s="134"/>
      <c r="QFS1" s="134"/>
      <c r="QFT1" s="134"/>
      <c r="QFU1" s="134"/>
      <c r="QFV1" s="134"/>
      <c r="QFW1" s="134"/>
      <c r="QFX1" s="134"/>
      <c r="QFY1" s="134"/>
      <c r="QFZ1" s="134"/>
      <c r="QGA1" s="134"/>
      <c r="QGB1" s="134"/>
      <c r="QGC1" s="134"/>
      <c r="QGD1" s="134"/>
      <c r="QGE1" s="134"/>
      <c r="QGF1" s="134"/>
      <c r="QGG1" s="134"/>
      <c r="QGH1" s="134"/>
      <c r="QGI1" s="134"/>
      <c r="QGJ1" s="134"/>
      <c r="QGK1" s="134"/>
      <c r="QGL1" s="134"/>
      <c r="QGM1" s="134"/>
      <c r="QGN1" s="134"/>
      <c r="QGO1" s="134"/>
      <c r="QGP1" s="134"/>
      <c r="QGQ1" s="134"/>
      <c r="QGR1" s="134"/>
      <c r="QGS1" s="134"/>
      <c r="QGT1" s="134"/>
      <c r="QGU1" s="134"/>
      <c r="QGV1" s="134"/>
      <c r="QGW1" s="134"/>
      <c r="QGX1" s="134"/>
      <c r="QGY1" s="134"/>
      <c r="QGZ1" s="134"/>
      <c r="QHA1" s="134"/>
      <c r="QHB1" s="134"/>
      <c r="QHC1" s="134"/>
      <c r="QHD1" s="134"/>
      <c r="QHE1" s="134"/>
      <c r="QHF1" s="134"/>
      <c r="QHG1" s="134"/>
      <c r="QHH1" s="134"/>
      <c r="QHI1" s="134"/>
      <c r="QHJ1" s="134"/>
      <c r="QHK1" s="134"/>
      <c r="QHL1" s="134"/>
      <c r="QHM1" s="134"/>
      <c r="QHN1" s="134"/>
      <c r="QHO1" s="134"/>
      <c r="QHP1" s="134"/>
      <c r="QHQ1" s="134"/>
      <c r="QHR1" s="134"/>
      <c r="QHS1" s="134"/>
      <c r="QHT1" s="134"/>
      <c r="QHU1" s="134"/>
      <c r="QHV1" s="134"/>
      <c r="QHW1" s="134"/>
      <c r="QHX1" s="134"/>
      <c r="QHY1" s="134"/>
      <c r="QHZ1" s="134"/>
      <c r="QIA1" s="134"/>
      <c r="QIB1" s="134"/>
      <c r="QIC1" s="134"/>
      <c r="QID1" s="134"/>
      <c r="QIE1" s="134"/>
      <c r="QIF1" s="134"/>
      <c r="QIG1" s="134"/>
      <c r="QIH1" s="134"/>
      <c r="QII1" s="134"/>
      <c r="QIJ1" s="134"/>
      <c r="QIK1" s="134"/>
      <c r="QIL1" s="134"/>
      <c r="QIM1" s="134"/>
      <c r="QIN1" s="134"/>
      <c r="QIO1" s="134"/>
      <c r="QIP1" s="134"/>
      <c r="QIQ1" s="134"/>
      <c r="QIR1" s="134"/>
      <c r="QIS1" s="134"/>
      <c r="QIT1" s="134"/>
      <c r="QIU1" s="134"/>
      <c r="QIV1" s="134"/>
      <c r="QIW1" s="134"/>
      <c r="QIX1" s="134"/>
      <c r="QIY1" s="134"/>
      <c r="QIZ1" s="134"/>
      <c r="QJA1" s="134"/>
      <c r="QJB1" s="134"/>
      <c r="QJC1" s="134"/>
      <c r="QJD1" s="134"/>
      <c r="QJE1" s="134"/>
      <c r="QJF1" s="134"/>
      <c r="QJG1" s="134"/>
      <c r="QJH1" s="134"/>
      <c r="QJI1" s="134"/>
      <c r="QJJ1" s="134"/>
      <c r="QJK1" s="134"/>
      <c r="QJL1" s="134"/>
      <c r="QJM1" s="134"/>
      <c r="QJN1" s="134"/>
      <c r="QJO1" s="134"/>
      <c r="QJP1" s="134"/>
      <c r="QJQ1" s="134"/>
      <c r="QJR1" s="134"/>
      <c r="QJS1" s="134"/>
      <c r="QJT1" s="134"/>
      <c r="QJU1" s="134"/>
      <c r="QJV1" s="134"/>
      <c r="QJW1" s="134"/>
      <c r="QJX1" s="134"/>
      <c r="QJY1" s="134"/>
      <c r="QJZ1" s="134"/>
      <c r="QKA1" s="134"/>
      <c r="QKB1" s="134"/>
      <c r="QKC1" s="134"/>
      <c r="QKD1" s="134"/>
      <c r="QKE1" s="134"/>
      <c r="QKF1" s="134"/>
      <c r="QKG1" s="134"/>
      <c r="QKH1" s="134"/>
      <c r="QKI1" s="134"/>
      <c r="QKJ1" s="134"/>
      <c r="QKK1" s="134"/>
      <c r="QKL1" s="134"/>
      <c r="QKM1" s="134"/>
      <c r="QKN1" s="134"/>
      <c r="QKO1" s="134"/>
      <c r="QKP1" s="134"/>
      <c r="QKQ1" s="134"/>
      <c r="QKR1" s="134"/>
      <c r="QKS1" s="134"/>
      <c r="QKT1" s="134"/>
      <c r="QKU1" s="134"/>
      <c r="QKV1" s="134"/>
      <c r="QKW1" s="134"/>
      <c r="QKX1" s="134"/>
      <c r="QKY1" s="134"/>
      <c r="QKZ1" s="134"/>
      <c r="QLA1" s="134"/>
      <c r="QLB1" s="134"/>
      <c r="QLC1" s="134"/>
      <c r="QLD1" s="134"/>
      <c r="QLE1" s="134"/>
      <c r="QLF1" s="134"/>
      <c r="QLG1" s="134"/>
      <c r="QLH1" s="134"/>
      <c r="QLI1" s="134"/>
      <c r="QLJ1" s="134"/>
      <c r="QLK1" s="134"/>
      <c r="QLL1" s="134"/>
      <c r="QLM1" s="134"/>
      <c r="QLN1" s="134"/>
      <c r="QLO1" s="134"/>
      <c r="QLP1" s="134"/>
      <c r="QLQ1" s="134"/>
      <c r="QLR1" s="134"/>
      <c r="QLS1" s="134"/>
      <c r="QLT1" s="134"/>
      <c r="QLU1" s="134"/>
      <c r="QLV1" s="134"/>
      <c r="QLW1" s="134"/>
      <c r="QLX1" s="134"/>
      <c r="QLY1" s="134"/>
      <c r="QLZ1" s="134"/>
      <c r="QMA1" s="134"/>
      <c r="QMB1" s="134"/>
      <c r="QMC1" s="134"/>
      <c r="QMD1" s="134"/>
      <c r="QME1" s="134"/>
      <c r="QMF1" s="134"/>
      <c r="QMG1" s="134"/>
      <c r="QMH1" s="134"/>
      <c r="QMI1" s="134"/>
      <c r="QMJ1" s="134"/>
      <c r="QMK1" s="134"/>
      <c r="QML1" s="134"/>
      <c r="QMM1" s="134"/>
      <c r="QMN1" s="134"/>
      <c r="QMO1" s="134"/>
      <c r="QMP1" s="134"/>
      <c r="QMQ1" s="134"/>
      <c r="QMR1" s="134"/>
      <c r="QMS1" s="134"/>
      <c r="QMT1" s="134"/>
      <c r="QMU1" s="134"/>
      <c r="QMV1" s="134"/>
      <c r="QMW1" s="134"/>
      <c r="QMX1" s="134"/>
      <c r="QMY1" s="134"/>
      <c r="QMZ1" s="134"/>
      <c r="QNA1" s="134"/>
      <c r="QNB1" s="134"/>
      <c r="QNC1" s="134"/>
      <c r="QND1" s="134"/>
      <c r="QNE1" s="134"/>
      <c r="QNF1" s="134"/>
      <c r="QNG1" s="134"/>
      <c r="QNH1" s="134"/>
      <c r="QNI1" s="134"/>
      <c r="QNJ1" s="134"/>
      <c r="QNK1" s="134"/>
      <c r="QNL1" s="134"/>
      <c r="QNM1" s="134"/>
      <c r="QNN1" s="134"/>
      <c r="QNO1" s="134"/>
      <c r="QNP1" s="134"/>
      <c r="QNQ1" s="134"/>
      <c r="QNR1" s="134"/>
      <c r="QNS1" s="134"/>
      <c r="QNT1" s="134"/>
      <c r="QNU1" s="134"/>
      <c r="QNV1" s="134"/>
      <c r="QNW1" s="134"/>
      <c r="QNX1" s="134"/>
      <c r="QNY1" s="134"/>
      <c r="QNZ1" s="134"/>
      <c r="QOA1" s="134"/>
      <c r="QOB1" s="134"/>
      <c r="QOC1" s="134"/>
      <c r="QOD1" s="134"/>
      <c r="QOE1" s="134"/>
      <c r="QOF1" s="134"/>
      <c r="QOG1" s="134"/>
      <c r="QOH1" s="134"/>
      <c r="QOI1" s="134"/>
      <c r="QOJ1" s="134"/>
      <c r="QOK1" s="134"/>
      <c r="QOL1" s="134"/>
      <c r="QOM1" s="134"/>
      <c r="QON1" s="134"/>
      <c r="QOO1" s="134"/>
      <c r="QOP1" s="134"/>
      <c r="QOQ1" s="134"/>
      <c r="QOR1" s="134"/>
      <c r="QOS1" s="134"/>
      <c r="QOT1" s="134"/>
      <c r="QOU1" s="134"/>
      <c r="QOV1" s="134"/>
      <c r="QOW1" s="134"/>
      <c r="QOX1" s="134"/>
      <c r="QOY1" s="134"/>
      <c r="QOZ1" s="134"/>
      <c r="QPA1" s="134"/>
      <c r="QPB1" s="134"/>
      <c r="QPC1" s="134"/>
      <c r="QPD1" s="134"/>
      <c r="QPE1" s="134"/>
      <c r="QPF1" s="134"/>
      <c r="QPG1" s="134"/>
      <c r="QPH1" s="134"/>
      <c r="QPI1" s="134"/>
      <c r="QPJ1" s="134"/>
      <c r="QPK1" s="134"/>
      <c r="QPL1" s="134"/>
      <c r="QPM1" s="134"/>
      <c r="QPN1" s="134"/>
      <c r="QPO1" s="134"/>
      <c r="QPP1" s="134"/>
      <c r="QPQ1" s="134"/>
      <c r="QPR1" s="134"/>
      <c r="QPS1" s="134"/>
      <c r="QPT1" s="134"/>
      <c r="QPU1" s="134"/>
      <c r="QPV1" s="134"/>
      <c r="QPW1" s="134"/>
      <c r="QPX1" s="134"/>
      <c r="QPY1" s="134"/>
      <c r="QPZ1" s="134"/>
      <c r="QQA1" s="134"/>
      <c r="QQB1" s="134"/>
      <c r="QQC1" s="134"/>
      <c r="QQD1" s="134"/>
      <c r="QQE1" s="134"/>
      <c r="QQF1" s="134"/>
      <c r="QQG1" s="134"/>
      <c r="QQH1" s="134"/>
      <c r="QQI1" s="134"/>
      <c r="QQJ1" s="134"/>
      <c r="QQK1" s="134"/>
      <c r="QQL1" s="134"/>
      <c r="QQM1" s="134"/>
      <c r="QQN1" s="134"/>
      <c r="QQO1" s="134"/>
      <c r="QQP1" s="134"/>
      <c r="QQQ1" s="134"/>
      <c r="QQR1" s="134"/>
      <c r="QQS1" s="134"/>
      <c r="QQT1" s="134"/>
      <c r="QQU1" s="134"/>
      <c r="QQV1" s="134"/>
      <c r="QQW1" s="134"/>
      <c r="QQX1" s="134"/>
      <c r="QQY1" s="134"/>
      <c r="QQZ1" s="134"/>
      <c r="QRA1" s="134"/>
      <c r="QRB1" s="134"/>
      <c r="QRC1" s="134"/>
      <c r="QRD1" s="134"/>
      <c r="QRE1" s="134"/>
      <c r="QRF1" s="134"/>
      <c r="QRG1" s="134"/>
      <c r="QRH1" s="134"/>
      <c r="QRI1" s="134"/>
      <c r="QRJ1" s="134"/>
      <c r="QRK1" s="134"/>
      <c r="QRL1" s="134"/>
      <c r="QRM1" s="134"/>
      <c r="QRN1" s="134"/>
      <c r="QRO1" s="134"/>
      <c r="QRP1" s="134"/>
      <c r="QRQ1" s="134"/>
      <c r="QRR1" s="134"/>
      <c r="QRS1" s="134"/>
      <c r="QRT1" s="134"/>
      <c r="QRU1" s="134"/>
      <c r="QRV1" s="134"/>
      <c r="QRW1" s="134"/>
      <c r="QRX1" s="134"/>
      <c r="QRY1" s="134"/>
      <c r="QRZ1" s="134"/>
      <c r="QSA1" s="134"/>
      <c r="QSB1" s="134"/>
      <c r="QSC1" s="134"/>
      <c r="QSD1" s="134"/>
      <c r="QSE1" s="134"/>
      <c r="QSF1" s="134"/>
      <c r="QSG1" s="134"/>
      <c r="QSH1" s="134"/>
      <c r="QSI1" s="134"/>
      <c r="QSJ1" s="134"/>
      <c r="QSK1" s="134"/>
      <c r="QSL1" s="134"/>
      <c r="QSM1" s="134"/>
      <c r="QSN1" s="134"/>
      <c r="QSO1" s="134"/>
      <c r="QSP1" s="134"/>
      <c r="QSQ1" s="134"/>
      <c r="QSR1" s="134"/>
      <c r="QSS1" s="134"/>
      <c r="QST1" s="134"/>
      <c r="QSU1" s="134"/>
      <c r="QSV1" s="134"/>
      <c r="QSW1" s="134"/>
      <c r="QSX1" s="134"/>
      <c r="QSY1" s="134"/>
      <c r="QSZ1" s="134"/>
      <c r="QTA1" s="134"/>
      <c r="QTB1" s="134"/>
      <c r="QTC1" s="134"/>
      <c r="QTD1" s="134"/>
      <c r="QTE1" s="134"/>
      <c r="QTF1" s="134"/>
      <c r="QTG1" s="134"/>
      <c r="QTH1" s="134"/>
      <c r="QTI1" s="134"/>
      <c r="QTJ1" s="134"/>
      <c r="QTK1" s="134"/>
      <c r="QTL1" s="134"/>
      <c r="QTM1" s="134"/>
      <c r="QTN1" s="134"/>
      <c r="QTO1" s="134"/>
      <c r="QTP1" s="134"/>
      <c r="QTQ1" s="134"/>
      <c r="QTR1" s="134"/>
      <c r="QTS1" s="134"/>
      <c r="QTT1" s="134"/>
      <c r="QTU1" s="134"/>
      <c r="QTV1" s="134"/>
      <c r="QTW1" s="134"/>
      <c r="QTX1" s="134"/>
      <c r="QTY1" s="134"/>
      <c r="QTZ1" s="134"/>
      <c r="QUA1" s="134"/>
      <c r="QUB1" s="134"/>
      <c r="QUC1" s="134"/>
      <c r="QUD1" s="134"/>
      <c r="QUE1" s="134"/>
      <c r="QUF1" s="134"/>
      <c r="QUG1" s="134"/>
      <c r="QUH1" s="134"/>
      <c r="QUI1" s="134"/>
      <c r="QUJ1" s="134"/>
      <c r="QUK1" s="134"/>
      <c r="QUL1" s="134"/>
      <c r="QUM1" s="134"/>
      <c r="QUN1" s="134"/>
      <c r="QUO1" s="134"/>
      <c r="QUP1" s="134"/>
      <c r="QUQ1" s="134"/>
      <c r="QUR1" s="134"/>
      <c r="QUS1" s="134"/>
      <c r="QUT1" s="134"/>
      <c r="QUU1" s="134"/>
      <c r="QUV1" s="134"/>
      <c r="QUW1" s="134"/>
      <c r="QUX1" s="134"/>
      <c r="QUY1" s="134"/>
      <c r="QUZ1" s="134"/>
      <c r="QVA1" s="134"/>
      <c r="QVB1" s="134"/>
      <c r="QVC1" s="134"/>
      <c r="QVD1" s="134"/>
      <c r="QVE1" s="134"/>
      <c r="QVF1" s="134"/>
      <c r="QVG1" s="134"/>
      <c r="QVH1" s="134"/>
      <c r="QVI1" s="134"/>
      <c r="QVJ1" s="134"/>
      <c r="QVK1" s="134"/>
      <c r="QVL1" s="134"/>
      <c r="QVM1" s="134"/>
      <c r="QVN1" s="134"/>
      <c r="QVO1" s="134"/>
      <c r="QVP1" s="134"/>
      <c r="QVQ1" s="134"/>
      <c r="QVR1" s="134"/>
      <c r="QVS1" s="134"/>
      <c r="QVT1" s="134"/>
      <c r="QVU1" s="134"/>
      <c r="QVV1" s="134"/>
      <c r="QVW1" s="134"/>
      <c r="QVX1" s="134"/>
      <c r="QVY1" s="134"/>
      <c r="QVZ1" s="134"/>
      <c r="QWA1" s="134"/>
      <c r="QWB1" s="134"/>
      <c r="QWC1" s="134"/>
      <c r="QWD1" s="134"/>
      <c r="QWE1" s="134"/>
      <c r="QWF1" s="134"/>
      <c r="QWG1" s="134"/>
      <c r="QWH1" s="134"/>
      <c r="QWI1" s="134"/>
      <c r="QWJ1" s="134"/>
      <c r="QWK1" s="134"/>
      <c r="QWL1" s="134"/>
      <c r="QWM1" s="134"/>
      <c r="QWN1" s="134"/>
      <c r="QWO1" s="134"/>
      <c r="QWP1" s="134"/>
      <c r="QWQ1" s="134"/>
      <c r="QWR1" s="134"/>
      <c r="QWS1" s="134"/>
      <c r="QWT1" s="134"/>
      <c r="QWU1" s="134"/>
      <c r="QWV1" s="134"/>
      <c r="QWW1" s="134"/>
      <c r="QWX1" s="134"/>
      <c r="QWY1" s="134"/>
      <c r="QWZ1" s="134"/>
      <c r="QXA1" s="134"/>
      <c r="QXB1" s="134"/>
      <c r="QXC1" s="134"/>
      <c r="QXD1" s="134"/>
      <c r="QXE1" s="134"/>
      <c r="QXF1" s="134"/>
      <c r="QXG1" s="134"/>
      <c r="QXH1" s="134"/>
      <c r="QXI1" s="134"/>
      <c r="QXJ1" s="134"/>
      <c r="QXK1" s="134"/>
      <c r="QXL1" s="134"/>
      <c r="QXM1" s="134"/>
      <c r="QXN1" s="134"/>
      <c r="QXO1" s="134"/>
      <c r="QXP1" s="134"/>
      <c r="QXQ1" s="134"/>
      <c r="QXR1" s="134"/>
      <c r="QXS1" s="134"/>
      <c r="QXT1" s="134"/>
      <c r="QXU1" s="134"/>
      <c r="QXV1" s="134"/>
      <c r="QXW1" s="134"/>
      <c r="QXX1" s="134"/>
      <c r="QXY1" s="134"/>
      <c r="QXZ1" s="134"/>
      <c r="QYA1" s="134"/>
      <c r="QYB1" s="134"/>
      <c r="QYC1" s="134"/>
      <c r="QYD1" s="134"/>
      <c r="QYE1" s="134"/>
      <c r="QYF1" s="134"/>
      <c r="QYG1" s="134"/>
      <c r="QYH1" s="134"/>
      <c r="QYI1" s="134"/>
      <c r="QYJ1" s="134"/>
      <c r="QYK1" s="134"/>
      <c r="QYL1" s="134"/>
      <c r="QYM1" s="134"/>
      <c r="QYN1" s="134"/>
      <c r="QYO1" s="134"/>
      <c r="QYP1" s="134"/>
      <c r="QYQ1" s="134"/>
      <c r="QYR1" s="134"/>
      <c r="QYS1" s="134"/>
      <c r="QYT1" s="134"/>
      <c r="QYU1" s="134"/>
      <c r="QYV1" s="134"/>
      <c r="QYW1" s="134"/>
      <c r="QYX1" s="134"/>
      <c r="QYY1" s="134"/>
      <c r="QYZ1" s="134"/>
      <c r="QZA1" s="134"/>
      <c r="QZB1" s="134"/>
      <c r="QZC1" s="134"/>
      <c r="QZD1" s="134"/>
      <c r="QZE1" s="134"/>
      <c r="QZF1" s="134"/>
      <c r="QZG1" s="134"/>
      <c r="QZH1" s="134"/>
      <c r="QZI1" s="134"/>
      <c r="QZJ1" s="134"/>
      <c r="QZK1" s="134"/>
      <c r="QZL1" s="134"/>
      <c r="QZM1" s="134"/>
      <c r="QZN1" s="134"/>
      <c r="QZO1" s="134"/>
      <c r="QZP1" s="134"/>
      <c r="QZQ1" s="134"/>
      <c r="QZR1" s="134"/>
      <c r="QZS1" s="134"/>
      <c r="QZT1" s="134"/>
      <c r="QZU1" s="134"/>
      <c r="QZV1" s="134"/>
      <c r="QZW1" s="134"/>
      <c r="QZX1" s="134"/>
      <c r="QZY1" s="134"/>
      <c r="QZZ1" s="134"/>
      <c r="RAA1" s="134"/>
      <c r="RAB1" s="134"/>
      <c r="RAC1" s="134"/>
      <c r="RAD1" s="134"/>
      <c r="RAE1" s="134"/>
      <c r="RAF1" s="134"/>
      <c r="RAG1" s="134"/>
      <c r="RAH1" s="134"/>
      <c r="RAI1" s="134"/>
      <c r="RAJ1" s="134"/>
      <c r="RAK1" s="134"/>
      <c r="RAL1" s="134"/>
      <c r="RAM1" s="134"/>
      <c r="RAN1" s="134"/>
      <c r="RAO1" s="134"/>
      <c r="RAP1" s="134"/>
      <c r="RAQ1" s="134"/>
      <c r="RAR1" s="134"/>
      <c r="RAS1" s="134"/>
      <c r="RAT1" s="134"/>
      <c r="RAU1" s="134"/>
      <c r="RAV1" s="134"/>
      <c r="RAW1" s="134"/>
      <c r="RAX1" s="134"/>
      <c r="RAY1" s="134"/>
      <c r="RAZ1" s="134"/>
      <c r="RBA1" s="134"/>
      <c r="RBB1" s="134"/>
      <c r="RBC1" s="134"/>
      <c r="RBD1" s="134"/>
      <c r="RBE1" s="134"/>
      <c r="RBF1" s="134"/>
      <c r="RBG1" s="134"/>
      <c r="RBH1" s="134"/>
      <c r="RBI1" s="134"/>
      <c r="RBJ1" s="134"/>
      <c r="RBK1" s="134"/>
      <c r="RBL1" s="134"/>
      <c r="RBM1" s="134"/>
      <c r="RBN1" s="134"/>
      <c r="RBO1" s="134"/>
      <c r="RBP1" s="134"/>
      <c r="RBQ1" s="134"/>
      <c r="RBR1" s="134"/>
      <c r="RBS1" s="134"/>
      <c r="RBT1" s="134"/>
      <c r="RBU1" s="134"/>
      <c r="RBV1" s="134"/>
      <c r="RBW1" s="134"/>
      <c r="RBX1" s="134"/>
      <c r="RBY1" s="134"/>
      <c r="RBZ1" s="134"/>
      <c r="RCA1" s="134"/>
      <c r="RCB1" s="134"/>
      <c r="RCC1" s="134"/>
      <c r="RCD1" s="134"/>
      <c r="RCE1" s="134"/>
      <c r="RCF1" s="134"/>
      <c r="RCG1" s="134"/>
      <c r="RCH1" s="134"/>
      <c r="RCI1" s="134"/>
      <c r="RCJ1" s="134"/>
      <c r="RCK1" s="134"/>
      <c r="RCL1" s="134"/>
      <c r="RCM1" s="134"/>
      <c r="RCN1" s="134"/>
      <c r="RCO1" s="134"/>
      <c r="RCP1" s="134"/>
      <c r="RCQ1" s="134"/>
      <c r="RCR1" s="134"/>
      <c r="RCS1" s="134"/>
      <c r="RCT1" s="134"/>
      <c r="RCU1" s="134"/>
      <c r="RCV1" s="134"/>
      <c r="RCW1" s="134"/>
      <c r="RCX1" s="134"/>
      <c r="RCY1" s="134"/>
      <c r="RCZ1" s="134"/>
      <c r="RDA1" s="134"/>
      <c r="RDB1" s="134"/>
      <c r="RDC1" s="134"/>
      <c r="RDD1" s="134"/>
      <c r="RDE1" s="134"/>
      <c r="RDF1" s="134"/>
      <c r="RDG1" s="134"/>
      <c r="RDH1" s="134"/>
      <c r="RDI1" s="134"/>
      <c r="RDJ1" s="134"/>
      <c r="RDK1" s="134"/>
      <c r="RDL1" s="134"/>
      <c r="RDM1" s="134"/>
      <c r="RDN1" s="134"/>
      <c r="RDO1" s="134"/>
      <c r="RDP1" s="134"/>
      <c r="RDQ1" s="134"/>
      <c r="RDR1" s="134"/>
      <c r="RDS1" s="134"/>
      <c r="RDT1" s="134"/>
      <c r="RDU1" s="134"/>
      <c r="RDV1" s="134"/>
      <c r="RDW1" s="134"/>
      <c r="RDX1" s="134"/>
      <c r="RDY1" s="134"/>
      <c r="RDZ1" s="134"/>
      <c r="REA1" s="134"/>
      <c r="REB1" s="134"/>
      <c r="REC1" s="134"/>
      <c r="RED1" s="134"/>
      <c r="REE1" s="134"/>
      <c r="REF1" s="134"/>
      <c r="REG1" s="134"/>
      <c r="REH1" s="134"/>
      <c r="REI1" s="134"/>
      <c r="REJ1" s="134"/>
      <c r="REK1" s="134"/>
      <c r="REL1" s="134"/>
      <c r="REM1" s="134"/>
      <c r="REN1" s="134"/>
      <c r="REO1" s="134"/>
      <c r="REP1" s="134"/>
      <c r="REQ1" s="134"/>
      <c r="RER1" s="134"/>
      <c r="RES1" s="134"/>
      <c r="RET1" s="134"/>
      <c r="REU1" s="134"/>
      <c r="REV1" s="134"/>
      <c r="REW1" s="134"/>
      <c r="REX1" s="134"/>
      <c r="REY1" s="134"/>
      <c r="REZ1" s="134"/>
      <c r="RFA1" s="134"/>
      <c r="RFB1" s="134"/>
      <c r="RFC1" s="134"/>
      <c r="RFD1" s="134"/>
      <c r="RFE1" s="134"/>
      <c r="RFF1" s="134"/>
      <c r="RFG1" s="134"/>
      <c r="RFH1" s="134"/>
      <c r="RFI1" s="134"/>
      <c r="RFJ1" s="134"/>
      <c r="RFK1" s="134"/>
      <c r="RFL1" s="134"/>
      <c r="RFM1" s="134"/>
      <c r="RFN1" s="134"/>
      <c r="RFO1" s="134"/>
      <c r="RFP1" s="134"/>
      <c r="RFQ1" s="134"/>
      <c r="RFR1" s="134"/>
      <c r="RFS1" s="134"/>
      <c r="RFT1" s="134"/>
      <c r="RFU1" s="134"/>
      <c r="RFV1" s="134"/>
      <c r="RFW1" s="134"/>
      <c r="RFX1" s="134"/>
      <c r="RFY1" s="134"/>
      <c r="RFZ1" s="134"/>
      <c r="RGA1" s="134"/>
      <c r="RGB1" s="134"/>
      <c r="RGC1" s="134"/>
      <c r="RGD1" s="134"/>
      <c r="RGE1" s="134"/>
      <c r="RGF1" s="134"/>
      <c r="RGG1" s="134"/>
      <c r="RGH1" s="134"/>
      <c r="RGI1" s="134"/>
      <c r="RGJ1" s="134"/>
      <c r="RGK1" s="134"/>
      <c r="RGL1" s="134"/>
      <c r="RGM1" s="134"/>
      <c r="RGN1" s="134"/>
      <c r="RGO1" s="134"/>
      <c r="RGP1" s="134"/>
      <c r="RGQ1" s="134"/>
      <c r="RGR1" s="134"/>
      <c r="RGS1" s="134"/>
      <c r="RGT1" s="134"/>
      <c r="RGU1" s="134"/>
      <c r="RGV1" s="134"/>
      <c r="RGW1" s="134"/>
      <c r="RGX1" s="134"/>
      <c r="RGY1" s="134"/>
      <c r="RGZ1" s="134"/>
      <c r="RHA1" s="134"/>
      <c r="RHB1" s="134"/>
      <c r="RHC1" s="134"/>
      <c r="RHD1" s="134"/>
      <c r="RHE1" s="134"/>
      <c r="RHF1" s="134"/>
      <c r="RHG1" s="134"/>
      <c r="RHH1" s="134"/>
      <c r="RHI1" s="134"/>
      <c r="RHJ1" s="134"/>
      <c r="RHK1" s="134"/>
      <c r="RHL1" s="134"/>
      <c r="RHM1" s="134"/>
      <c r="RHN1" s="134"/>
      <c r="RHO1" s="134"/>
      <c r="RHP1" s="134"/>
      <c r="RHQ1" s="134"/>
      <c r="RHR1" s="134"/>
      <c r="RHS1" s="134"/>
      <c r="RHT1" s="134"/>
      <c r="RHU1" s="134"/>
      <c r="RHV1" s="134"/>
      <c r="RHW1" s="134"/>
      <c r="RHX1" s="134"/>
      <c r="RHY1" s="134"/>
      <c r="RHZ1" s="134"/>
      <c r="RIA1" s="134"/>
      <c r="RIB1" s="134"/>
      <c r="RIC1" s="134"/>
      <c r="RID1" s="134"/>
      <c r="RIE1" s="134"/>
      <c r="RIF1" s="134"/>
      <c r="RIG1" s="134"/>
      <c r="RIH1" s="134"/>
      <c r="RII1" s="134"/>
      <c r="RIJ1" s="134"/>
      <c r="RIK1" s="134"/>
      <c r="RIL1" s="134"/>
      <c r="RIM1" s="134"/>
      <c r="RIN1" s="134"/>
      <c r="RIO1" s="134"/>
      <c r="RIP1" s="134"/>
      <c r="RIQ1" s="134"/>
      <c r="RIR1" s="134"/>
      <c r="RIS1" s="134"/>
      <c r="RIT1" s="134"/>
      <c r="RIU1" s="134"/>
      <c r="RIV1" s="134"/>
      <c r="RIW1" s="134"/>
      <c r="RIX1" s="134"/>
      <c r="RIY1" s="134"/>
      <c r="RIZ1" s="134"/>
      <c r="RJA1" s="134"/>
      <c r="RJB1" s="134"/>
      <c r="RJC1" s="134"/>
      <c r="RJD1" s="134"/>
      <c r="RJE1" s="134"/>
      <c r="RJF1" s="134"/>
      <c r="RJG1" s="134"/>
      <c r="RJH1" s="134"/>
      <c r="RJI1" s="134"/>
      <c r="RJJ1" s="134"/>
      <c r="RJK1" s="134"/>
      <c r="RJL1" s="134"/>
      <c r="RJM1" s="134"/>
      <c r="RJN1" s="134"/>
      <c r="RJO1" s="134"/>
      <c r="RJP1" s="134"/>
      <c r="RJQ1" s="134"/>
      <c r="RJR1" s="134"/>
      <c r="RJS1" s="134"/>
      <c r="RJT1" s="134"/>
      <c r="RJU1" s="134"/>
      <c r="RJV1" s="134"/>
      <c r="RJW1" s="134"/>
      <c r="RJX1" s="134"/>
      <c r="RJY1" s="134"/>
      <c r="RJZ1" s="134"/>
      <c r="RKA1" s="134"/>
      <c r="RKB1" s="134"/>
      <c r="RKC1" s="134"/>
      <c r="RKD1" s="134"/>
      <c r="RKE1" s="134"/>
      <c r="RKF1" s="134"/>
      <c r="RKG1" s="134"/>
      <c r="RKH1" s="134"/>
      <c r="RKI1" s="134"/>
      <c r="RKJ1" s="134"/>
      <c r="RKK1" s="134"/>
      <c r="RKL1" s="134"/>
      <c r="RKM1" s="134"/>
      <c r="RKN1" s="134"/>
      <c r="RKO1" s="134"/>
      <c r="RKP1" s="134"/>
      <c r="RKQ1" s="134"/>
      <c r="RKR1" s="134"/>
      <c r="RKS1" s="134"/>
      <c r="RKT1" s="134"/>
      <c r="RKU1" s="134"/>
      <c r="RKV1" s="134"/>
      <c r="RKW1" s="134"/>
      <c r="RKX1" s="134"/>
      <c r="RKY1" s="134"/>
      <c r="RKZ1" s="134"/>
      <c r="RLA1" s="134"/>
      <c r="RLB1" s="134"/>
      <c r="RLC1" s="134"/>
      <c r="RLD1" s="134"/>
      <c r="RLE1" s="134"/>
      <c r="RLF1" s="134"/>
      <c r="RLG1" s="134"/>
      <c r="RLH1" s="134"/>
      <c r="RLI1" s="134"/>
      <c r="RLJ1" s="134"/>
      <c r="RLK1" s="134"/>
      <c r="RLL1" s="134"/>
      <c r="RLM1" s="134"/>
      <c r="RLN1" s="134"/>
      <c r="RLO1" s="134"/>
      <c r="RLP1" s="134"/>
      <c r="RLQ1" s="134"/>
      <c r="RLR1" s="134"/>
      <c r="RLS1" s="134"/>
      <c r="RLT1" s="134"/>
      <c r="RLU1" s="134"/>
      <c r="RLV1" s="134"/>
      <c r="RLW1" s="134"/>
      <c r="RLX1" s="134"/>
      <c r="RLY1" s="134"/>
      <c r="RLZ1" s="134"/>
      <c r="RMA1" s="134"/>
      <c r="RMB1" s="134"/>
      <c r="RMC1" s="134"/>
      <c r="RMD1" s="134"/>
      <c r="RME1" s="134"/>
      <c r="RMF1" s="134"/>
      <c r="RMG1" s="134"/>
      <c r="RMH1" s="134"/>
      <c r="RMI1" s="134"/>
      <c r="RMJ1" s="134"/>
      <c r="RMK1" s="134"/>
      <c r="RML1" s="134"/>
      <c r="RMM1" s="134"/>
      <c r="RMN1" s="134"/>
      <c r="RMO1" s="134"/>
      <c r="RMP1" s="134"/>
      <c r="RMQ1" s="134"/>
      <c r="RMR1" s="134"/>
      <c r="RMS1" s="134"/>
      <c r="RMT1" s="134"/>
      <c r="RMU1" s="134"/>
      <c r="RMV1" s="134"/>
      <c r="RMW1" s="134"/>
      <c r="RMX1" s="134"/>
      <c r="RMY1" s="134"/>
      <c r="RMZ1" s="134"/>
      <c r="RNA1" s="134"/>
      <c r="RNB1" s="134"/>
      <c r="RNC1" s="134"/>
      <c r="RND1" s="134"/>
      <c r="RNE1" s="134"/>
      <c r="RNF1" s="134"/>
      <c r="RNG1" s="134"/>
      <c r="RNH1" s="134"/>
      <c r="RNI1" s="134"/>
      <c r="RNJ1" s="134"/>
      <c r="RNK1" s="134"/>
      <c r="RNL1" s="134"/>
      <c r="RNM1" s="134"/>
      <c r="RNN1" s="134"/>
      <c r="RNO1" s="134"/>
      <c r="RNP1" s="134"/>
      <c r="RNQ1" s="134"/>
      <c r="RNR1" s="134"/>
      <c r="RNS1" s="134"/>
      <c r="RNT1" s="134"/>
      <c r="RNU1" s="134"/>
      <c r="RNV1" s="134"/>
      <c r="RNW1" s="134"/>
      <c r="RNX1" s="134"/>
      <c r="RNY1" s="134"/>
      <c r="RNZ1" s="134"/>
      <c r="ROA1" s="134"/>
      <c r="ROB1" s="134"/>
      <c r="ROC1" s="134"/>
      <c r="ROD1" s="134"/>
      <c r="ROE1" s="134"/>
      <c r="ROF1" s="134"/>
      <c r="ROG1" s="134"/>
      <c r="ROH1" s="134"/>
      <c r="ROI1" s="134"/>
      <c r="ROJ1" s="134"/>
      <c r="ROK1" s="134"/>
      <c r="ROL1" s="134"/>
      <c r="ROM1" s="134"/>
      <c r="RON1" s="134"/>
      <c r="ROO1" s="134"/>
      <c r="ROP1" s="134"/>
      <c r="ROQ1" s="134"/>
      <c r="ROR1" s="134"/>
      <c r="ROS1" s="134"/>
      <c r="ROT1" s="134"/>
      <c r="ROU1" s="134"/>
      <c r="ROV1" s="134"/>
      <c r="ROW1" s="134"/>
      <c r="ROX1" s="134"/>
      <c r="ROY1" s="134"/>
      <c r="ROZ1" s="134"/>
      <c r="RPA1" s="134"/>
      <c r="RPB1" s="134"/>
      <c r="RPC1" s="134"/>
      <c r="RPD1" s="134"/>
      <c r="RPE1" s="134"/>
      <c r="RPF1" s="134"/>
      <c r="RPG1" s="134"/>
      <c r="RPH1" s="134"/>
      <c r="RPI1" s="134"/>
      <c r="RPJ1" s="134"/>
      <c r="RPK1" s="134"/>
      <c r="RPL1" s="134"/>
      <c r="RPM1" s="134"/>
      <c r="RPN1" s="134"/>
      <c r="RPO1" s="134"/>
      <c r="RPP1" s="134"/>
      <c r="RPQ1" s="134"/>
      <c r="RPR1" s="134"/>
      <c r="RPS1" s="134"/>
      <c r="RPT1" s="134"/>
      <c r="RPU1" s="134"/>
      <c r="RPV1" s="134"/>
      <c r="RPW1" s="134"/>
      <c r="RPX1" s="134"/>
      <c r="RPY1" s="134"/>
      <c r="RPZ1" s="134"/>
      <c r="RQA1" s="134"/>
      <c r="RQB1" s="134"/>
      <c r="RQC1" s="134"/>
      <c r="RQD1" s="134"/>
      <c r="RQE1" s="134"/>
      <c r="RQF1" s="134"/>
      <c r="RQG1" s="134"/>
      <c r="RQH1" s="134"/>
      <c r="RQI1" s="134"/>
      <c r="RQJ1" s="134"/>
      <c r="RQK1" s="134"/>
      <c r="RQL1" s="134"/>
      <c r="RQM1" s="134"/>
      <c r="RQN1" s="134"/>
      <c r="RQO1" s="134"/>
      <c r="RQP1" s="134"/>
      <c r="RQQ1" s="134"/>
      <c r="RQR1" s="134"/>
      <c r="RQS1" s="134"/>
      <c r="RQT1" s="134"/>
      <c r="RQU1" s="134"/>
      <c r="RQV1" s="134"/>
      <c r="RQW1" s="134"/>
      <c r="RQX1" s="134"/>
      <c r="RQY1" s="134"/>
      <c r="RQZ1" s="134"/>
      <c r="RRA1" s="134"/>
      <c r="RRB1" s="134"/>
      <c r="RRC1" s="134"/>
      <c r="RRD1" s="134"/>
      <c r="RRE1" s="134"/>
      <c r="RRF1" s="134"/>
      <c r="RRG1" s="134"/>
      <c r="RRH1" s="134"/>
      <c r="RRI1" s="134"/>
      <c r="RRJ1" s="134"/>
      <c r="RRK1" s="134"/>
      <c r="RRL1" s="134"/>
      <c r="RRM1" s="134"/>
      <c r="RRN1" s="134"/>
      <c r="RRO1" s="134"/>
      <c r="RRP1" s="134"/>
      <c r="RRQ1" s="134"/>
      <c r="RRR1" s="134"/>
      <c r="RRS1" s="134"/>
      <c r="RRT1" s="134"/>
      <c r="RRU1" s="134"/>
      <c r="RRV1" s="134"/>
      <c r="RRW1" s="134"/>
      <c r="RRX1" s="134"/>
      <c r="RRY1" s="134"/>
      <c r="RRZ1" s="134"/>
      <c r="RSA1" s="134"/>
      <c r="RSB1" s="134"/>
      <c r="RSC1" s="134"/>
      <c r="RSD1" s="134"/>
      <c r="RSE1" s="134"/>
      <c r="RSF1" s="134"/>
      <c r="RSG1" s="134"/>
      <c r="RSH1" s="134"/>
      <c r="RSI1" s="134"/>
      <c r="RSJ1" s="134"/>
      <c r="RSK1" s="134"/>
      <c r="RSL1" s="134"/>
      <c r="RSM1" s="134"/>
      <c r="RSN1" s="134"/>
      <c r="RSO1" s="134"/>
      <c r="RSP1" s="134"/>
      <c r="RSQ1" s="134"/>
      <c r="RSR1" s="134"/>
      <c r="RSS1" s="134"/>
      <c r="RST1" s="134"/>
      <c r="RSU1" s="134"/>
      <c r="RSV1" s="134"/>
      <c r="RSW1" s="134"/>
      <c r="RSX1" s="134"/>
      <c r="RSY1" s="134"/>
      <c r="RSZ1" s="134"/>
      <c r="RTA1" s="134"/>
      <c r="RTB1" s="134"/>
      <c r="RTC1" s="134"/>
      <c r="RTD1" s="134"/>
      <c r="RTE1" s="134"/>
      <c r="RTF1" s="134"/>
      <c r="RTG1" s="134"/>
      <c r="RTH1" s="134"/>
      <c r="RTI1" s="134"/>
      <c r="RTJ1" s="134"/>
      <c r="RTK1" s="134"/>
      <c r="RTL1" s="134"/>
      <c r="RTM1" s="134"/>
      <c r="RTN1" s="134"/>
      <c r="RTO1" s="134"/>
      <c r="RTP1" s="134"/>
      <c r="RTQ1" s="134"/>
      <c r="RTR1" s="134"/>
      <c r="RTS1" s="134"/>
      <c r="RTT1" s="134"/>
      <c r="RTU1" s="134"/>
      <c r="RTV1" s="134"/>
      <c r="RTW1" s="134"/>
      <c r="RTX1" s="134"/>
      <c r="RTY1" s="134"/>
      <c r="RTZ1" s="134"/>
      <c r="RUA1" s="134"/>
      <c r="RUB1" s="134"/>
      <c r="RUC1" s="134"/>
      <c r="RUD1" s="134"/>
      <c r="RUE1" s="134"/>
      <c r="RUF1" s="134"/>
      <c r="RUG1" s="134"/>
      <c r="RUH1" s="134"/>
      <c r="RUI1" s="134"/>
      <c r="RUJ1" s="134"/>
      <c r="RUK1" s="134"/>
      <c r="RUL1" s="134"/>
      <c r="RUM1" s="134"/>
      <c r="RUN1" s="134"/>
      <c r="RUO1" s="134"/>
      <c r="RUP1" s="134"/>
      <c r="RUQ1" s="134"/>
      <c r="RUR1" s="134"/>
      <c r="RUS1" s="134"/>
      <c r="RUT1" s="134"/>
      <c r="RUU1" s="134"/>
      <c r="RUV1" s="134"/>
      <c r="RUW1" s="134"/>
      <c r="RUX1" s="134"/>
      <c r="RUY1" s="134"/>
      <c r="RUZ1" s="134"/>
      <c r="RVA1" s="134"/>
      <c r="RVB1" s="134"/>
      <c r="RVC1" s="134"/>
      <c r="RVD1" s="134"/>
      <c r="RVE1" s="134"/>
      <c r="RVF1" s="134"/>
      <c r="RVG1" s="134"/>
      <c r="RVH1" s="134"/>
      <c r="RVI1" s="134"/>
      <c r="RVJ1" s="134"/>
      <c r="RVK1" s="134"/>
      <c r="RVL1" s="134"/>
      <c r="RVM1" s="134"/>
      <c r="RVN1" s="134"/>
      <c r="RVO1" s="134"/>
      <c r="RVP1" s="134"/>
      <c r="RVQ1" s="134"/>
      <c r="RVR1" s="134"/>
      <c r="RVS1" s="134"/>
      <c r="RVT1" s="134"/>
      <c r="RVU1" s="134"/>
      <c r="RVV1" s="134"/>
      <c r="RVW1" s="134"/>
      <c r="RVX1" s="134"/>
      <c r="RVY1" s="134"/>
      <c r="RVZ1" s="134"/>
      <c r="RWA1" s="134"/>
      <c r="RWB1" s="134"/>
      <c r="RWC1" s="134"/>
      <c r="RWD1" s="134"/>
      <c r="RWE1" s="134"/>
      <c r="RWF1" s="134"/>
      <c r="RWG1" s="134"/>
      <c r="RWH1" s="134"/>
      <c r="RWI1" s="134"/>
      <c r="RWJ1" s="134"/>
      <c r="RWK1" s="134"/>
      <c r="RWL1" s="134"/>
      <c r="RWM1" s="134"/>
      <c r="RWN1" s="134"/>
      <c r="RWO1" s="134"/>
      <c r="RWP1" s="134"/>
      <c r="RWQ1" s="134"/>
      <c r="RWR1" s="134"/>
      <c r="RWS1" s="134"/>
      <c r="RWT1" s="134"/>
      <c r="RWU1" s="134"/>
      <c r="RWV1" s="134"/>
      <c r="RWW1" s="134"/>
      <c r="RWX1" s="134"/>
      <c r="RWY1" s="134"/>
      <c r="RWZ1" s="134"/>
      <c r="RXA1" s="134"/>
      <c r="RXB1" s="134"/>
      <c r="RXC1" s="134"/>
      <c r="RXD1" s="134"/>
      <c r="RXE1" s="134"/>
      <c r="RXF1" s="134"/>
      <c r="RXG1" s="134"/>
      <c r="RXH1" s="134"/>
      <c r="RXI1" s="134"/>
      <c r="RXJ1" s="134"/>
      <c r="RXK1" s="134"/>
      <c r="RXL1" s="134"/>
      <c r="RXM1" s="134"/>
      <c r="RXN1" s="134"/>
      <c r="RXO1" s="134"/>
      <c r="RXP1" s="134"/>
      <c r="RXQ1" s="134"/>
      <c r="RXR1" s="134"/>
      <c r="RXS1" s="134"/>
      <c r="RXT1" s="134"/>
      <c r="RXU1" s="134"/>
      <c r="RXV1" s="134"/>
      <c r="RXW1" s="134"/>
      <c r="RXX1" s="134"/>
      <c r="RXY1" s="134"/>
      <c r="RXZ1" s="134"/>
      <c r="RYA1" s="134"/>
      <c r="RYB1" s="134"/>
      <c r="RYC1" s="134"/>
      <c r="RYD1" s="134"/>
      <c r="RYE1" s="134"/>
      <c r="RYF1" s="134"/>
      <c r="RYG1" s="134"/>
      <c r="RYH1" s="134"/>
      <c r="RYI1" s="134"/>
      <c r="RYJ1" s="134"/>
      <c r="RYK1" s="134"/>
      <c r="RYL1" s="134"/>
      <c r="RYM1" s="134"/>
      <c r="RYN1" s="134"/>
      <c r="RYO1" s="134"/>
      <c r="RYP1" s="134"/>
      <c r="RYQ1" s="134"/>
      <c r="RYR1" s="134"/>
      <c r="RYS1" s="134"/>
      <c r="RYT1" s="134"/>
      <c r="RYU1" s="134"/>
      <c r="RYV1" s="134"/>
      <c r="RYW1" s="134"/>
      <c r="RYX1" s="134"/>
      <c r="RYY1" s="134"/>
      <c r="RYZ1" s="134"/>
      <c r="RZA1" s="134"/>
      <c r="RZB1" s="134"/>
      <c r="RZC1" s="134"/>
      <c r="RZD1" s="134"/>
      <c r="RZE1" s="134"/>
      <c r="RZF1" s="134"/>
      <c r="RZG1" s="134"/>
      <c r="RZH1" s="134"/>
      <c r="RZI1" s="134"/>
      <c r="RZJ1" s="134"/>
      <c r="RZK1" s="134"/>
      <c r="RZL1" s="134"/>
      <c r="RZM1" s="134"/>
      <c r="RZN1" s="134"/>
      <c r="RZO1" s="134"/>
      <c r="RZP1" s="134"/>
      <c r="RZQ1" s="134"/>
      <c r="RZR1" s="134"/>
      <c r="RZS1" s="134"/>
      <c r="RZT1" s="134"/>
      <c r="RZU1" s="134"/>
      <c r="RZV1" s="134"/>
      <c r="RZW1" s="134"/>
      <c r="RZX1" s="134"/>
      <c r="RZY1" s="134"/>
      <c r="RZZ1" s="134"/>
      <c r="SAA1" s="134"/>
      <c r="SAB1" s="134"/>
      <c r="SAC1" s="134"/>
      <c r="SAD1" s="134"/>
      <c r="SAE1" s="134"/>
      <c r="SAF1" s="134"/>
      <c r="SAG1" s="134"/>
      <c r="SAH1" s="134"/>
      <c r="SAI1" s="134"/>
      <c r="SAJ1" s="134"/>
      <c r="SAK1" s="134"/>
      <c r="SAL1" s="134"/>
      <c r="SAM1" s="134"/>
      <c r="SAN1" s="134"/>
      <c r="SAO1" s="134"/>
      <c r="SAP1" s="134"/>
      <c r="SAQ1" s="134"/>
      <c r="SAR1" s="134"/>
      <c r="SAS1" s="134"/>
      <c r="SAT1" s="134"/>
      <c r="SAU1" s="134"/>
      <c r="SAV1" s="134"/>
      <c r="SAW1" s="134"/>
      <c r="SAX1" s="134"/>
      <c r="SAY1" s="134"/>
      <c r="SAZ1" s="134"/>
      <c r="SBA1" s="134"/>
      <c r="SBB1" s="134"/>
      <c r="SBC1" s="134"/>
      <c r="SBD1" s="134"/>
      <c r="SBE1" s="134"/>
      <c r="SBF1" s="134"/>
      <c r="SBG1" s="134"/>
      <c r="SBH1" s="134"/>
      <c r="SBI1" s="134"/>
      <c r="SBJ1" s="134"/>
      <c r="SBK1" s="134"/>
      <c r="SBL1" s="134"/>
      <c r="SBM1" s="134"/>
      <c r="SBN1" s="134"/>
      <c r="SBO1" s="134"/>
      <c r="SBP1" s="134"/>
      <c r="SBQ1" s="134"/>
      <c r="SBR1" s="134"/>
      <c r="SBS1" s="134"/>
      <c r="SBT1" s="134"/>
      <c r="SBU1" s="134"/>
      <c r="SBV1" s="134"/>
      <c r="SBW1" s="134"/>
      <c r="SBX1" s="134"/>
      <c r="SBY1" s="134"/>
      <c r="SBZ1" s="134"/>
      <c r="SCA1" s="134"/>
      <c r="SCB1" s="134"/>
      <c r="SCC1" s="134"/>
      <c r="SCD1" s="134"/>
      <c r="SCE1" s="134"/>
      <c r="SCF1" s="134"/>
      <c r="SCG1" s="134"/>
      <c r="SCH1" s="134"/>
      <c r="SCI1" s="134"/>
      <c r="SCJ1" s="134"/>
      <c r="SCK1" s="134"/>
      <c r="SCL1" s="134"/>
      <c r="SCM1" s="134"/>
      <c r="SCN1" s="134"/>
      <c r="SCO1" s="134"/>
      <c r="SCP1" s="134"/>
      <c r="SCQ1" s="134"/>
      <c r="SCR1" s="134"/>
      <c r="SCS1" s="134"/>
      <c r="SCT1" s="134"/>
      <c r="SCU1" s="134"/>
      <c r="SCV1" s="134"/>
      <c r="SCW1" s="134"/>
      <c r="SCX1" s="134"/>
      <c r="SCY1" s="134"/>
      <c r="SCZ1" s="134"/>
      <c r="SDA1" s="134"/>
      <c r="SDB1" s="134"/>
      <c r="SDC1" s="134"/>
      <c r="SDD1" s="134"/>
      <c r="SDE1" s="134"/>
      <c r="SDF1" s="134"/>
      <c r="SDG1" s="134"/>
      <c r="SDH1" s="134"/>
      <c r="SDI1" s="134"/>
      <c r="SDJ1" s="134"/>
      <c r="SDK1" s="134"/>
      <c r="SDL1" s="134"/>
      <c r="SDM1" s="134"/>
      <c r="SDN1" s="134"/>
      <c r="SDO1" s="134"/>
      <c r="SDP1" s="134"/>
      <c r="SDQ1" s="134"/>
      <c r="SDR1" s="134"/>
      <c r="SDS1" s="134"/>
      <c r="SDT1" s="134"/>
      <c r="SDU1" s="134"/>
      <c r="SDV1" s="134"/>
      <c r="SDW1" s="134"/>
      <c r="SDX1" s="134"/>
      <c r="SDY1" s="134"/>
      <c r="SDZ1" s="134"/>
      <c r="SEA1" s="134"/>
      <c r="SEB1" s="134"/>
      <c r="SEC1" s="134"/>
      <c r="SED1" s="134"/>
      <c r="SEE1" s="134"/>
      <c r="SEF1" s="134"/>
      <c r="SEG1" s="134"/>
      <c r="SEH1" s="134"/>
      <c r="SEI1" s="134"/>
      <c r="SEJ1" s="134"/>
      <c r="SEK1" s="134"/>
      <c r="SEL1" s="134"/>
      <c r="SEM1" s="134"/>
      <c r="SEN1" s="134"/>
      <c r="SEO1" s="134"/>
      <c r="SEP1" s="134"/>
      <c r="SEQ1" s="134"/>
      <c r="SER1" s="134"/>
      <c r="SES1" s="134"/>
      <c r="SET1" s="134"/>
      <c r="SEU1" s="134"/>
      <c r="SEV1" s="134"/>
      <c r="SEW1" s="134"/>
      <c r="SEX1" s="134"/>
      <c r="SEY1" s="134"/>
      <c r="SEZ1" s="134"/>
      <c r="SFA1" s="134"/>
      <c r="SFB1" s="134"/>
      <c r="SFC1" s="134"/>
      <c r="SFD1" s="134"/>
      <c r="SFE1" s="134"/>
      <c r="SFF1" s="134"/>
      <c r="SFG1" s="134"/>
      <c r="SFH1" s="134"/>
      <c r="SFI1" s="134"/>
      <c r="SFJ1" s="134"/>
      <c r="SFK1" s="134"/>
      <c r="SFL1" s="134"/>
      <c r="SFM1" s="134"/>
      <c r="SFN1" s="134"/>
      <c r="SFO1" s="134"/>
      <c r="SFP1" s="134"/>
      <c r="SFQ1" s="134"/>
      <c r="SFR1" s="134"/>
      <c r="SFS1" s="134"/>
      <c r="SFT1" s="134"/>
      <c r="SFU1" s="134"/>
      <c r="SFV1" s="134"/>
      <c r="SFW1" s="134"/>
      <c r="SFX1" s="134"/>
      <c r="SFY1" s="134"/>
      <c r="SFZ1" s="134"/>
      <c r="SGA1" s="134"/>
      <c r="SGB1" s="134"/>
      <c r="SGC1" s="134"/>
      <c r="SGD1" s="134"/>
      <c r="SGE1" s="134"/>
      <c r="SGF1" s="134"/>
      <c r="SGG1" s="134"/>
      <c r="SGH1" s="134"/>
      <c r="SGI1" s="134"/>
      <c r="SGJ1" s="134"/>
      <c r="SGK1" s="134"/>
      <c r="SGL1" s="134"/>
      <c r="SGM1" s="134"/>
      <c r="SGN1" s="134"/>
      <c r="SGO1" s="134"/>
      <c r="SGP1" s="134"/>
      <c r="SGQ1" s="134"/>
      <c r="SGR1" s="134"/>
      <c r="SGS1" s="134"/>
      <c r="SGT1" s="134"/>
      <c r="SGU1" s="134"/>
      <c r="SGV1" s="134"/>
      <c r="SGW1" s="134"/>
      <c r="SGX1" s="134"/>
      <c r="SGY1" s="134"/>
      <c r="SGZ1" s="134"/>
      <c r="SHA1" s="134"/>
      <c r="SHB1" s="134"/>
      <c r="SHC1" s="134"/>
      <c r="SHD1" s="134"/>
      <c r="SHE1" s="134"/>
      <c r="SHF1" s="134"/>
      <c r="SHG1" s="134"/>
      <c r="SHH1" s="134"/>
      <c r="SHI1" s="134"/>
      <c r="SHJ1" s="134"/>
      <c r="SHK1" s="134"/>
      <c r="SHL1" s="134"/>
      <c r="SHM1" s="134"/>
      <c r="SHN1" s="134"/>
      <c r="SHO1" s="134"/>
      <c r="SHP1" s="134"/>
      <c r="SHQ1" s="134"/>
      <c r="SHR1" s="134"/>
      <c r="SHS1" s="134"/>
      <c r="SHT1" s="134"/>
      <c r="SHU1" s="134"/>
      <c r="SHV1" s="134"/>
      <c r="SHW1" s="134"/>
      <c r="SHX1" s="134"/>
      <c r="SHY1" s="134"/>
      <c r="SHZ1" s="134"/>
      <c r="SIA1" s="134"/>
      <c r="SIB1" s="134"/>
      <c r="SIC1" s="134"/>
      <c r="SID1" s="134"/>
      <c r="SIE1" s="134"/>
      <c r="SIF1" s="134"/>
      <c r="SIG1" s="134"/>
      <c r="SIH1" s="134"/>
      <c r="SII1" s="134"/>
      <c r="SIJ1" s="134"/>
      <c r="SIK1" s="134"/>
      <c r="SIL1" s="134"/>
      <c r="SIM1" s="134"/>
      <c r="SIN1" s="134"/>
      <c r="SIO1" s="134"/>
      <c r="SIP1" s="134"/>
      <c r="SIQ1" s="134"/>
      <c r="SIR1" s="134"/>
      <c r="SIS1" s="134"/>
      <c r="SIT1" s="134"/>
      <c r="SIU1" s="134"/>
      <c r="SIV1" s="134"/>
      <c r="SIW1" s="134"/>
      <c r="SIX1" s="134"/>
      <c r="SIY1" s="134"/>
      <c r="SIZ1" s="134"/>
      <c r="SJA1" s="134"/>
      <c r="SJB1" s="134"/>
      <c r="SJC1" s="134"/>
      <c r="SJD1" s="134"/>
      <c r="SJE1" s="134"/>
      <c r="SJF1" s="134"/>
      <c r="SJG1" s="134"/>
      <c r="SJH1" s="134"/>
      <c r="SJI1" s="134"/>
      <c r="SJJ1" s="134"/>
      <c r="SJK1" s="134"/>
      <c r="SJL1" s="134"/>
      <c r="SJM1" s="134"/>
      <c r="SJN1" s="134"/>
      <c r="SJO1" s="134"/>
      <c r="SJP1" s="134"/>
      <c r="SJQ1" s="134"/>
      <c r="SJR1" s="134"/>
      <c r="SJS1" s="134"/>
      <c r="SJT1" s="134"/>
      <c r="SJU1" s="134"/>
      <c r="SJV1" s="134"/>
      <c r="SJW1" s="134"/>
      <c r="SJX1" s="134"/>
      <c r="SJY1" s="134"/>
      <c r="SJZ1" s="134"/>
      <c r="SKA1" s="134"/>
      <c r="SKB1" s="134"/>
      <c r="SKC1" s="134"/>
      <c r="SKD1" s="134"/>
      <c r="SKE1" s="134"/>
      <c r="SKF1" s="134"/>
      <c r="SKG1" s="134"/>
      <c r="SKH1" s="134"/>
      <c r="SKI1" s="134"/>
      <c r="SKJ1" s="134"/>
      <c r="SKK1" s="134"/>
      <c r="SKL1" s="134"/>
      <c r="SKM1" s="134"/>
      <c r="SKN1" s="134"/>
      <c r="SKO1" s="134"/>
      <c r="SKP1" s="134"/>
      <c r="SKQ1" s="134"/>
      <c r="SKR1" s="134"/>
      <c r="SKS1" s="134"/>
      <c r="SKT1" s="134"/>
      <c r="SKU1" s="134"/>
      <c r="SKV1" s="134"/>
      <c r="SKW1" s="134"/>
      <c r="SKX1" s="134"/>
      <c r="SKY1" s="134"/>
      <c r="SKZ1" s="134"/>
      <c r="SLA1" s="134"/>
      <c r="SLB1" s="134"/>
      <c r="SLC1" s="134"/>
      <c r="SLD1" s="134"/>
      <c r="SLE1" s="134"/>
      <c r="SLF1" s="134"/>
      <c r="SLG1" s="134"/>
      <c r="SLH1" s="134"/>
      <c r="SLI1" s="134"/>
      <c r="SLJ1" s="134"/>
      <c r="SLK1" s="134"/>
      <c r="SLL1" s="134"/>
      <c r="SLM1" s="134"/>
      <c r="SLN1" s="134"/>
      <c r="SLO1" s="134"/>
      <c r="SLP1" s="134"/>
      <c r="SLQ1" s="134"/>
      <c r="SLR1" s="134"/>
      <c r="SLS1" s="134"/>
      <c r="SLT1" s="134"/>
      <c r="SLU1" s="134"/>
      <c r="SLV1" s="134"/>
      <c r="SLW1" s="134"/>
      <c r="SLX1" s="134"/>
      <c r="SLY1" s="134"/>
      <c r="SLZ1" s="134"/>
      <c r="SMA1" s="134"/>
      <c r="SMB1" s="134"/>
      <c r="SMC1" s="134"/>
      <c r="SMD1" s="134"/>
      <c r="SME1" s="134"/>
      <c r="SMF1" s="134"/>
      <c r="SMG1" s="134"/>
      <c r="SMH1" s="134"/>
      <c r="SMI1" s="134"/>
      <c r="SMJ1" s="134"/>
      <c r="SMK1" s="134"/>
      <c r="SML1" s="134"/>
      <c r="SMM1" s="134"/>
      <c r="SMN1" s="134"/>
      <c r="SMO1" s="134"/>
      <c r="SMP1" s="134"/>
      <c r="SMQ1" s="134"/>
      <c r="SMR1" s="134"/>
      <c r="SMS1" s="134"/>
      <c r="SMT1" s="134"/>
      <c r="SMU1" s="134"/>
      <c r="SMV1" s="134"/>
      <c r="SMW1" s="134"/>
      <c r="SMX1" s="134"/>
      <c r="SMY1" s="134"/>
      <c r="SMZ1" s="134"/>
      <c r="SNA1" s="134"/>
      <c r="SNB1" s="134"/>
      <c r="SNC1" s="134"/>
      <c r="SND1" s="134"/>
      <c r="SNE1" s="134"/>
      <c r="SNF1" s="134"/>
      <c r="SNG1" s="134"/>
      <c r="SNH1" s="134"/>
      <c r="SNI1" s="134"/>
      <c r="SNJ1" s="134"/>
      <c r="SNK1" s="134"/>
      <c r="SNL1" s="134"/>
      <c r="SNM1" s="134"/>
      <c r="SNN1" s="134"/>
      <c r="SNO1" s="134"/>
      <c r="SNP1" s="134"/>
      <c r="SNQ1" s="134"/>
      <c r="SNR1" s="134"/>
      <c r="SNS1" s="134"/>
      <c r="SNT1" s="134"/>
      <c r="SNU1" s="134"/>
      <c r="SNV1" s="134"/>
      <c r="SNW1" s="134"/>
      <c r="SNX1" s="134"/>
      <c r="SNY1" s="134"/>
      <c r="SNZ1" s="134"/>
      <c r="SOA1" s="134"/>
      <c r="SOB1" s="134"/>
      <c r="SOC1" s="134"/>
      <c r="SOD1" s="134"/>
      <c r="SOE1" s="134"/>
      <c r="SOF1" s="134"/>
      <c r="SOG1" s="134"/>
      <c r="SOH1" s="134"/>
      <c r="SOI1" s="134"/>
      <c r="SOJ1" s="134"/>
      <c r="SOK1" s="134"/>
      <c r="SOL1" s="134"/>
      <c r="SOM1" s="134"/>
      <c r="SON1" s="134"/>
      <c r="SOO1" s="134"/>
      <c r="SOP1" s="134"/>
      <c r="SOQ1" s="134"/>
      <c r="SOR1" s="134"/>
      <c r="SOS1" s="134"/>
      <c r="SOT1" s="134"/>
      <c r="SOU1" s="134"/>
      <c r="SOV1" s="134"/>
      <c r="SOW1" s="134"/>
      <c r="SOX1" s="134"/>
      <c r="SOY1" s="134"/>
      <c r="SOZ1" s="134"/>
      <c r="SPA1" s="134"/>
      <c r="SPB1" s="134"/>
      <c r="SPC1" s="134"/>
      <c r="SPD1" s="134"/>
      <c r="SPE1" s="134"/>
      <c r="SPF1" s="134"/>
      <c r="SPG1" s="134"/>
      <c r="SPH1" s="134"/>
      <c r="SPI1" s="134"/>
      <c r="SPJ1" s="134"/>
      <c r="SPK1" s="134"/>
      <c r="SPL1" s="134"/>
      <c r="SPM1" s="134"/>
      <c r="SPN1" s="134"/>
      <c r="SPO1" s="134"/>
      <c r="SPP1" s="134"/>
      <c r="SPQ1" s="134"/>
      <c r="SPR1" s="134"/>
      <c r="SPS1" s="134"/>
      <c r="SPT1" s="134"/>
      <c r="SPU1" s="134"/>
      <c r="SPV1" s="134"/>
      <c r="SPW1" s="134"/>
      <c r="SPX1" s="134"/>
      <c r="SPY1" s="134"/>
      <c r="SPZ1" s="134"/>
      <c r="SQA1" s="134"/>
      <c r="SQB1" s="134"/>
      <c r="SQC1" s="134"/>
      <c r="SQD1" s="134"/>
      <c r="SQE1" s="134"/>
      <c r="SQF1" s="134"/>
      <c r="SQG1" s="134"/>
      <c r="SQH1" s="134"/>
      <c r="SQI1" s="134"/>
      <c r="SQJ1" s="134"/>
      <c r="SQK1" s="134"/>
      <c r="SQL1" s="134"/>
      <c r="SQM1" s="134"/>
      <c r="SQN1" s="134"/>
      <c r="SQO1" s="134"/>
      <c r="SQP1" s="134"/>
      <c r="SQQ1" s="134"/>
      <c r="SQR1" s="134"/>
      <c r="SQS1" s="134"/>
      <c r="SQT1" s="134"/>
      <c r="SQU1" s="134"/>
      <c r="SQV1" s="134"/>
      <c r="SQW1" s="134"/>
      <c r="SQX1" s="134"/>
      <c r="SQY1" s="134"/>
      <c r="SQZ1" s="134"/>
      <c r="SRA1" s="134"/>
      <c r="SRB1" s="134"/>
      <c r="SRC1" s="134"/>
      <c r="SRD1" s="134"/>
      <c r="SRE1" s="134"/>
      <c r="SRF1" s="134"/>
      <c r="SRG1" s="134"/>
      <c r="SRH1" s="134"/>
      <c r="SRI1" s="134"/>
      <c r="SRJ1" s="134"/>
      <c r="SRK1" s="134"/>
      <c r="SRL1" s="134"/>
      <c r="SRM1" s="134"/>
      <c r="SRN1" s="134"/>
      <c r="SRO1" s="134"/>
      <c r="SRP1" s="134"/>
      <c r="SRQ1" s="134"/>
      <c r="SRR1" s="134"/>
      <c r="SRS1" s="134"/>
      <c r="SRT1" s="134"/>
      <c r="SRU1" s="134"/>
      <c r="SRV1" s="134"/>
      <c r="SRW1" s="134"/>
      <c r="SRX1" s="134"/>
      <c r="SRY1" s="134"/>
      <c r="SRZ1" s="134"/>
      <c r="SSA1" s="134"/>
      <c r="SSB1" s="134"/>
      <c r="SSC1" s="134"/>
      <c r="SSD1" s="134"/>
      <c r="SSE1" s="134"/>
      <c r="SSF1" s="134"/>
      <c r="SSG1" s="134"/>
      <c r="SSH1" s="134"/>
      <c r="SSI1" s="134"/>
      <c r="SSJ1" s="134"/>
      <c r="SSK1" s="134"/>
      <c r="SSL1" s="134"/>
      <c r="SSM1" s="134"/>
      <c r="SSN1" s="134"/>
      <c r="SSO1" s="134"/>
      <c r="SSP1" s="134"/>
      <c r="SSQ1" s="134"/>
      <c r="SSR1" s="134"/>
      <c r="SSS1" s="134"/>
      <c r="SST1" s="134"/>
      <c r="SSU1" s="134"/>
      <c r="SSV1" s="134"/>
      <c r="SSW1" s="134"/>
      <c r="SSX1" s="134"/>
      <c r="SSY1" s="134"/>
      <c r="SSZ1" s="134"/>
      <c r="STA1" s="134"/>
      <c r="STB1" s="134"/>
      <c r="STC1" s="134"/>
      <c r="STD1" s="134"/>
      <c r="STE1" s="134"/>
      <c r="STF1" s="134"/>
      <c r="STG1" s="134"/>
      <c r="STH1" s="134"/>
      <c r="STI1" s="134"/>
      <c r="STJ1" s="134"/>
      <c r="STK1" s="134"/>
      <c r="STL1" s="134"/>
      <c r="STM1" s="134"/>
      <c r="STN1" s="134"/>
      <c r="STO1" s="134"/>
      <c r="STP1" s="134"/>
      <c r="STQ1" s="134"/>
      <c r="STR1" s="134"/>
      <c r="STS1" s="134"/>
      <c r="STT1" s="134"/>
      <c r="STU1" s="134"/>
      <c r="STV1" s="134"/>
      <c r="STW1" s="134"/>
      <c r="STX1" s="134"/>
      <c r="STY1" s="134"/>
      <c r="STZ1" s="134"/>
      <c r="SUA1" s="134"/>
      <c r="SUB1" s="134"/>
      <c r="SUC1" s="134"/>
      <c r="SUD1" s="134"/>
      <c r="SUE1" s="134"/>
      <c r="SUF1" s="134"/>
      <c r="SUG1" s="134"/>
      <c r="SUH1" s="134"/>
      <c r="SUI1" s="134"/>
      <c r="SUJ1" s="134"/>
      <c r="SUK1" s="134"/>
      <c r="SUL1" s="134"/>
      <c r="SUM1" s="134"/>
      <c r="SUN1" s="134"/>
      <c r="SUO1" s="134"/>
      <c r="SUP1" s="134"/>
      <c r="SUQ1" s="134"/>
      <c r="SUR1" s="134"/>
      <c r="SUS1" s="134"/>
      <c r="SUT1" s="134"/>
      <c r="SUU1" s="134"/>
      <c r="SUV1" s="134"/>
      <c r="SUW1" s="134"/>
      <c r="SUX1" s="134"/>
      <c r="SUY1" s="134"/>
      <c r="SUZ1" s="134"/>
      <c r="SVA1" s="134"/>
      <c r="SVB1" s="134"/>
      <c r="SVC1" s="134"/>
      <c r="SVD1" s="134"/>
      <c r="SVE1" s="134"/>
      <c r="SVF1" s="134"/>
      <c r="SVG1" s="134"/>
      <c r="SVH1" s="134"/>
      <c r="SVI1" s="134"/>
      <c r="SVJ1" s="134"/>
      <c r="SVK1" s="134"/>
      <c r="SVL1" s="134"/>
      <c r="SVM1" s="134"/>
      <c r="SVN1" s="134"/>
      <c r="SVO1" s="134"/>
      <c r="SVP1" s="134"/>
      <c r="SVQ1" s="134"/>
      <c r="SVR1" s="134"/>
      <c r="SVS1" s="134"/>
      <c r="SVT1" s="134"/>
      <c r="SVU1" s="134"/>
      <c r="SVV1" s="134"/>
      <c r="SVW1" s="134"/>
      <c r="SVX1" s="134"/>
      <c r="SVY1" s="134"/>
      <c r="SVZ1" s="134"/>
      <c r="SWA1" s="134"/>
      <c r="SWB1" s="134"/>
      <c r="SWC1" s="134"/>
      <c r="SWD1" s="134"/>
      <c r="SWE1" s="134"/>
      <c r="SWF1" s="134"/>
      <c r="SWG1" s="134"/>
      <c r="SWH1" s="134"/>
      <c r="SWI1" s="134"/>
      <c r="SWJ1" s="134"/>
      <c r="SWK1" s="134"/>
      <c r="SWL1" s="134"/>
      <c r="SWM1" s="134"/>
      <c r="SWN1" s="134"/>
      <c r="SWO1" s="134"/>
      <c r="SWP1" s="134"/>
      <c r="SWQ1" s="134"/>
      <c r="SWR1" s="134"/>
      <c r="SWS1" s="134"/>
      <c r="SWT1" s="134"/>
      <c r="SWU1" s="134"/>
      <c r="SWV1" s="134"/>
      <c r="SWW1" s="134"/>
      <c r="SWX1" s="134"/>
      <c r="SWY1" s="134"/>
      <c r="SWZ1" s="134"/>
      <c r="SXA1" s="134"/>
      <c r="SXB1" s="134"/>
      <c r="SXC1" s="134"/>
      <c r="SXD1" s="134"/>
      <c r="SXE1" s="134"/>
      <c r="SXF1" s="134"/>
      <c r="SXG1" s="134"/>
      <c r="SXH1" s="134"/>
      <c r="SXI1" s="134"/>
      <c r="SXJ1" s="134"/>
      <c r="SXK1" s="134"/>
      <c r="SXL1" s="134"/>
      <c r="SXM1" s="134"/>
      <c r="SXN1" s="134"/>
      <c r="SXO1" s="134"/>
      <c r="SXP1" s="134"/>
      <c r="SXQ1" s="134"/>
      <c r="SXR1" s="134"/>
      <c r="SXS1" s="134"/>
      <c r="SXT1" s="134"/>
      <c r="SXU1" s="134"/>
      <c r="SXV1" s="134"/>
      <c r="SXW1" s="134"/>
      <c r="SXX1" s="134"/>
      <c r="SXY1" s="134"/>
      <c r="SXZ1" s="134"/>
      <c r="SYA1" s="134"/>
      <c r="SYB1" s="134"/>
      <c r="SYC1" s="134"/>
      <c r="SYD1" s="134"/>
      <c r="SYE1" s="134"/>
      <c r="SYF1" s="134"/>
      <c r="SYG1" s="134"/>
      <c r="SYH1" s="134"/>
      <c r="SYI1" s="134"/>
      <c r="SYJ1" s="134"/>
      <c r="SYK1" s="134"/>
      <c r="SYL1" s="134"/>
      <c r="SYM1" s="134"/>
      <c r="SYN1" s="134"/>
      <c r="SYO1" s="134"/>
      <c r="SYP1" s="134"/>
      <c r="SYQ1" s="134"/>
      <c r="SYR1" s="134"/>
      <c r="SYS1" s="134"/>
      <c r="SYT1" s="134"/>
      <c r="SYU1" s="134"/>
      <c r="SYV1" s="134"/>
      <c r="SYW1" s="134"/>
      <c r="SYX1" s="134"/>
      <c r="SYY1" s="134"/>
      <c r="SYZ1" s="134"/>
      <c r="SZA1" s="134"/>
      <c r="SZB1" s="134"/>
      <c r="SZC1" s="134"/>
      <c r="SZD1" s="134"/>
      <c r="SZE1" s="134"/>
      <c r="SZF1" s="134"/>
      <c r="SZG1" s="134"/>
      <c r="SZH1" s="134"/>
      <c r="SZI1" s="134"/>
      <c r="SZJ1" s="134"/>
      <c r="SZK1" s="134"/>
      <c r="SZL1" s="134"/>
      <c r="SZM1" s="134"/>
      <c r="SZN1" s="134"/>
      <c r="SZO1" s="134"/>
      <c r="SZP1" s="134"/>
      <c r="SZQ1" s="134"/>
      <c r="SZR1" s="134"/>
      <c r="SZS1" s="134"/>
      <c r="SZT1" s="134"/>
      <c r="SZU1" s="134"/>
      <c r="SZV1" s="134"/>
      <c r="SZW1" s="134"/>
      <c r="SZX1" s="134"/>
      <c r="SZY1" s="134"/>
      <c r="SZZ1" s="134"/>
      <c r="TAA1" s="134"/>
      <c r="TAB1" s="134"/>
      <c r="TAC1" s="134"/>
      <c r="TAD1" s="134"/>
      <c r="TAE1" s="134"/>
      <c r="TAF1" s="134"/>
      <c r="TAG1" s="134"/>
      <c r="TAH1" s="134"/>
      <c r="TAI1" s="134"/>
      <c r="TAJ1" s="134"/>
      <c r="TAK1" s="134"/>
      <c r="TAL1" s="134"/>
      <c r="TAM1" s="134"/>
      <c r="TAN1" s="134"/>
      <c r="TAO1" s="134"/>
      <c r="TAP1" s="134"/>
      <c r="TAQ1" s="134"/>
      <c r="TAR1" s="134"/>
      <c r="TAS1" s="134"/>
      <c r="TAT1" s="134"/>
      <c r="TAU1" s="134"/>
      <c r="TAV1" s="134"/>
      <c r="TAW1" s="134"/>
      <c r="TAX1" s="134"/>
      <c r="TAY1" s="134"/>
      <c r="TAZ1" s="134"/>
      <c r="TBA1" s="134"/>
      <c r="TBB1" s="134"/>
      <c r="TBC1" s="134"/>
      <c r="TBD1" s="134"/>
      <c r="TBE1" s="134"/>
      <c r="TBF1" s="134"/>
      <c r="TBG1" s="134"/>
      <c r="TBH1" s="134"/>
      <c r="TBI1" s="134"/>
      <c r="TBJ1" s="134"/>
      <c r="TBK1" s="134"/>
      <c r="TBL1" s="134"/>
      <c r="TBM1" s="134"/>
      <c r="TBN1" s="134"/>
      <c r="TBO1" s="134"/>
      <c r="TBP1" s="134"/>
      <c r="TBQ1" s="134"/>
      <c r="TBR1" s="134"/>
      <c r="TBS1" s="134"/>
      <c r="TBT1" s="134"/>
      <c r="TBU1" s="134"/>
      <c r="TBV1" s="134"/>
      <c r="TBW1" s="134"/>
      <c r="TBX1" s="134"/>
      <c r="TBY1" s="134"/>
      <c r="TBZ1" s="134"/>
      <c r="TCA1" s="134"/>
      <c r="TCB1" s="134"/>
      <c r="TCC1" s="134"/>
      <c r="TCD1" s="134"/>
      <c r="TCE1" s="134"/>
      <c r="TCF1" s="134"/>
      <c r="TCG1" s="134"/>
      <c r="TCH1" s="134"/>
      <c r="TCI1" s="134"/>
      <c r="TCJ1" s="134"/>
      <c r="TCK1" s="134"/>
      <c r="TCL1" s="134"/>
      <c r="TCM1" s="134"/>
      <c r="TCN1" s="134"/>
      <c r="TCO1" s="134"/>
      <c r="TCP1" s="134"/>
      <c r="TCQ1" s="134"/>
      <c r="TCR1" s="134"/>
      <c r="TCS1" s="134"/>
      <c r="TCT1" s="134"/>
      <c r="TCU1" s="134"/>
      <c r="TCV1" s="134"/>
      <c r="TCW1" s="134"/>
      <c r="TCX1" s="134"/>
      <c r="TCY1" s="134"/>
      <c r="TCZ1" s="134"/>
      <c r="TDA1" s="134"/>
      <c r="TDB1" s="134"/>
      <c r="TDC1" s="134"/>
      <c r="TDD1" s="134"/>
      <c r="TDE1" s="134"/>
      <c r="TDF1" s="134"/>
      <c r="TDG1" s="134"/>
      <c r="TDH1" s="134"/>
      <c r="TDI1" s="134"/>
      <c r="TDJ1" s="134"/>
      <c r="TDK1" s="134"/>
      <c r="TDL1" s="134"/>
      <c r="TDM1" s="134"/>
      <c r="TDN1" s="134"/>
      <c r="TDO1" s="134"/>
      <c r="TDP1" s="134"/>
      <c r="TDQ1" s="134"/>
      <c r="TDR1" s="134"/>
      <c r="TDS1" s="134"/>
      <c r="TDT1" s="134"/>
      <c r="TDU1" s="134"/>
      <c r="TDV1" s="134"/>
      <c r="TDW1" s="134"/>
      <c r="TDX1" s="134"/>
      <c r="TDY1" s="134"/>
      <c r="TDZ1" s="134"/>
      <c r="TEA1" s="134"/>
      <c r="TEB1" s="134"/>
      <c r="TEC1" s="134"/>
      <c r="TED1" s="134"/>
      <c r="TEE1" s="134"/>
      <c r="TEF1" s="134"/>
      <c r="TEG1" s="134"/>
      <c r="TEH1" s="134"/>
      <c r="TEI1" s="134"/>
      <c r="TEJ1" s="134"/>
      <c r="TEK1" s="134"/>
      <c r="TEL1" s="134"/>
      <c r="TEM1" s="134"/>
      <c r="TEN1" s="134"/>
      <c r="TEO1" s="134"/>
      <c r="TEP1" s="134"/>
      <c r="TEQ1" s="134"/>
      <c r="TER1" s="134"/>
      <c r="TES1" s="134"/>
      <c r="TET1" s="134"/>
      <c r="TEU1" s="134"/>
      <c r="TEV1" s="134"/>
      <c r="TEW1" s="134"/>
      <c r="TEX1" s="134"/>
      <c r="TEY1" s="134"/>
      <c r="TEZ1" s="134"/>
      <c r="TFA1" s="134"/>
      <c r="TFB1" s="134"/>
      <c r="TFC1" s="134"/>
      <c r="TFD1" s="134"/>
      <c r="TFE1" s="134"/>
      <c r="TFF1" s="134"/>
      <c r="TFG1" s="134"/>
      <c r="TFH1" s="134"/>
      <c r="TFI1" s="134"/>
      <c r="TFJ1" s="134"/>
      <c r="TFK1" s="134"/>
      <c r="TFL1" s="134"/>
      <c r="TFM1" s="134"/>
      <c r="TFN1" s="134"/>
      <c r="TFO1" s="134"/>
      <c r="TFP1" s="134"/>
      <c r="TFQ1" s="134"/>
      <c r="TFR1" s="134"/>
      <c r="TFS1" s="134"/>
      <c r="TFT1" s="134"/>
      <c r="TFU1" s="134"/>
      <c r="TFV1" s="134"/>
      <c r="TFW1" s="134"/>
      <c r="TFX1" s="134"/>
      <c r="TFY1" s="134"/>
      <c r="TFZ1" s="134"/>
      <c r="TGA1" s="134"/>
      <c r="TGB1" s="134"/>
      <c r="TGC1" s="134"/>
      <c r="TGD1" s="134"/>
      <c r="TGE1" s="134"/>
      <c r="TGF1" s="134"/>
      <c r="TGG1" s="134"/>
      <c r="TGH1" s="134"/>
      <c r="TGI1" s="134"/>
      <c r="TGJ1" s="134"/>
      <c r="TGK1" s="134"/>
      <c r="TGL1" s="134"/>
      <c r="TGM1" s="134"/>
      <c r="TGN1" s="134"/>
      <c r="TGO1" s="134"/>
      <c r="TGP1" s="134"/>
      <c r="TGQ1" s="134"/>
      <c r="TGR1" s="134"/>
      <c r="TGS1" s="134"/>
      <c r="TGT1" s="134"/>
      <c r="TGU1" s="134"/>
      <c r="TGV1" s="134"/>
      <c r="TGW1" s="134"/>
      <c r="TGX1" s="134"/>
      <c r="TGY1" s="134"/>
      <c r="TGZ1" s="134"/>
      <c r="THA1" s="134"/>
      <c r="THB1" s="134"/>
      <c r="THC1" s="134"/>
      <c r="THD1" s="134"/>
      <c r="THE1" s="134"/>
      <c r="THF1" s="134"/>
      <c r="THG1" s="134"/>
      <c r="THH1" s="134"/>
      <c r="THI1" s="134"/>
      <c r="THJ1" s="134"/>
      <c r="THK1" s="134"/>
      <c r="THL1" s="134"/>
      <c r="THM1" s="134"/>
      <c r="THN1" s="134"/>
      <c r="THO1" s="134"/>
      <c r="THP1" s="134"/>
      <c r="THQ1" s="134"/>
      <c r="THR1" s="134"/>
      <c r="THS1" s="134"/>
      <c r="THT1" s="134"/>
      <c r="THU1" s="134"/>
      <c r="THV1" s="134"/>
      <c r="THW1" s="134"/>
      <c r="THX1" s="134"/>
      <c r="THY1" s="134"/>
      <c r="THZ1" s="134"/>
      <c r="TIA1" s="134"/>
      <c r="TIB1" s="134"/>
      <c r="TIC1" s="134"/>
      <c r="TID1" s="134"/>
      <c r="TIE1" s="134"/>
      <c r="TIF1" s="134"/>
      <c r="TIG1" s="134"/>
      <c r="TIH1" s="134"/>
      <c r="TII1" s="134"/>
      <c r="TIJ1" s="134"/>
      <c r="TIK1" s="134"/>
      <c r="TIL1" s="134"/>
      <c r="TIM1" s="134"/>
      <c r="TIN1" s="134"/>
      <c r="TIO1" s="134"/>
      <c r="TIP1" s="134"/>
      <c r="TIQ1" s="134"/>
      <c r="TIR1" s="134"/>
      <c r="TIS1" s="134"/>
      <c r="TIT1" s="134"/>
      <c r="TIU1" s="134"/>
      <c r="TIV1" s="134"/>
      <c r="TIW1" s="134"/>
      <c r="TIX1" s="134"/>
      <c r="TIY1" s="134"/>
      <c r="TIZ1" s="134"/>
      <c r="TJA1" s="134"/>
      <c r="TJB1" s="134"/>
      <c r="TJC1" s="134"/>
      <c r="TJD1" s="134"/>
      <c r="TJE1" s="134"/>
      <c r="TJF1" s="134"/>
      <c r="TJG1" s="134"/>
      <c r="TJH1" s="134"/>
      <c r="TJI1" s="134"/>
      <c r="TJJ1" s="134"/>
      <c r="TJK1" s="134"/>
      <c r="TJL1" s="134"/>
      <c r="TJM1" s="134"/>
      <c r="TJN1" s="134"/>
      <c r="TJO1" s="134"/>
      <c r="TJP1" s="134"/>
      <c r="TJQ1" s="134"/>
      <c r="TJR1" s="134"/>
      <c r="TJS1" s="134"/>
      <c r="TJT1" s="134"/>
      <c r="TJU1" s="134"/>
      <c r="TJV1" s="134"/>
      <c r="TJW1" s="134"/>
      <c r="TJX1" s="134"/>
      <c r="TJY1" s="134"/>
      <c r="TJZ1" s="134"/>
      <c r="TKA1" s="134"/>
      <c r="TKB1" s="134"/>
      <c r="TKC1" s="134"/>
      <c r="TKD1" s="134"/>
      <c r="TKE1" s="134"/>
      <c r="TKF1" s="134"/>
      <c r="TKG1" s="134"/>
      <c r="TKH1" s="134"/>
      <c r="TKI1" s="134"/>
      <c r="TKJ1" s="134"/>
      <c r="TKK1" s="134"/>
      <c r="TKL1" s="134"/>
      <c r="TKM1" s="134"/>
      <c r="TKN1" s="134"/>
      <c r="TKO1" s="134"/>
      <c r="TKP1" s="134"/>
      <c r="TKQ1" s="134"/>
      <c r="TKR1" s="134"/>
      <c r="TKS1" s="134"/>
      <c r="TKT1" s="134"/>
      <c r="TKU1" s="134"/>
      <c r="TKV1" s="134"/>
      <c r="TKW1" s="134"/>
      <c r="TKX1" s="134"/>
      <c r="TKY1" s="134"/>
      <c r="TKZ1" s="134"/>
      <c r="TLA1" s="134"/>
      <c r="TLB1" s="134"/>
      <c r="TLC1" s="134"/>
      <c r="TLD1" s="134"/>
      <c r="TLE1" s="134"/>
      <c r="TLF1" s="134"/>
      <c r="TLG1" s="134"/>
      <c r="TLH1" s="134"/>
      <c r="TLI1" s="134"/>
      <c r="TLJ1" s="134"/>
      <c r="TLK1" s="134"/>
      <c r="TLL1" s="134"/>
      <c r="TLM1" s="134"/>
      <c r="TLN1" s="134"/>
      <c r="TLO1" s="134"/>
      <c r="TLP1" s="134"/>
      <c r="TLQ1" s="134"/>
      <c r="TLR1" s="134"/>
      <c r="TLS1" s="134"/>
      <c r="TLT1" s="134"/>
      <c r="TLU1" s="134"/>
      <c r="TLV1" s="134"/>
      <c r="TLW1" s="134"/>
      <c r="TLX1" s="134"/>
      <c r="TLY1" s="134"/>
      <c r="TLZ1" s="134"/>
      <c r="TMA1" s="134"/>
      <c r="TMB1" s="134"/>
      <c r="TMC1" s="134"/>
      <c r="TMD1" s="134"/>
      <c r="TME1" s="134"/>
      <c r="TMF1" s="134"/>
      <c r="TMG1" s="134"/>
      <c r="TMH1" s="134"/>
      <c r="TMI1" s="134"/>
      <c r="TMJ1" s="134"/>
      <c r="TMK1" s="134"/>
      <c r="TML1" s="134"/>
      <c r="TMM1" s="134"/>
      <c r="TMN1" s="134"/>
      <c r="TMO1" s="134"/>
      <c r="TMP1" s="134"/>
      <c r="TMQ1" s="134"/>
      <c r="TMR1" s="134"/>
      <c r="TMS1" s="134"/>
      <c r="TMT1" s="134"/>
      <c r="TMU1" s="134"/>
      <c r="TMV1" s="134"/>
      <c r="TMW1" s="134"/>
      <c r="TMX1" s="134"/>
      <c r="TMY1" s="134"/>
      <c r="TMZ1" s="134"/>
      <c r="TNA1" s="134"/>
      <c r="TNB1" s="134"/>
      <c r="TNC1" s="134"/>
      <c r="TND1" s="134"/>
      <c r="TNE1" s="134"/>
      <c r="TNF1" s="134"/>
      <c r="TNG1" s="134"/>
      <c r="TNH1" s="134"/>
      <c r="TNI1" s="134"/>
      <c r="TNJ1" s="134"/>
      <c r="TNK1" s="134"/>
      <c r="TNL1" s="134"/>
      <c r="TNM1" s="134"/>
      <c r="TNN1" s="134"/>
      <c r="TNO1" s="134"/>
      <c r="TNP1" s="134"/>
      <c r="TNQ1" s="134"/>
      <c r="TNR1" s="134"/>
      <c r="TNS1" s="134"/>
      <c r="TNT1" s="134"/>
      <c r="TNU1" s="134"/>
      <c r="TNV1" s="134"/>
      <c r="TNW1" s="134"/>
      <c r="TNX1" s="134"/>
      <c r="TNY1" s="134"/>
      <c r="TNZ1" s="134"/>
      <c r="TOA1" s="134"/>
      <c r="TOB1" s="134"/>
      <c r="TOC1" s="134"/>
      <c r="TOD1" s="134"/>
      <c r="TOE1" s="134"/>
      <c r="TOF1" s="134"/>
      <c r="TOG1" s="134"/>
      <c r="TOH1" s="134"/>
      <c r="TOI1" s="134"/>
      <c r="TOJ1" s="134"/>
      <c r="TOK1" s="134"/>
      <c r="TOL1" s="134"/>
      <c r="TOM1" s="134"/>
      <c r="TON1" s="134"/>
      <c r="TOO1" s="134"/>
      <c r="TOP1" s="134"/>
      <c r="TOQ1" s="134"/>
      <c r="TOR1" s="134"/>
      <c r="TOS1" s="134"/>
      <c r="TOT1" s="134"/>
      <c r="TOU1" s="134"/>
      <c r="TOV1" s="134"/>
      <c r="TOW1" s="134"/>
      <c r="TOX1" s="134"/>
      <c r="TOY1" s="134"/>
      <c r="TOZ1" s="134"/>
      <c r="TPA1" s="134"/>
      <c r="TPB1" s="134"/>
      <c r="TPC1" s="134"/>
      <c r="TPD1" s="134"/>
      <c r="TPE1" s="134"/>
      <c r="TPF1" s="134"/>
      <c r="TPG1" s="134"/>
      <c r="TPH1" s="134"/>
      <c r="TPI1" s="134"/>
      <c r="TPJ1" s="134"/>
      <c r="TPK1" s="134"/>
      <c r="TPL1" s="134"/>
      <c r="TPM1" s="134"/>
      <c r="TPN1" s="134"/>
      <c r="TPO1" s="134"/>
      <c r="TPP1" s="134"/>
      <c r="TPQ1" s="134"/>
      <c r="TPR1" s="134"/>
      <c r="TPS1" s="134"/>
      <c r="TPT1" s="134"/>
      <c r="TPU1" s="134"/>
      <c r="TPV1" s="134"/>
      <c r="TPW1" s="134"/>
      <c r="TPX1" s="134"/>
      <c r="TPY1" s="134"/>
      <c r="TPZ1" s="134"/>
      <c r="TQA1" s="134"/>
      <c r="TQB1" s="134"/>
      <c r="TQC1" s="134"/>
      <c r="TQD1" s="134"/>
      <c r="TQE1" s="134"/>
      <c r="TQF1" s="134"/>
      <c r="TQG1" s="134"/>
      <c r="TQH1" s="134"/>
      <c r="TQI1" s="134"/>
      <c r="TQJ1" s="134"/>
      <c r="TQK1" s="134"/>
      <c r="TQL1" s="134"/>
      <c r="TQM1" s="134"/>
      <c r="TQN1" s="134"/>
      <c r="TQO1" s="134"/>
      <c r="TQP1" s="134"/>
      <c r="TQQ1" s="134"/>
      <c r="TQR1" s="134"/>
      <c r="TQS1" s="134"/>
      <c r="TQT1" s="134"/>
      <c r="TQU1" s="134"/>
      <c r="TQV1" s="134"/>
      <c r="TQW1" s="134"/>
      <c r="TQX1" s="134"/>
      <c r="TQY1" s="134"/>
      <c r="TQZ1" s="134"/>
      <c r="TRA1" s="134"/>
      <c r="TRB1" s="134"/>
      <c r="TRC1" s="134"/>
      <c r="TRD1" s="134"/>
      <c r="TRE1" s="134"/>
      <c r="TRF1" s="134"/>
      <c r="TRG1" s="134"/>
      <c r="TRH1" s="134"/>
      <c r="TRI1" s="134"/>
      <c r="TRJ1" s="134"/>
      <c r="TRK1" s="134"/>
      <c r="TRL1" s="134"/>
      <c r="TRM1" s="134"/>
      <c r="TRN1" s="134"/>
      <c r="TRO1" s="134"/>
      <c r="TRP1" s="134"/>
      <c r="TRQ1" s="134"/>
      <c r="TRR1" s="134"/>
      <c r="TRS1" s="134"/>
      <c r="TRT1" s="134"/>
      <c r="TRU1" s="134"/>
      <c r="TRV1" s="134"/>
      <c r="TRW1" s="134"/>
      <c r="TRX1" s="134"/>
      <c r="TRY1" s="134"/>
      <c r="TRZ1" s="134"/>
      <c r="TSA1" s="134"/>
      <c r="TSB1" s="134"/>
      <c r="TSC1" s="134"/>
      <c r="TSD1" s="134"/>
      <c r="TSE1" s="134"/>
      <c r="TSF1" s="134"/>
      <c r="TSG1" s="134"/>
      <c r="TSH1" s="134"/>
      <c r="TSI1" s="134"/>
      <c r="TSJ1" s="134"/>
      <c r="TSK1" s="134"/>
      <c r="TSL1" s="134"/>
      <c r="TSM1" s="134"/>
      <c r="TSN1" s="134"/>
      <c r="TSO1" s="134"/>
      <c r="TSP1" s="134"/>
      <c r="TSQ1" s="134"/>
      <c r="TSR1" s="134"/>
      <c r="TSS1" s="134"/>
      <c r="TST1" s="134"/>
      <c r="TSU1" s="134"/>
      <c r="TSV1" s="134"/>
      <c r="TSW1" s="134"/>
      <c r="TSX1" s="134"/>
      <c r="TSY1" s="134"/>
      <c r="TSZ1" s="134"/>
      <c r="TTA1" s="134"/>
      <c r="TTB1" s="134"/>
      <c r="TTC1" s="134"/>
      <c r="TTD1" s="134"/>
      <c r="TTE1" s="134"/>
      <c r="TTF1" s="134"/>
      <c r="TTG1" s="134"/>
      <c r="TTH1" s="134"/>
      <c r="TTI1" s="134"/>
      <c r="TTJ1" s="134"/>
      <c r="TTK1" s="134"/>
      <c r="TTL1" s="134"/>
      <c r="TTM1" s="134"/>
      <c r="TTN1" s="134"/>
      <c r="TTO1" s="134"/>
      <c r="TTP1" s="134"/>
      <c r="TTQ1" s="134"/>
      <c r="TTR1" s="134"/>
      <c r="TTS1" s="134"/>
      <c r="TTT1" s="134"/>
      <c r="TTU1" s="134"/>
      <c r="TTV1" s="134"/>
      <c r="TTW1" s="134"/>
      <c r="TTX1" s="134"/>
      <c r="TTY1" s="134"/>
      <c r="TTZ1" s="134"/>
      <c r="TUA1" s="134"/>
      <c r="TUB1" s="134"/>
      <c r="TUC1" s="134"/>
      <c r="TUD1" s="134"/>
      <c r="TUE1" s="134"/>
      <c r="TUF1" s="134"/>
      <c r="TUG1" s="134"/>
      <c r="TUH1" s="134"/>
      <c r="TUI1" s="134"/>
      <c r="TUJ1" s="134"/>
      <c r="TUK1" s="134"/>
      <c r="TUL1" s="134"/>
      <c r="TUM1" s="134"/>
      <c r="TUN1" s="134"/>
      <c r="TUO1" s="134"/>
      <c r="TUP1" s="134"/>
      <c r="TUQ1" s="134"/>
      <c r="TUR1" s="134"/>
      <c r="TUS1" s="134"/>
      <c r="TUT1" s="134"/>
      <c r="TUU1" s="134"/>
      <c r="TUV1" s="134"/>
      <c r="TUW1" s="134"/>
      <c r="TUX1" s="134"/>
      <c r="TUY1" s="134"/>
      <c r="TUZ1" s="134"/>
      <c r="TVA1" s="134"/>
      <c r="TVB1" s="134"/>
      <c r="TVC1" s="134"/>
      <c r="TVD1" s="134"/>
      <c r="TVE1" s="134"/>
      <c r="TVF1" s="134"/>
      <c r="TVG1" s="134"/>
      <c r="TVH1" s="134"/>
      <c r="TVI1" s="134"/>
      <c r="TVJ1" s="134"/>
      <c r="TVK1" s="134"/>
      <c r="TVL1" s="134"/>
      <c r="TVM1" s="134"/>
      <c r="TVN1" s="134"/>
      <c r="TVO1" s="134"/>
      <c r="TVP1" s="134"/>
      <c r="TVQ1" s="134"/>
      <c r="TVR1" s="134"/>
      <c r="TVS1" s="134"/>
      <c r="TVT1" s="134"/>
      <c r="TVU1" s="134"/>
      <c r="TVV1" s="134"/>
      <c r="TVW1" s="134"/>
      <c r="TVX1" s="134"/>
      <c r="TVY1" s="134"/>
      <c r="TVZ1" s="134"/>
      <c r="TWA1" s="134"/>
      <c r="TWB1" s="134"/>
      <c r="TWC1" s="134"/>
      <c r="TWD1" s="134"/>
      <c r="TWE1" s="134"/>
      <c r="TWF1" s="134"/>
      <c r="TWG1" s="134"/>
      <c r="TWH1" s="134"/>
      <c r="TWI1" s="134"/>
      <c r="TWJ1" s="134"/>
      <c r="TWK1" s="134"/>
      <c r="TWL1" s="134"/>
      <c r="TWM1" s="134"/>
      <c r="TWN1" s="134"/>
      <c r="TWO1" s="134"/>
      <c r="TWP1" s="134"/>
      <c r="TWQ1" s="134"/>
      <c r="TWR1" s="134"/>
      <c r="TWS1" s="134"/>
      <c r="TWT1" s="134"/>
      <c r="TWU1" s="134"/>
      <c r="TWV1" s="134"/>
      <c r="TWW1" s="134"/>
      <c r="TWX1" s="134"/>
      <c r="TWY1" s="134"/>
      <c r="TWZ1" s="134"/>
      <c r="TXA1" s="134"/>
      <c r="TXB1" s="134"/>
      <c r="TXC1" s="134"/>
      <c r="TXD1" s="134"/>
      <c r="TXE1" s="134"/>
      <c r="TXF1" s="134"/>
      <c r="TXG1" s="134"/>
      <c r="TXH1" s="134"/>
      <c r="TXI1" s="134"/>
      <c r="TXJ1" s="134"/>
      <c r="TXK1" s="134"/>
      <c r="TXL1" s="134"/>
      <c r="TXM1" s="134"/>
      <c r="TXN1" s="134"/>
      <c r="TXO1" s="134"/>
      <c r="TXP1" s="134"/>
      <c r="TXQ1" s="134"/>
      <c r="TXR1" s="134"/>
      <c r="TXS1" s="134"/>
      <c r="TXT1" s="134"/>
      <c r="TXU1" s="134"/>
      <c r="TXV1" s="134"/>
      <c r="TXW1" s="134"/>
      <c r="TXX1" s="134"/>
      <c r="TXY1" s="134"/>
      <c r="TXZ1" s="134"/>
      <c r="TYA1" s="134"/>
      <c r="TYB1" s="134"/>
      <c r="TYC1" s="134"/>
      <c r="TYD1" s="134"/>
      <c r="TYE1" s="134"/>
      <c r="TYF1" s="134"/>
      <c r="TYG1" s="134"/>
      <c r="TYH1" s="134"/>
      <c r="TYI1" s="134"/>
      <c r="TYJ1" s="134"/>
      <c r="TYK1" s="134"/>
      <c r="TYL1" s="134"/>
      <c r="TYM1" s="134"/>
      <c r="TYN1" s="134"/>
      <c r="TYO1" s="134"/>
      <c r="TYP1" s="134"/>
      <c r="TYQ1" s="134"/>
      <c r="TYR1" s="134"/>
      <c r="TYS1" s="134"/>
      <c r="TYT1" s="134"/>
      <c r="TYU1" s="134"/>
      <c r="TYV1" s="134"/>
      <c r="TYW1" s="134"/>
      <c r="TYX1" s="134"/>
      <c r="TYY1" s="134"/>
      <c r="TYZ1" s="134"/>
      <c r="TZA1" s="134"/>
      <c r="TZB1" s="134"/>
      <c r="TZC1" s="134"/>
      <c r="TZD1" s="134"/>
      <c r="TZE1" s="134"/>
      <c r="TZF1" s="134"/>
      <c r="TZG1" s="134"/>
      <c r="TZH1" s="134"/>
      <c r="TZI1" s="134"/>
      <c r="TZJ1" s="134"/>
      <c r="TZK1" s="134"/>
      <c r="TZL1" s="134"/>
      <c r="TZM1" s="134"/>
      <c r="TZN1" s="134"/>
      <c r="TZO1" s="134"/>
      <c r="TZP1" s="134"/>
      <c r="TZQ1" s="134"/>
      <c r="TZR1" s="134"/>
      <c r="TZS1" s="134"/>
      <c r="TZT1" s="134"/>
      <c r="TZU1" s="134"/>
      <c r="TZV1" s="134"/>
      <c r="TZW1" s="134"/>
      <c r="TZX1" s="134"/>
      <c r="TZY1" s="134"/>
      <c r="TZZ1" s="134"/>
      <c r="UAA1" s="134"/>
      <c r="UAB1" s="134"/>
      <c r="UAC1" s="134"/>
      <c r="UAD1" s="134"/>
      <c r="UAE1" s="134"/>
      <c r="UAF1" s="134"/>
      <c r="UAG1" s="134"/>
      <c r="UAH1" s="134"/>
      <c r="UAI1" s="134"/>
      <c r="UAJ1" s="134"/>
      <c r="UAK1" s="134"/>
      <c r="UAL1" s="134"/>
      <c r="UAM1" s="134"/>
      <c r="UAN1" s="134"/>
      <c r="UAO1" s="134"/>
      <c r="UAP1" s="134"/>
      <c r="UAQ1" s="134"/>
      <c r="UAR1" s="134"/>
      <c r="UAS1" s="134"/>
      <c r="UAT1" s="134"/>
      <c r="UAU1" s="134"/>
      <c r="UAV1" s="134"/>
      <c r="UAW1" s="134"/>
      <c r="UAX1" s="134"/>
      <c r="UAY1" s="134"/>
      <c r="UAZ1" s="134"/>
      <c r="UBA1" s="134"/>
      <c r="UBB1" s="134"/>
      <c r="UBC1" s="134"/>
      <c r="UBD1" s="134"/>
      <c r="UBE1" s="134"/>
      <c r="UBF1" s="134"/>
      <c r="UBG1" s="134"/>
      <c r="UBH1" s="134"/>
      <c r="UBI1" s="134"/>
      <c r="UBJ1" s="134"/>
      <c r="UBK1" s="134"/>
      <c r="UBL1" s="134"/>
      <c r="UBM1" s="134"/>
      <c r="UBN1" s="134"/>
      <c r="UBO1" s="134"/>
      <c r="UBP1" s="134"/>
      <c r="UBQ1" s="134"/>
      <c r="UBR1" s="134"/>
      <c r="UBS1" s="134"/>
      <c r="UBT1" s="134"/>
      <c r="UBU1" s="134"/>
      <c r="UBV1" s="134"/>
      <c r="UBW1" s="134"/>
      <c r="UBX1" s="134"/>
      <c r="UBY1" s="134"/>
      <c r="UBZ1" s="134"/>
      <c r="UCA1" s="134"/>
      <c r="UCB1" s="134"/>
      <c r="UCC1" s="134"/>
      <c r="UCD1" s="134"/>
      <c r="UCE1" s="134"/>
      <c r="UCF1" s="134"/>
      <c r="UCG1" s="134"/>
      <c r="UCH1" s="134"/>
      <c r="UCI1" s="134"/>
      <c r="UCJ1" s="134"/>
      <c r="UCK1" s="134"/>
      <c r="UCL1" s="134"/>
      <c r="UCM1" s="134"/>
      <c r="UCN1" s="134"/>
      <c r="UCO1" s="134"/>
      <c r="UCP1" s="134"/>
      <c r="UCQ1" s="134"/>
      <c r="UCR1" s="134"/>
      <c r="UCS1" s="134"/>
      <c r="UCT1" s="134"/>
      <c r="UCU1" s="134"/>
      <c r="UCV1" s="134"/>
      <c r="UCW1" s="134"/>
      <c r="UCX1" s="134"/>
      <c r="UCY1" s="134"/>
      <c r="UCZ1" s="134"/>
      <c r="UDA1" s="134"/>
      <c r="UDB1" s="134"/>
      <c r="UDC1" s="134"/>
      <c r="UDD1" s="134"/>
      <c r="UDE1" s="134"/>
      <c r="UDF1" s="134"/>
      <c r="UDG1" s="134"/>
      <c r="UDH1" s="134"/>
      <c r="UDI1" s="134"/>
      <c r="UDJ1" s="134"/>
      <c r="UDK1" s="134"/>
      <c r="UDL1" s="134"/>
      <c r="UDM1" s="134"/>
      <c r="UDN1" s="134"/>
      <c r="UDO1" s="134"/>
      <c r="UDP1" s="134"/>
      <c r="UDQ1" s="134"/>
      <c r="UDR1" s="134"/>
      <c r="UDS1" s="134"/>
      <c r="UDT1" s="134"/>
      <c r="UDU1" s="134"/>
      <c r="UDV1" s="134"/>
      <c r="UDW1" s="134"/>
      <c r="UDX1" s="134"/>
      <c r="UDY1" s="134"/>
      <c r="UDZ1" s="134"/>
      <c r="UEA1" s="134"/>
      <c r="UEB1" s="134"/>
      <c r="UEC1" s="134"/>
      <c r="UED1" s="134"/>
      <c r="UEE1" s="134"/>
      <c r="UEF1" s="134"/>
      <c r="UEG1" s="134"/>
      <c r="UEH1" s="134"/>
      <c r="UEI1" s="134"/>
      <c r="UEJ1" s="134"/>
      <c r="UEK1" s="134"/>
      <c r="UEL1" s="134"/>
      <c r="UEM1" s="134"/>
      <c r="UEN1" s="134"/>
      <c r="UEO1" s="134"/>
      <c r="UEP1" s="134"/>
      <c r="UEQ1" s="134"/>
      <c r="UER1" s="134"/>
      <c r="UES1" s="134"/>
      <c r="UET1" s="134"/>
      <c r="UEU1" s="134"/>
      <c r="UEV1" s="134"/>
      <c r="UEW1" s="134"/>
      <c r="UEX1" s="134"/>
      <c r="UEY1" s="134"/>
      <c r="UEZ1" s="134"/>
      <c r="UFA1" s="134"/>
      <c r="UFB1" s="134"/>
      <c r="UFC1" s="134"/>
      <c r="UFD1" s="134"/>
      <c r="UFE1" s="134"/>
      <c r="UFF1" s="134"/>
      <c r="UFG1" s="134"/>
      <c r="UFH1" s="134"/>
      <c r="UFI1" s="134"/>
      <c r="UFJ1" s="134"/>
      <c r="UFK1" s="134"/>
      <c r="UFL1" s="134"/>
      <c r="UFM1" s="134"/>
      <c r="UFN1" s="134"/>
      <c r="UFO1" s="134"/>
      <c r="UFP1" s="134"/>
      <c r="UFQ1" s="134"/>
      <c r="UFR1" s="134"/>
      <c r="UFS1" s="134"/>
      <c r="UFT1" s="134"/>
      <c r="UFU1" s="134"/>
      <c r="UFV1" s="134"/>
      <c r="UFW1" s="134"/>
      <c r="UFX1" s="134"/>
      <c r="UFY1" s="134"/>
      <c r="UFZ1" s="134"/>
      <c r="UGA1" s="134"/>
      <c r="UGB1" s="134"/>
      <c r="UGC1" s="134"/>
      <c r="UGD1" s="134"/>
      <c r="UGE1" s="134"/>
      <c r="UGF1" s="134"/>
      <c r="UGG1" s="134"/>
      <c r="UGH1" s="134"/>
      <c r="UGI1" s="134"/>
      <c r="UGJ1" s="134"/>
      <c r="UGK1" s="134"/>
      <c r="UGL1" s="134"/>
      <c r="UGM1" s="134"/>
      <c r="UGN1" s="134"/>
      <c r="UGO1" s="134"/>
      <c r="UGP1" s="134"/>
      <c r="UGQ1" s="134"/>
      <c r="UGR1" s="134"/>
      <c r="UGS1" s="134"/>
      <c r="UGT1" s="134"/>
      <c r="UGU1" s="134"/>
      <c r="UGV1" s="134"/>
      <c r="UGW1" s="134"/>
      <c r="UGX1" s="134"/>
      <c r="UGY1" s="134"/>
      <c r="UGZ1" s="134"/>
      <c r="UHA1" s="134"/>
      <c r="UHB1" s="134"/>
      <c r="UHC1" s="134"/>
      <c r="UHD1" s="134"/>
      <c r="UHE1" s="134"/>
      <c r="UHF1" s="134"/>
      <c r="UHG1" s="134"/>
      <c r="UHH1" s="134"/>
      <c r="UHI1" s="134"/>
      <c r="UHJ1" s="134"/>
      <c r="UHK1" s="134"/>
      <c r="UHL1" s="134"/>
      <c r="UHM1" s="134"/>
      <c r="UHN1" s="134"/>
      <c r="UHO1" s="134"/>
      <c r="UHP1" s="134"/>
      <c r="UHQ1" s="134"/>
      <c r="UHR1" s="134"/>
      <c r="UHS1" s="134"/>
      <c r="UHT1" s="134"/>
      <c r="UHU1" s="134"/>
      <c r="UHV1" s="134"/>
      <c r="UHW1" s="134"/>
      <c r="UHX1" s="134"/>
      <c r="UHY1" s="134"/>
      <c r="UHZ1" s="134"/>
      <c r="UIA1" s="134"/>
      <c r="UIB1" s="134"/>
      <c r="UIC1" s="134"/>
      <c r="UID1" s="134"/>
      <c r="UIE1" s="134"/>
      <c r="UIF1" s="134"/>
      <c r="UIG1" s="134"/>
      <c r="UIH1" s="134"/>
      <c r="UII1" s="134"/>
      <c r="UIJ1" s="134"/>
      <c r="UIK1" s="134"/>
      <c r="UIL1" s="134"/>
      <c r="UIM1" s="134"/>
      <c r="UIN1" s="134"/>
      <c r="UIO1" s="134"/>
      <c r="UIP1" s="134"/>
      <c r="UIQ1" s="134"/>
      <c r="UIR1" s="134"/>
      <c r="UIS1" s="134"/>
      <c r="UIT1" s="134"/>
      <c r="UIU1" s="134"/>
      <c r="UIV1" s="134"/>
      <c r="UIW1" s="134"/>
      <c r="UIX1" s="134"/>
      <c r="UIY1" s="134"/>
      <c r="UIZ1" s="134"/>
      <c r="UJA1" s="134"/>
      <c r="UJB1" s="134"/>
      <c r="UJC1" s="134"/>
      <c r="UJD1" s="134"/>
      <c r="UJE1" s="134"/>
      <c r="UJF1" s="134"/>
      <c r="UJG1" s="134"/>
      <c r="UJH1" s="134"/>
      <c r="UJI1" s="134"/>
      <c r="UJJ1" s="134"/>
      <c r="UJK1" s="134"/>
      <c r="UJL1" s="134"/>
      <c r="UJM1" s="134"/>
      <c r="UJN1" s="134"/>
      <c r="UJO1" s="134"/>
      <c r="UJP1" s="134"/>
      <c r="UJQ1" s="134"/>
      <c r="UJR1" s="134"/>
      <c r="UJS1" s="134"/>
      <c r="UJT1" s="134"/>
      <c r="UJU1" s="134"/>
      <c r="UJV1" s="134"/>
      <c r="UJW1" s="134"/>
      <c r="UJX1" s="134"/>
      <c r="UJY1" s="134"/>
      <c r="UJZ1" s="134"/>
      <c r="UKA1" s="134"/>
      <c r="UKB1" s="134"/>
      <c r="UKC1" s="134"/>
      <c r="UKD1" s="134"/>
      <c r="UKE1" s="134"/>
      <c r="UKF1" s="134"/>
      <c r="UKG1" s="134"/>
      <c r="UKH1" s="134"/>
      <c r="UKI1" s="134"/>
      <c r="UKJ1" s="134"/>
      <c r="UKK1" s="134"/>
      <c r="UKL1" s="134"/>
      <c r="UKM1" s="134"/>
      <c r="UKN1" s="134"/>
      <c r="UKO1" s="134"/>
      <c r="UKP1" s="134"/>
      <c r="UKQ1" s="134"/>
      <c r="UKR1" s="134"/>
      <c r="UKS1" s="134"/>
      <c r="UKT1" s="134"/>
      <c r="UKU1" s="134"/>
      <c r="UKV1" s="134"/>
      <c r="UKW1" s="134"/>
      <c r="UKX1" s="134"/>
      <c r="UKY1" s="134"/>
      <c r="UKZ1" s="134"/>
      <c r="ULA1" s="134"/>
      <c r="ULB1" s="134"/>
      <c r="ULC1" s="134"/>
      <c r="ULD1" s="134"/>
      <c r="ULE1" s="134"/>
      <c r="ULF1" s="134"/>
      <c r="ULG1" s="134"/>
      <c r="ULH1" s="134"/>
      <c r="ULI1" s="134"/>
      <c r="ULJ1" s="134"/>
      <c r="ULK1" s="134"/>
      <c r="ULL1" s="134"/>
      <c r="ULM1" s="134"/>
      <c r="ULN1" s="134"/>
      <c r="ULO1" s="134"/>
      <c r="ULP1" s="134"/>
      <c r="ULQ1" s="134"/>
      <c r="ULR1" s="134"/>
      <c r="ULS1" s="134"/>
      <c r="ULT1" s="134"/>
      <c r="ULU1" s="134"/>
      <c r="ULV1" s="134"/>
      <c r="ULW1" s="134"/>
      <c r="ULX1" s="134"/>
      <c r="ULY1" s="134"/>
      <c r="ULZ1" s="134"/>
      <c r="UMA1" s="134"/>
      <c r="UMB1" s="134"/>
      <c r="UMC1" s="134"/>
      <c r="UMD1" s="134"/>
      <c r="UME1" s="134"/>
      <c r="UMF1" s="134"/>
      <c r="UMG1" s="134"/>
      <c r="UMH1" s="134"/>
      <c r="UMI1" s="134"/>
      <c r="UMJ1" s="134"/>
      <c r="UMK1" s="134"/>
      <c r="UML1" s="134"/>
      <c r="UMM1" s="134"/>
      <c r="UMN1" s="134"/>
      <c r="UMO1" s="134"/>
      <c r="UMP1" s="134"/>
      <c r="UMQ1" s="134"/>
      <c r="UMR1" s="134"/>
      <c r="UMS1" s="134"/>
      <c r="UMT1" s="134"/>
      <c r="UMU1" s="134"/>
      <c r="UMV1" s="134"/>
      <c r="UMW1" s="134"/>
      <c r="UMX1" s="134"/>
      <c r="UMY1" s="134"/>
      <c r="UMZ1" s="134"/>
      <c r="UNA1" s="134"/>
      <c r="UNB1" s="134"/>
      <c r="UNC1" s="134"/>
      <c r="UND1" s="134"/>
      <c r="UNE1" s="134"/>
      <c r="UNF1" s="134"/>
      <c r="UNG1" s="134"/>
      <c r="UNH1" s="134"/>
      <c r="UNI1" s="134"/>
      <c r="UNJ1" s="134"/>
      <c r="UNK1" s="134"/>
      <c r="UNL1" s="134"/>
      <c r="UNM1" s="134"/>
      <c r="UNN1" s="134"/>
      <c r="UNO1" s="134"/>
      <c r="UNP1" s="134"/>
      <c r="UNQ1" s="134"/>
      <c r="UNR1" s="134"/>
      <c r="UNS1" s="134"/>
      <c r="UNT1" s="134"/>
      <c r="UNU1" s="134"/>
      <c r="UNV1" s="134"/>
      <c r="UNW1" s="134"/>
      <c r="UNX1" s="134"/>
      <c r="UNY1" s="134"/>
      <c r="UNZ1" s="134"/>
      <c r="UOA1" s="134"/>
      <c r="UOB1" s="134"/>
      <c r="UOC1" s="134"/>
      <c r="UOD1" s="134"/>
      <c r="UOE1" s="134"/>
      <c r="UOF1" s="134"/>
      <c r="UOG1" s="134"/>
      <c r="UOH1" s="134"/>
      <c r="UOI1" s="134"/>
      <c r="UOJ1" s="134"/>
      <c r="UOK1" s="134"/>
      <c r="UOL1" s="134"/>
      <c r="UOM1" s="134"/>
      <c r="UON1" s="134"/>
      <c r="UOO1" s="134"/>
      <c r="UOP1" s="134"/>
      <c r="UOQ1" s="134"/>
      <c r="UOR1" s="134"/>
      <c r="UOS1" s="134"/>
      <c r="UOT1" s="134"/>
      <c r="UOU1" s="134"/>
      <c r="UOV1" s="134"/>
      <c r="UOW1" s="134"/>
      <c r="UOX1" s="134"/>
      <c r="UOY1" s="134"/>
      <c r="UOZ1" s="134"/>
      <c r="UPA1" s="134"/>
      <c r="UPB1" s="134"/>
      <c r="UPC1" s="134"/>
      <c r="UPD1" s="134"/>
      <c r="UPE1" s="134"/>
      <c r="UPF1" s="134"/>
      <c r="UPG1" s="134"/>
      <c r="UPH1" s="134"/>
      <c r="UPI1" s="134"/>
      <c r="UPJ1" s="134"/>
      <c r="UPK1" s="134"/>
      <c r="UPL1" s="134"/>
      <c r="UPM1" s="134"/>
      <c r="UPN1" s="134"/>
      <c r="UPO1" s="134"/>
      <c r="UPP1" s="134"/>
      <c r="UPQ1" s="134"/>
      <c r="UPR1" s="134"/>
      <c r="UPS1" s="134"/>
      <c r="UPT1" s="134"/>
      <c r="UPU1" s="134"/>
      <c r="UPV1" s="134"/>
      <c r="UPW1" s="134"/>
      <c r="UPX1" s="134"/>
      <c r="UPY1" s="134"/>
      <c r="UPZ1" s="134"/>
      <c r="UQA1" s="134"/>
      <c r="UQB1" s="134"/>
      <c r="UQC1" s="134"/>
      <c r="UQD1" s="134"/>
      <c r="UQE1" s="134"/>
      <c r="UQF1" s="134"/>
      <c r="UQG1" s="134"/>
      <c r="UQH1" s="134"/>
      <c r="UQI1" s="134"/>
      <c r="UQJ1" s="134"/>
      <c r="UQK1" s="134"/>
      <c r="UQL1" s="134"/>
      <c r="UQM1" s="134"/>
      <c r="UQN1" s="134"/>
      <c r="UQO1" s="134"/>
      <c r="UQP1" s="134"/>
      <c r="UQQ1" s="134"/>
      <c r="UQR1" s="134"/>
      <c r="UQS1" s="134"/>
      <c r="UQT1" s="134"/>
      <c r="UQU1" s="134"/>
      <c r="UQV1" s="134"/>
      <c r="UQW1" s="134"/>
      <c r="UQX1" s="134"/>
      <c r="UQY1" s="134"/>
      <c r="UQZ1" s="134"/>
      <c r="URA1" s="134"/>
      <c r="URB1" s="134"/>
      <c r="URC1" s="134"/>
      <c r="URD1" s="134"/>
      <c r="URE1" s="134"/>
      <c r="URF1" s="134"/>
      <c r="URG1" s="134"/>
      <c r="URH1" s="134"/>
      <c r="URI1" s="134"/>
      <c r="URJ1" s="134"/>
      <c r="URK1" s="134"/>
      <c r="URL1" s="134"/>
      <c r="URM1" s="134"/>
      <c r="URN1" s="134"/>
      <c r="URO1" s="134"/>
      <c r="URP1" s="134"/>
      <c r="URQ1" s="134"/>
      <c r="URR1" s="134"/>
      <c r="URS1" s="134"/>
      <c r="URT1" s="134"/>
      <c r="URU1" s="134"/>
      <c r="URV1" s="134"/>
      <c r="URW1" s="134"/>
      <c r="URX1" s="134"/>
      <c r="URY1" s="134"/>
      <c r="URZ1" s="134"/>
      <c r="USA1" s="134"/>
      <c r="USB1" s="134"/>
      <c r="USC1" s="134"/>
      <c r="USD1" s="134"/>
      <c r="USE1" s="134"/>
      <c r="USF1" s="134"/>
      <c r="USG1" s="134"/>
      <c r="USH1" s="134"/>
      <c r="USI1" s="134"/>
      <c r="USJ1" s="134"/>
      <c r="USK1" s="134"/>
      <c r="USL1" s="134"/>
      <c r="USM1" s="134"/>
      <c r="USN1" s="134"/>
      <c r="USO1" s="134"/>
      <c r="USP1" s="134"/>
      <c r="USQ1" s="134"/>
      <c r="USR1" s="134"/>
      <c r="USS1" s="134"/>
      <c r="UST1" s="134"/>
      <c r="USU1" s="134"/>
      <c r="USV1" s="134"/>
      <c r="USW1" s="134"/>
      <c r="USX1" s="134"/>
      <c r="USY1" s="134"/>
      <c r="USZ1" s="134"/>
      <c r="UTA1" s="134"/>
      <c r="UTB1" s="134"/>
      <c r="UTC1" s="134"/>
      <c r="UTD1" s="134"/>
      <c r="UTE1" s="134"/>
      <c r="UTF1" s="134"/>
      <c r="UTG1" s="134"/>
      <c r="UTH1" s="134"/>
      <c r="UTI1" s="134"/>
      <c r="UTJ1" s="134"/>
      <c r="UTK1" s="134"/>
      <c r="UTL1" s="134"/>
      <c r="UTM1" s="134"/>
      <c r="UTN1" s="134"/>
      <c r="UTO1" s="134"/>
      <c r="UTP1" s="134"/>
      <c r="UTQ1" s="134"/>
      <c r="UTR1" s="134"/>
      <c r="UTS1" s="134"/>
      <c r="UTT1" s="134"/>
      <c r="UTU1" s="134"/>
      <c r="UTV1" s="134"/>
      <c r="UTW1" s="134"/>
      <c r="UTX1" s="134"/>
      <c r="UTY1" s="134"/>
      <c r="UTZ1" s="134"/>
      <c r="UUA1" s="134"/>
      <c r="UUB1" s="134"/>
      <c r="UUC1" s="134"/>
      <c r="UUD1" s="134"/>
      <c r="UUE1" s="134"/>
      <c r="UUF1" s="134"/>
      <c r="UUG1" s="134"/>
      <c r="UUH1" s="134"/>
      <c r="UUI1" s="134"/>
      <c r="UUJ1" s="134"/>
      <c r="UUK1" s="134"/>
      <c r="UUL1" s="134"/>
      <c r="UUM1" s="134"/>
      <c r="UUN1" s="134"/>
      <c r="UUO1" s="134"/>
      <c r="UUP1" s="134"/>
      <c r="UUQ1" s="134"/>
      <c r="UUR1" s="134"/>
      <c r="UUS1" s="134"/>
      <c r="UUT1" s="134"/>
      <c r="UUU1" s="134"/>
      <c r="UUV1" s="134"/>
      <c r="UUW1" s="134"/>
      <c r="UUX1" s="134"/>
      <c r="UUY1" s="134"/>
      <c r="UUZ1" s="134"/>
      <c r="UVA1" s="134"/>
      <c r="UVB1" s="134"/>
      <c r="UVC1" s="134"/>
      <c r="UVD1" s="134"/>
      <c r="UVE1" s="134"/>
      <c r="UVF1" s="134"/>
      <c r="UVG1" s="134"/>
      <c r="UVH1" s="134"/>
      <c r="UVI1" s="134"/>
      <c r="UVJ1" s="134"/>
      <c r="UVK1" s="134"/>
      <c r="UVL1" s="134"/>
      <c r="UVM1" s="134"/>
      <c r="UVN1" s="134"/>
      <c r="UVO1" s="134"/>
      <c r="UVP1" s="134"/>
      <c r="UVQ1" s="134"/>
      <c r="UVR1" s="134"/>
      <c r="UVS1" s="134"/>
      <c r="UVT1" s="134"/>
      <c r="UVU1" s="134"/>
      <c r="UVV1" s="134"/>
      <c r="UVW1" s="134"/>
      <c r="UVX1" s="134"/>
      <c r="UVY1" s="134"/>
      <c r="UVZ1" s="134"/>
      <c r="UWA1" s="134"/>
      <c r="UWB1" s="134"/>
      <c r="UWC1" s="134"/>
      <c r="UWD1" s="134"/>
      <c r="UWE1" s="134"/>
      <c r="UWF1" s="134"/>
      <c r="UWG1" s="134"/>
      <c r="UWH1" s="134"/>
      <c r="UWI1" s="134"/>
      <c r="UWJ1" s="134"/>
      <c r="UWK1" s="134"/>
      <c r="UWL1" s="134"/>
      <c r="UWM1" s="134"/>
      <c r="UWN1" s="134"/>
      <c r="UWO1" s="134"/>
      <c r="UWP1" s="134"/>
      <c r="UWQ1" s="134"/>
      <c r="UWR1" s="134"/>
      <c r="UWS1" s="134"/>
      <c r="UWT1" s="134"/>
      <c r="UWU1" s="134"/>
      <c r="UWV1" s="134"/>
      <c r="UWW1" s="134"/>
      <c r="UWX1" s="134"/>
      <c r="UWY1" s="134"/>
      <c r="UWZ1" s="134"/>
      <c r="UXA1" s="134"/>
      <c r="UXB1" s="134"/>
      <c r="UXC1" s="134"/>
      <c r="UXD1" s="134"/>
      <c r="UXE1" s="134"/>
      <c r="UXF1" s="134"/>
      <c r="UXG1" s="134"/>
      <c r="UXH1" s="134"/>
      <c r="UXI1" s="134"/>
      <c r="UXJ1" s="134"/>
      <c r="UXK1" s="134"/>
      <c r="UXL1" s="134"/>
      <c r="UXM1" s="134"/>
      <c r="UXN1" s="134"/>
      <c r="UXO1" s="134"/>
      <c r="UXP1" s="134"/>
      <c r="UXQ1" s="134"/>
      <c r="UXR1" s="134"/>
      <c r="UXS1" s="134"/>
      <c r="UXT1" s="134"/>
      <c r="UXU1" s="134"/>
      <c r="UXV1" s="134"/>
      <c r="UXW1" s="134"/>
      <c r="UXX1" s="134"/>
      <c r="UXY1" s="134"/>
      <c r="UXZ1" s="134"/>
      <c r="UYA1" s="134"/>
      <c r="UYB1" s="134"/>
      <c r="UYC1" s="134"/>
      <c r="UYD1" s="134"/>
      <c r="UYE1" s="134"/>
      <c r="UYF1" s="134"/>
      <c r="UYG1" s="134"/>
      <c r="UYH1" s="134"/>
      <c r="UYI1" s="134"/>
      <c r="UYJ1" s="134"/>
      <c r="UYK1" s="134"/>
      <c r="UYL1" s="134"/>
      <c r="UYM1" s="134"/>
      <c r="UYN1" s="134"/>
      <c r="UYO1" s="134"/>
      <c r="UYP1" s="134"/>
      <c r="UYQ1" s="134"/>
      <c r="UYR1" s="134"/>
      <c r="UYS1" s="134"/>
      <c r="UYT1" s="134"/>
      <c r="UYU1" s="134"/>
      <c r="UYV1" s="134"/>
      <c r="UYW1" s="134"/>
      <c r="UYX1" s="134"/>
      <c r="UYY1" s="134"/>
      <c r="UYZ1" s="134"/>
      <c r="UZA1" s="134"/>
      <c r="UZB1" s="134"/>
      <c r="UZC1" s="134"/>
      <c r="UZD1" s="134"/>
      <c r="UZE1" s="134"/>
      <c r="UZF1" s="134"/>
      <c r="UZG1" s="134"/>
      <c r="UZH1" s="134"/>
      <c r="UZI1" s="134"/>
      <c r="UZJ1" s="134"/>
      <c r="UZK1" s="134"/>
      <c r="UZL1" s="134"/>
      <c r="UZM1" s="134"/>
      <c r="UZN1" s="134"/>
      <c r="UZO1" s="134"/>
      <c r="UZP1" s="134"/>
      <c r="UZQ1" s="134"/>
      <c r="UZR1" s="134"/>
      <c r="UZS1" s="134"/>
      <c r="UZT1" s="134"/>
      <c r="UZU1" s="134"/>
      <c r="UZV1" s="134"/>
      <c r="UZW1" s="134"/>
      <c r="UZX1" s="134"/>
      <c r="UZY1" s="134"/>
      <c r="UZZ1" s="134"/>
      <c r="VAA1" s="134"/>
      <c r="VAB1" s="134"/>
      <c r="VAC1" s="134"/>
      <c r="VAD1" s="134"/>
      <c r="VAE1" s="134"/>
      <c r="VAF1" s="134"/>
      <c r="VAG1" s="134"/>
      <c r="VAH1" s="134"/>
      <c r="VAI1" s="134"/>
      <c r="VAJ1" s="134"/>
      <c r="VAK1" s="134"/>
      <c r="VAL1" s="134"/>
      <c r="VAM1" s="134"/>
      <c r="VAN1" s="134"/>
      <c r="VAO1" s="134"/>
      <c r="VAP1" s="134"/>
      <c r="VAQ1" s="134"/>
      <c r="VAR1" s="134"/>
      <c r="VAS1" s="134"/>
      <c r="VAT1" s="134"/>
      <c r="VAU1" s="134"/>
      <c r="VAV1" s="134"/>
      <c r="VAW1" s="134"/>
      <c r="VAX1" s="134"/>
      <c r="VAY1" s="134"/>
      <c r="VAZ1" s="134"/>
      <c r="VBA1" s="134"/>
      <c r="VBB1" s="134"/>
      <c r="VBC1" s="134"/>
      <c r="VBD1" s="134"/>
      <c r="VBE1" s="134"/>
      <c r="VBF1" s="134"/>
      <c r="VBG1" s="134"/>
      <c r="VBH1" s="134"/>
      <c r="VBI1" s="134"/>
      <c r="VBJ1" s="134"/>
      <c r="VBK1" s="134"/>
      <c r="VBL1" s="134"/>
      <c r="VBM1" s="134"/>
      <c r="VBN1" s="134"/>
      <c r="VBO1" s="134"/>
      <c r="VBP1" s="134"/>
      <c r="VBQ1" s="134"/>
      <c r="VBR1" s="134"/>
      <c r="VBS1" s="134"/>
      <c r="VBT1" s="134"/>
      <c r="VBU1" s="134"/>
      <c r="VBV1" s="134"/>
      <c r="VBW1" s="134"/>
      <c r="VBX1" s="134"/>
      <c r="VBY1" s="134"/>
      <c r="VBZ1" s="134"/>
      <c r="VCA1" s="134"/>
      <c r="VCB1" s="134"/>
      <c r="VCC1" s="134"/>
      <c r="VCD1" s="134"/>
      <c r="VCE1" s="134"/>
      <c r="VCF1" s="134"/>
      <c r="VCG1" s="134"/>
      <c r="VCH1" s="134"/>
      <c r="VCI1" s="134"/>
      <c r="VCJ1" s="134"/>
      <c r="VCK1" s="134"/>
      <c r="VCL1" s="134"/>
      <c r="VCM1" s="134"/>
      <c r="VCN1" s="134"/>
      <c r="VCO1" s="134"/>
      <c r="VCP1" s="134"/>
      <c r="VCQ1" s="134"/>
      <c r="VCR1" s="134"/>
      <c r="VCS1" s="134"/>
      <c r="VCT1" s="134"/>
      <c r="VCU1" s="134"/>
      <c r="VCV1" s="134"/>
      <c r="VCW1" s="134"/>
      <c r="VCX1" s="134"/>
      <c r="VCY1" s="134"/>
      <c r="VCZ1" s="134"/>
      <c r="VDA1" s="134"/>
      <c r="VDB1" s="134"/>
      <c r="VDC1" s="134"/>
      <c r="VDD1" s="134"/>
      <c r="VDE1" s="134"/>
      <c r="VDF1" s="134"/>
      <c r="VDG1" s="134"/>
      <c r="VDH1" s="134"/>
      <c r="VDI1" s="134"/>
      <c r="VDJ1" s="134"/>
      <c r="VDK1" s="134"/>
      <c r="VDL1" s="134"/>
      <c r="VDM1" s="134"/>
      <c r="VDN1" s="134"/>
      <c r="VDO1" s="134"/>
      <c r="VDP1" s="134"/>
      <c r="VDQ1" s="134"/>
      <c r="VDR1" s="134"/>
      <c r="VDS1" s="134"/>
      <c r="VDT1" s="134"/>
      <c r="VDU1" s="134"/>
      <c r="VDV1" s="134"/>
      <c r="VDW1" s="134"/>
      <c r="VDX1" s="134"/>
      <c r="VDY1" s="134"/>
      <c r="VDZ1" s="134"/>
      <c r="VEA1" s="134"/>
      <c r="VEB1" s="134"/>
      <c r="VEC1" s="134"/>
      <c r="VED1" s="134"/>
      <c r="VEE1" s="134"/>
      <c r="VEF1" s="134"/>
      <c r="VEG1" s="134"/>
      <c r="VEH1" s="134"/>
      <c r="VEI1" s="134"/>
      <c r="VEJ1" s="134"/>
      <c r="VEK1" s="134"/>
      <c r="VEL1" s="134"/>
      <c r="VEM1" s="134"/>
      <c r="VEN1" s="134"/>
      <c r="VEO1" s="134"/>
      <c r="VEP1" s="134"/>
      <c r="VEQ1" s="134"/>
      <c r="VER1" s="134"/>
      <c r="VES1" s="134"/>
      <c r="VET1" s="134"/>
      <c r="VEU1" s="134"/>
      <c r="VEV1" s="134"/>
      <c r="VEW1" s="134"/>
      <c r="VEX1" s="134"/>
      <c r="VEY1" s="134"/>
      <c r="VEZ1" s="134"/>
      <c r="VFA1" s="134"/>
      <c r="VFB1" s="134"/>
      <c r="VFC1" s="134"/>
      <c r="VFD1" s="134"/>
      <c r="VFE1" s="134"/>
      <c r="VFF1" s="134"/>
      <c r="VFG1" s="134"/>
      <c r="VFH1" s="134"/>
      <c r="VFI1" s="134"/>
      <c r="VFJ1" s="134"/>
      <c r="VFK1" s="134"/>
      <c r="VFL1" s="134"/>
      <c r="VFM1" s="134"/>
      <c r="VFN1" s="134"/>
      <c r="VFO1" s="134"/>
      <c r="VFP1" s="134"/>
      <c r="VFQ1" s="134"/>
      <c r="VFR1" s="134"/>
      <c r="VFS1" s="134"/>
      <c r="VFT1" s="134"/>
      <c r="VFU1" s="134"/>
      <c r="VFV1" s="134"/>
      <c r="VFW1" s="134"/>
      <c r="VFX1" s="134"/>
      <c r="VFY1" s="134"/>
      <c r="VFZ1" s="134"/>
      <c r="VGA1" s="134"/>
      <c r="VGB1" s="134"/>
      <c r="VGC1" s="134"/>
      <c r="VGD1" s="134"/>
      <c r="VGE1" s="134"/>
      <c r="VGF1" s="134"/>
      <c r="VGG1" s="134"/>
      <c r="VGH1" s="134"/>
      <c r="VGI1" s="134"/>
      <c r="VGJ1" s="134"/>
      <c r="VGK1" s="134"/>
      <c r="VGL1" s="134"/>
      <c r="VGM1" s="134"/>
      <c r="VGN1" s="134"/>
      <c r="VGO1" s="134"/>
      <c r="VGP1" s="134"/>
      <c r="VGQ1" s="134"/>
      <c r="VGR1" s="134"/>
      <c r="VGS1" s="134"/>
      <c r="VGT1" s="134"/>
      <c r="VGU1" s="134"/>
      <c r="VGV1" s="134"/>
      <c r="VGW1" s="134"/>
      <c r="VGX1" s="134"/>
      <c r="VGY1" s="134"/>
      <c r="VGZ1" s="134"/>
      <c r="VHA1" s="134"/>
      <c r="VHB1" s="134"/>
      <c r="VHC1" s="134"/>
      <c r="VHD1" s="134"/>
      <c r="VHE1" s="134"/>
      <c r="VHF1" s="134"/>
      <c r="VHG1" s="134"/>
      <c r="VHH1" s="134"/>
      <c r="VHI1" s="134"/>
      <c r="VHJ1" s="134"/>
      <c r="VHK1" s="134"/>
      <c r="VHL1" s="134"/>
      <c r="VHM1" s="134"/>
      <c r="VHN1" s="134"/>
      <c r="VHO1" s="134"/>
      <c r="VHP1" s="134"/>
      <c r="VHQ1" s="134"/>
      <c r="VHR1" s="134"/>
      <c r="VHS1" s="134"/>
      <c r="VHT1" s="134"/>
      <c r="VHU1" s="134"/>
      <c r="VHV1" s="134"/>
      <c r="VHW1" s="134"/>
      <c r="VHX1" s="134"/>
      <c r="VHY1" s="134"/>
      <c r="VHZ1" s="134"/>
      <c r="VIA1" s="134"/>
      <c r="VIB1" s="134"/>
      <c r="VIC1" s="134"/>
      <c r="VID1" s="134"/>
      <c r="VIE1" s="134"/>
      <c r="VIF1" s="134"/>
      <c r="VIG1" s="134"/>
      <c r="VIH1" s="134"/>
      <c r="VII1" s="134"/>
      <c r="VIJ1" s="134"/>
      <c r="VIK1" s="134"/>
      <c r="VIL1" s="134"/>
      <c r="VIM1" s="134"/>
      <c r="VIN1" s="134"/>
      <c r="VIO1" s="134"/>
      <c r="VIP1" s="134"/>
      <c r="VIQ1" s="134"/>
      <c r="VIR1" s="134"/>
      <c r="VIS1" s="134"/>
      <c r="VIT1" s="134"/>
      <c r="VIU1" s="134"/>
      <c r="VIV1" s="134"/>
      <c r="VIW1" s="134"/>
      <c r="VIX1" s="134"/>
      <c r="VIY1" s="134"/>
      <c r="VIZ1" s="134"/>
      <c r="VJA1" s="134"/>
      <c r="VJB1" s="134"/>
      <c r="VJC1" s="134"/>
      <c r="VJD1" s="134"/>
      <c r="VJE1" s="134"/>
      <c r="VJF1" s="134"/>
      <c r="VJG1" s="134"/>
      <c r="VJH1" s="134"/>
      <c r="VJI1" s="134"/>
      <c r="VJJ1" s="134"/>
      <c r="VJK1" s="134"/>
      <c r="VJL1" s="134"/>
      <c r="VJM1" s="134"/>
      <c r="VJN1" s="134"/>
      <c r="VJO1" s="134"/>
      <c r="VJP1" s="134"/>
      <c r="VJQ1" s="134"/>
      <c r="VJR1" s="134"/>
      <c r="VJS1" s="134"/>
      <c r="VJT1" s="134"/>
      <c r="VJU1" s="134"/>
      <c r="VJV1" s="134"/>
      <c r="VJW1" s="134"/>
      <c r="VJX1" s="134"/>
      <c r="VJY1" s="134"/>
      <c r="VJZ1" s="134"/>
      <c r="VKA1" s="134"/>
      <c r="VKB1" s="134"/>
      <c r="VKC1" s="134"/>
      <c r="VKD1" s="134"/>
      <c r="VKE1" s="134"/>
      <c r="VKF1" s="134"/>
      <c r="VKG1" s="134"/>
      <c r="VKH1" s="134"/>
      <c r="VKI1" s="134"/>
      <c r="VKJ1" s="134"/>
      <c r="VKK1" s="134"/>
      <c r="VKL1" s="134"/>
      <c r="VKM1" s="134"/>
      <c r="VKN1" s="134"/>
      <c r="VKO1" s="134"/>
      <c r="VKP1" s="134"/>
      <c r="VKQ1" s="134"/>
      <c r="VKR1" s="134"/>
      <c r="VKS1" s="134"/>
      <c r="VKT1" s="134"/>
      <c r="VKU1" s="134"/>
      <c r="VKV1" s="134"/>
      <c r="VKW1" s="134"/>
      <c r="VKX1" s="134"/>
      <c r="VKY1" s="134"/>
      <c r="VKZ1" s="134"/>
      <c r="VLA1" s="134"/>
      <c r="VLB1" s="134"/>
      <c r="VLC1" s="134"/>
      <c r="VLD1" s="134"/>
      <c r="VLE1" s="134"/>
      <c r="VLF1" s="134"/>
      <c r="VLG1" s="134"/>
      <c r="VLH1" s="134"/>
      <c r="VLI1" s="134"/>
      <c r="VLJ1" s="134"/>
      <c r="VLK1" s="134"/>
      <c r="VLL1" s="134"/>
      <c r="VLM1" s="134"/>
      <c r="VLN1" s="134"/>
      <c r="VLO1" s="134"/>
      <c r="VLP1" s="134"/>
      <c r="VLQ1" s="134"/>
      <c r="VLR1" s="134"/>
      <c r="VLS1" s="134"/>
      <c r="VLT1" s="134"/>
      <c r="VLU1" s="134"/>
      <c r="VLV1" s="134"/>
      <c r="VLW1" s="134"/>
      <c r="VLX1" s="134"/>
      <c r="VLY1" s="134"/>
      <c r="VLZ1" s="134"/>
      <c r="VMA1" s="134"/>
      <c r="VMB1" s="134"/>
      <c r="VMC1" s="134"/>
      <c r="VMD1" s="134"/>
      <c r="VME1" s="134"/>
      <c r="VMF1" s="134"/>
      <c r="VMG1" s="134"/>
      <c r="VMH1" s="134"/>
      <c r="VMI1" s="134"/>
      <c r="VMJ1" s="134"/>
      <c r="VMK1" s="134"/>
      <c r="VML1" s="134"/>
      <c r="VMM1" s="134"/>
      <c r="VMN1" s="134"/>
      <c r="VMO1" s="134"/>
      <c r="VMP1" s="134"/>
      <c r="VMQ1" s="134"/>
      <c r="VMR1" s="134"/>
      <c r="VMS1" s="134"/>
      <c r="VMT1" s="134"/>
      <c r="VMU1" s="134"/>
      <c r="VMV1" s="134"/>
      <c r="VMW1" s="134"/>
      <c r="VMX1" s="134"/>
      <c r="VMY1" s="134"/>
      <c r="VMZ1" s="134"/>
      <c r="VNA1" s="134"/>
      <c r="VNB1" s="134"/>
      <c r="VNC1" s="134"/>
      <c r="VND1" s="134"/>
      <c r="VNE1" s="134"/>
      <c r="VNF1" s="134"/>
      <c r="VNG1" s="134"/>
      <c r="VNH1" s="134"/>
      <c r="VNI1" s="134"/>
      <c r="VNJ1" s="134"/>
      <c r="VNK1" s="134"/>
      <c r="VNL1" s="134"/>
      <c r="VNM1" s="134"/>
      <c r="VNN1" s="134"/>
      <c r="VNO1" s="134"/>
      <c r="VNP1" s="134"/>
      <c r="VNQ1" s="134"/>
      <c r="VNR1" s="134"/>
      <c r="VNS1" s="134"/>
      <c r="VNT1" s="134"/>
      <c r="VNU1" s="134"/>
      <c r="VNV1" s="134"/>
      <c r="VNW1" s="134"/>
      <c r="VNX1" s="134"/>
      <c r="VNY1" s="134"/>
      <c r="VNZ1" s="134"/>
      <c r="VOA1" s="134"/>
      <c r="VOB1" s="134"/>
      <c r="VOC1" s="134"/>
      <c r="VOD1" s="134"/>
      <c r="VOE1" s="134"/>
      <c r="VOF1" s="134"/>
      <c r="VOG1" s="134"/>
      <c r="VOH1" s="134"/>
      <c r="VOI1" s="134"/>
      <c r="VOJ1" s="134"/>
      <c r="VOK1" s="134"/>
      <c r="VOL1" s="134"/>
      <c r="VOM1" s="134"/>
      <c r="VON1" s="134"/>
      <c r="VOO1" s="134"/>
      <c r="VOP1" s="134"/>
      <c r="VOQ1" s="134"/>
      <c r="VOR1" s="134"/>
      <c r="VOS1" s="134"/>
      <c r="VOT1" s="134"/>
      <c r="VOU1" s="134"/>
      <c r="VOV1" s="134"/>
      <c r="VOW1" s="134"/>
      <c r="VOX1" s="134"/>
      <c r="VOY1" s="134"/>
      <c r="VOZ1" s="134"/>
      <c r="VPA1" s="134"/>
      <c r="VPB1" s="134"/>
      <c r="VPC1" s="134"/>
      <c r="VPD1" s="134"/>
      <c r="VPE1" s="134"/>
      <c r="VPF1" s="134"/>
      <c r="VPG1" s="134"/>
      <c r="VPH1" s="134"/>
      <c r="VPI1" s="134"/>
      <c r="VPJ1" s="134"/>
      <c r="VPK1" s="134"/>
      <c r="VPL1" s="134"/>
      <c r="VPM1" s="134"/>
      <c r="VPN1" s="134"/>
      <c r="VPO1" s="134"/>
      <c r="VPP1" s="134"/>
      <c r="VPQ1" s="134"/>
      <c r="VPR1" s="134"/>
      <c r="VPS1" s="134"/>
      <c r="VPT1" s="134"/>
      <c r="VPU1" s="134"/>
      <c r="VPV1" s="134"/>
      <c r="VPW1" s="134"/>
      <c r="VPX1" s="134"/>
      <c r="VPY1" s="134"/>
      <c r="VPZ1" s="134"/>
      <c r="VQA1" s="134"/>
      <c r="VQB1" s="134"/>
      <c r="VQC1" s="134"/>
      <c r="VQD1" s="134"/>
      <c r="VQE1" s="134"/>
      <c r="VQF1" s="134"/>
      <c r="VQG1" s="134"/>
      <c r="VQH1" s="134"/>
      <c r="VQI1" s="134"/>
      <c r="VQJ1" s="134"/>
      <c r="VQK1" s="134"/>
      <c r="VQL1" s="134"/>
      <c r="VQM1" s="134"/>
      <c r="VQN1" s="134"/>
      <c r="VQO1" s="134"/>
      <c r="VQP1" s="134"/>
      <c r="VQQ1" s="134"/>
      <c r="VQR1" s="134"/>
      <c r="VQS1" s="134"/>
      <c r="VQT1" s="134"/>
      <c r="VQU1" s="134"/>
      <c r="VQV1" s="134"/>
      <c r="VQW1" s="134"/>
      <c r="VQX1" s="134"/>
      <c r="VQY1" s="134"/>
      <c r="VQZ1" s="134"/>
      <c r="VRA1" s="134"/>
      <c r="VRB1" s="134"/>
      <c r="VRC1" s="134"/>
      <c r="VRD1" s="134"/>
      <c r="VRE1" s="134"/>
      <c r="VRF1" s="134"/>
      <c r="VRG1" s="134"/>
      <c r="VRH1" s="134"/>
      <c r="VRI1" s="134"/>
      <c r="VRJ1" s="134"/>
      <c r="VRK1" s="134"/>
      <c r="VRL1" s="134"/>
      <c r="VRM1" s="134"/>
      <c r="VRN1" s="134"/>
      <c r="VRO1" s="134"/>
      <c r="VRP1" s="134"/>
      <c r="VRQ1" s="134"/>
      <c r="VRR1" s="134"/>
      <c r="VRS1" s="134"/>
      <c r="VRT1" s="134"/>
      <c r="VRU1" s="134"/>
      <c r="VRV1" s="134"/>
      <c r="VRW1" s="134"/>
      <c r="VRX1" s="134"/>
      <c r="VRY1" s="134"/>
      <c r="VRZ1" s="134"/>
      <c r="VSA1" s="134"/>
      <c r="VSB1" s="134"/>
      <c r="VSC1" s="134"/>
      <c r="VSD1" s="134"/>
      <c r="VSE1" s="134"/>
      <c r="VSF1" s="134"/>
      <c r="VSG1" s="134"/>
      <c r="VSH1" s="134"/>
      <c r="VSI1" s="134"/>
      <c r="VSJ1" s="134"/>
      <c r="VSK1" s="134"/>
      <c r="VSL1" s="134"/>
      <c r="VSM1" s="134"/>
      <c r="VSN1" s="134"/>
      <c r="VSO1" s="134"/>
      <c r="VSP1" s="134"/>
      <c r="VSQ1" s="134"/>
      <c r="VSR1" s="134"/>
      <c r="VSS1" s="134"/>
      <c r="VST1" s="134"/>
      <c r="VSU1" s="134"/>
      <c r="VSV1" s="134"/>
      <c r="VSW1" s="134"/>
      <c r="VSX1" s="134"/>
      <c r="VSY1" s="134"/>
      <c r="VSZ1" s="134"/>
      <c r="VTA1" s="134"/>
      <c r="VTB1" s="134"/>
      <c r="VTC1" s="134"/>
      <c r="VTD1" s="134"/>
      <c r="VTE1" s="134"/>
      <c r="VTF1" s="134"/>
      <c r="VTG1" s="134"/>
      <c r="VTH1" s="134"/>
      <c r="VTI1" s="134"/>
      <c r="VTJ1" s="134"/>
      <c r="VTK1" s="134"/>
      <c r="VTL1" s="134"/>
      <c r="VTM1" s="134"/>
      <c r="VTN1" s="134"/>
      <c r="VTO1" s="134"/>
      <c r="VTP1" s="134"/>
      <c r="VTQ1" s="134"/>
      <c r="VTR1" s="134"/>
      <c r="VTS1" s="134"/>
      <c r="VTT1" s="134"/>
      <c r="VTU1" s="134"/>
      <c r="VTV1" s="134"/>
      <c r="VTW1" s="134"/>
      <c r="VTX1" s="134"/>
      <c r="VTY1" s="134"/>
      <c r="VTZ1" s="134"/>
      <c r="VUA1" s="134"/>
      <c r="VUB1" s="134"/>
      <c r="VUC1" s="134"/>
      <c r="VUD1" s="134"/>
      <c r="VUE1" s="134"/>
      <c r="VUF1" s="134"/>
      <c r="VUG1" s="134"/>
      <c r="VUH1" s="134"/>
      <c r="VUI1" s="134"/>
      <c r="VUJ1" s="134"/>
      <c r="VUK1" s="134"/>
      <c r="VUL1" s="134"/>
      <c r="VUM1" s="134"/>
      <c r="VUN1" s="134"/>
      <c r="VUO1" s="134"/>
      <c r="VUP1" s="134"/>
      <c r="VUQ1" s="134"/>
      <c r="VUR1" s="134"/>
      <c r="VUS1" s="134"/>
      <c r="VUT1" s="134"/>
      <c r="VUU1" s="134"/>
      <c r="VUV1" s="134"/>
      <c r="VUW1" s="134"/>
      <c r="VUX1" s="134"/>
      <c r="VUY1" s="134"/>
      <c r="VUZ1" s="134"/>
      <c r="VVA1" s="134"/>
      <c r="VVB1" s="134"/>
      <c r="VVC1" s="134"/>
      <c r="VVD1" s="134"/>
      <c r="VVE1" s="134"/>
      <c r="VVF1" s="134"/>
      <c r="VVG1" s="134"/>
      <c r="VVH1" s="134"/>
      <c r="VVI1" s="134"/>
      <c r="VVJ1" s="134"/>
      <c r="VVK1" s="134"/>
      <c r="VVL1" s="134"/>
      <c r="VVM1" s="134"/>
      <c r="VVN1" s="134"/>
      <c r="VVO1" s="134"/>
      <c r="VVP1" s="134"/>
      <c r="VVQ1" s="134"/>
      <c r="VVR1" s="134"/>
      <c r="VVS1" s="134"/>
      <c r="VVT1" s="134"/>
      <c r="VVU1" s="134"/>
      <c r="VVV1" s="134"/>
      <c r="VVW1" s="134"/>
      <c r="VVX1" s="134"/>
      <c r="VVY1" s="134"/>
      <c r="VVZ1" s="134"/>
      <c r="VWA1" s="134"/>
      <c r="VWB1" s="134"/>
      <c r="VWC1" s="134"/>
      <c r="VWD1" s="134"/>
      <c r="VWE1" s="134"/>
      <c r="VWF1" s="134"/>
      <c r="VWG1" s="134"/>
      <c r="VWH1" s="134"/>
      <c r="VWI1" s="134"/>
      <c r="VWJ1" s="134"/>
      <c r="VWK1" s="134"/>
      <c r="VWL1" s="134"/>
      <c r="VWM1" s="134"/>
      <c r="VWN1" s="134"/>
      <c r="VWO1" s="134"/>
      <c r="VWP1" s="134"/>
      <c r="VWQ1" s="134"/>
      <c r="VWR1" s="134"/>
      <c r="VWS1" s="134"/>
      <c r="VWT1" s="134"/>
      <c r="VWU1" s="134"/>
      <c r="VWV1" s="134"/>
      <c r="VWW1" s="134"/>
      <c r="VWX1" s="134"/>
      <c r="VWY1" s="134"/>
      <c r="VWZ1" s="134"/>
      <c r="VXA1" s="134"/>
      <c r="VXB1" s="134"/>
      <c r="VXC1" s="134"/>
      <c r="VXD1" s="134"/>
      <c r="VXE1" s="134"/>
      <c r="VXF1" s="134"/>
      <c r="VXG1" s="134"/>
      <c r="VXH1" s="134"/>
      <c r="VXI1" s="134"/>
      <c r="VXJ1" s="134"/>
      <c r="VXK1" s="134"/>
      <c r="VXL1" s="134"/>
      <c r="VXM1" s="134"/>
      <c r="VXN1" s="134"/>
      <c r="VXO1" s="134"/>
      <c r="VXP1" s="134"/>
      <c r="VXQ1" s="134"/>
      <c r="VXR1" s="134"/>
      <c r="VXS1" s="134"/>
      <c r="VXT1" s="134"/>
      <c r="VXU1" s="134"/>
      <c r="VXV1" s="134"/>
      <c r="VXW1" s="134"/>
      <c r="VXX1" s="134"/>
      <c r="VXY1" s="134"/>
      <c r="VXZ1" s="134"/>
      <c r="VYA1" s="134"/>
      <c r="VYB1" s="134"/>
      <c r="VYC1" s="134"/>
      <c r="VYD1" s="134"/>
      <c r="VYE1" s="134"/>
      <c r="VYF1" s="134"/>
      <c r="VYG1" s="134"/>
      <c r="VYH1" s="134"/>
      <c r="VYI1" s="134"/>
      <c r="VYJ1" s="134"/>
      <c r="VYK1" s="134"/>
      <c r="VYL1" s="134"/>
      <c r="VYM1" s="134"/>
      <c r="VYN1" s="134"/>
      <c r="VYO1" s="134"/>
      <c r="VYP1" s="134"/>
      <c r="VYQ1" s="134"/>
      <c r="VYR1" s="134"/>
      <c r="VYS1" s="134"/>
      <c r="VYT1" s="134"/>
      <c r="VYU1" s="134"/>
      <c r="VYV1" s="134"/>
      <c r="VYW1" s="134"/>
      <c r="VYX1" s="134"/>
      <c r="VYY1" s="134"/>
      <c r="VYZ1" s="134"/>
      <c r="VZA1" s="134"/>
      <c r="VZB1" s="134"/>
      <c r="VZC1" s="134"/>
      <c r="VZD1" s="134"/>
      <c r="VZE1" s="134"/>
      <c r="VZF1" s="134"/>
      <c r="VZG1" s="134"/>
      <c r="VZH1" s="134"/>
      <c r="VZI1" s="134"/>
      <c r="VZJ1" s="134"/>
      <c r="VZK1" s="134"/>
      <c r="VZL1" s="134"/>
      <c r="VZM1" s="134"/>
      <c r="VZN1" s="134"/>
      <c r="VZO1" s="134"/>
      <c r="VZP1" s="134"/>
      <c r="VZQ1" s="134"/>
      <c r="VZR1" s="134"/>
      <c r="VZS1" s="134"/>
      <c r="VZT1" s="134"/>
      <c r="VZU1" s="134"/>
      <c r="VZV1" s="134"/>
      <c r="VZW1" s="134"/>
      <c r="VZX1" s="134"/>
      <c r="VZY1" s="134"/>
      <c r="VZZ1" s="134"/>
      <c r="WAA1" s="134"/>
      <c r="WAB1" s="134"/>
      <c r="WAC1" s="134"/>
      <c r="WAD1" s="134"/>
      <c r="WAE1" s="134"/>
      <c r="WAF1" s="134"/>
      <c r="WAG1" s="134"/>
      <c r="WAH1" s="134"/>
      <c r="WAI1" s="134"/>
      <c r="WAJ1" s="134"/>
      <c r="WAK1" s="134"/>
      <c r="WAL1" s="134"/>
      <c r="WAM1" s="134"/>
      <c r="WAN1" s="134"/>
      <c r="WAO1" s="134"/>
      <c r="WAP1" s="134"/>
      <c r="WAQ1" s="134"/>
      <c r="WAR1" s="134"/>
      <c r="WAS1" s="134"/>
      <c r="WAT1" s="134"/>
      <c r="WAU1" s="134"/>
      <c r="WAV1" s="134"/>
      <c r="WAW1" s="134"/>
      <c r="WAX1" s="134"/>
      <c r="WAY1" s="134"/>
      <c r="WAZ1" s="134"/>
      <c r="WBA1" s="134"/>
      <c r="WBB1" s="134"/>
      <c r="WBC1" s="134"/>
      <c r="WBD1" s="134"/>
      <c r="WBE1" s="134"/>
      <c r="WBF1" s="134"/>
      <c r="WBG1" s="134"/>
      <c r="WBH1" s="134"/>
      <c r="WBI1" s="134"/>
      <c r="WBJ1" s="134"/>
      <c r="WBK1" s="134"/>
      <c r="WBL1" s="134"/>
      <c r="WBM1" s="134"/>
      <c r="WBN1" s="134"/>
      <c r="WBO1" s="134"/>
      <c r="WBP1" s="134"/>
      <c r="WBQ1" s="134"/>
      <c r="WBR1" s="134"/>
      <c r="WBS1" s="134"/>
      <c r="WBT1" s="134"/>
      <c r="WBU1" s="134"/>
      <c r="WBV1" s="134"/>
      <c r="WBW1" s="134"/>
      <c r="WBX1" s="134"/>
      <c r="WBY1" s="134"/>
      <c r="WBZ1" s="134"/>
      <c r="WCA1" s="134"/>
      <c r="WCB1" s="134"/>
      <c r="WCC1" s="134"/>
      <c r="WCD1" s="134"/>
      <c r="WCE1" s="134"/>
      <c r="WCF1" s="134"/>
      <c r="WCG1" s="134"/>
      <c r="WCH1" s="134"/>
      <c r="WCI1" s="134"/>
      <c r="WCJ1" s="134"/>
      <c r="WCK1" s="134"/>
      <c r="WCL1" s="134"/>
      <c r="WCM1" s="134"/>
      <c r="WCN1" s="134"/>
      <c r="WCO1" s="134"/>
      <c r="WCP1" s="134"/>
      <c r="WCQ1" s="134"/>
      <c r="WCR1" s="134"/>
      <c r="WCS1" s="134"/>
      <c r="WCT1" s="134"/>
      <c r="WCU1" s="134"/>
      <c r="WCV1" s="134"/>
      <c r="WCW1" s="134"/>
      <c r="WCX1" s="134"/>
      <c r="WCY1" s="134"/>
      <c r="WCZ1" s="134"/>
      <c r="WDA1" s="134"/>
      <c r="WDB1" s="134"/>
      <c r="WDC1" s="134"/>
      <c r="WDD1" s="134"/>
      <c r="WDE1" s="134"/>
      <c r="WDF1" s="134"/>
      <c r="WDG1" s="134"/>
      <c r="WDH1" s="134"/>
      <c r="WDI1" s="134"/>
      <c r="WDJ1" s="134"/>
      <c r="WDK1" s="134"/>
      <c r="WDL1" s="134"/>
      <c r="WDM1" s="134"/>
      <c r="WDN1" s="134"/>
      <c r="WDO1" s="134"/>
      <c r="WDP1" s="134"/>
      <c r="WDQ1" s="134"/>
      <c r="WDR1" s="134"/>
      <c r="WDS1" s="134"/>
      <c r="WDT1" s="134"/>
      <c r="WDU1" s="134"/>
      <c r="WDV1" s="134"/>
      <c r="WDW1" s="134"/>
      <c r="WDX1" s="134"/>
      <c r="WDY1" s="134"/>
      <c r="WDZ1" s="134"/>
      <c r="WEA1" s="134"/>
      <c r="WEB1" s="134"/>
      <c r="WEC1" s="134"/>
      <c r="WED1" s="134"/>
      <c r="WEE1" s="134"/>
      <c r="WEF1" s="134"/>
      <c r="WEG1" s="134"/>
      <c r="WEH1" s="134"/>
      <c r="WEI1" s="134"/>
      <c r="WEJ1" s="134"/>
      <c r="WEK1" s="134"/>
      <c r="WEL1" s="134"/>
      <c r="WEM1" s="134"/>
      <c r="WEN1" s="134"/>
      <c r="WEO1" s="134"/>
      <c r="WEP1" s="134"/>
      <c r="WEQ1" s="134"/>
      <c r="WER1" s="134"/>
      <c r="WES1" s="134"/>
      <c r="WET1" s="134"/>
      <c r="WEU1" s="134"/>
      <c r="WEV1" s="134"/>
      <c r="WEW1" s="134"/>
      <c r="WEX1" s="134"/>
      <c r="WEY1" s="134"/>
      <c r="WEZ1" s="134"/>
      <c r="WFA1" s="134"/>
      <c r="WFB1" s="134"/>
      <c r="WFC1" s="134"/>
      <c r="WFD1" s="134"/>
      <c r="WFE1" s="134"/>
      <c r="WFF1" s="134"/>
      <c r="WFG1" s="134"/>
      <c r="WFH1" s="134"/>
      <c r="WFI1" s="134"/>
      <c r="WFJ1" s="134"/>
      <c r="WFK1" s="134"/>
      <c r="WFL1" s="134"/>
      <c r="WFM1" s="134"/>
      <c r="WFN1" s="134"/>
      <c r="WFO1" s="134"/>
      <c r="WFP1" s="134"/>
      <c r="WFQ1" s="134"/>
      <c r="WFR1" s="134"/>
      <c r="WFS1" s="134"/>
      <c r="WFT1" s="134"/>
      <c r="WFU1" s="134"/>
      <c r="WFV1" s="134"/>
      <c r="WFW1" s="134"/>
      <c r="WFX1" s="134"/>
      <c r="WFY1" s="134"/>
      <c r="WFZ1" s="134"/>
      <c r="WGA1" s="134"/>
      <c r="WGB1" s="134"/>
      <c r="WGC1" s="134"/>
      <c r="WGD1" s="134"/>
      <c r="WGE1" s="134"/>
      <c r="WGF1" s="134"/>
      <c r="WGG1" s="134"/>
      <c r="WGH1" s="134"/>
      <c r="WGI1" s="134"/>
      <c r="WGJ1" s="134"/>
      <c r="WGK1" s="134"/>
      <c r="WGL1" s="134"/>
      <c r="WGM1" s="134"/>
      <c r="WGN1" s="134"/>
      <c r="WGO1" s="134"/>
      <c r="WGP1" s="134"/>
      <c r="WGQ1" s="134"/>
      <c r="WGR1" s="134"/>
      <c r="WGS1" s="134"/>
      <c r="WGT1" s="134"/>
      <c r="WGU1" s="134"/>
      <c r="WGV1" s="134"/>
      <c r="WGW1" s="134"/>
      <c r="WGX1" s="134"/>
      <c r="WGY1" s="134"/>
      <c r="WGZ1" s="134"/>
      <c r="WHA1" s="134"/>
      <c r="WHB1" s="134"/>
      <c r="WHC1" s="134"/>
      <c r="WHD1" s="134"/>
      <c r="WHE1" s="134"/>
      <c r="WHF1" s="134"/>
      <c r="WHG1" s="134"/>
      <c r="WHH1" s="134"/>
      <c r="WHI1" s="134"/>
      <c r="WHJ1" s="134"/>
      <c r="WHK1" s="134"/>
      <c r="WHL1" s="134"/>
      <c r="WHM1" s="134"/>
      <c r="WHN1" s="134"/>
      <c r="WHO1" s="134"/>
      <c r="WHP1" s="134"/>
      <c r="WHQ1" s="134"/>
      <c r="WHR1" s="134"/>
      <c r="WHS1" s="134"/>
      <c r="WHT1" s="134"/>
      <c r="WHU1" s="134"/>
      <c r="WHV1" s="134"/>
      <c r="WHW1" s="134"/>
      <c r="WHX1" s="134"/>
      <c r="WHY1" s="134"/>
      <c r="WHZ1" s="134"/>
      <c r="WIA1" s="134"/>
      <c r="WIB1" s="134"/>
      <c r="WIC1" s="134"/>
      <c r="WID1" s="134"/>
      <c r="WIE1" s="134"/>
      <c r="WIF1" s="134"/>
      <c r="WIG1" s="134"/>
      <c r="WIH1" s="134"/>
      <c r="WII1" s="134"/>
      <c r="WIJ1" s="134"/>
      <c r="WIK1" s="134"/>
      <c r="WIL1" s="134"/>
      <c r="WIM1" s="134"/>
      <c r="WIN1" s="134"/>
      <c r="WIO1" s="134"/>
      <c r="WIP1" s="134"/>
      <c r="WIQ1" s="134"/>
      <c r="WIR1" s="134"/>
      <c r="WIS1" s="134"/>
      <c r="WIT1" s="134"/>
      <c r="WIU1" s="134"/>
      <c r="WIV1" s="134"/>
      <c r="WIW1" s="134"/>
      <c r="WIX1" s="134"/>
      <c r="WIY1" s="134"/>
      <c r="WIZ1" s="134"/>
      <c r="WJA1" s="134"/>
      <c r="WJB1" s="134"/>
      <c r="WJC1" s="134"/>
      <c r="WJD1" s="134"/>
      <c r="WJE1" s="134"/>
      <c r="WJF1" s="134"/>
      <c r="WJG1" s="134"/>
      <c r="WJH1" s="134"/>
      <c r="WJI1" s="134"/>
      <c r="WJJ1" s="134"/>
      <c r="WJK1" s="134"/>
      <c r="WJL1" s="134"/>
      <c r="WJM1" s="134"/>
      <c r="WJN1" s="134"/>
      <c r="WJO1" s="134"/>
      <c r="WJP1" s="134"/>
      <c r="WJQ1" s="134"/>
      <c r="WJR1" s="134"/>
      <c r="WJS1" s="134"/>
      <c r="WJT1" s="134"/>
      <c r="WJU1" s="134"/>
      <c r="WJV1" s="134"/>
      <c r="WJW1" s="134"/>
      <c r="WJX1" s="134"/>
      <c r="WJY1" s="134"/>
      <c r="WJZ1" s="134"/>
      <c r="WKA1" s="134"/>
      <c r="WKB1" s="134"/>
      <c r="WKC1" s="134"/>
      <c r="WKD1" s="134"/>
      <c r="WKE1" s="134"/>
      <c r="WKF1" s="134"/>
      <c r="WKG1" s="134"/>
      <c r="WKH1" s="134"/>
      <c r="WKI1" s="134"/>
      <c r="WKJ1" s="134"/>
      <c r="WKK1" s="134"/>
      <c r="WKL1" s="134"/>
      <c r="WKM1" s="134"/>
      <c r="WKN1" s="134"/>
      <c r="WKO1" s="134"/>
      <c r="WKP1" s="134"/>
      <c r="WKQ1" s="134"/>
      <c r="WKR1" s="134"/>
      <c r="WKS1" s="134"/>
      <c r="WKT1" s="134"/>
      <c r="WKU1" s="134"/>
      <c r="WKV1" s="134"/>
      <c r="WKW1" s="134"/>
      <c r="WKX1" s="134"/>
      <c r="WKY1" s="134"/>
      <c r="WKZ1" s="134"/>
      <c r="WLA1" s="134"/>
      <c r="WLB1" s="134"/>
      <c r="WLC1" s="134"/>
      <c r="WLD1" s="134"/>
      <c r="WLE1" s="134"/>
      <c r="WLF1" s="134"/>
      <c r="WLG1" s="134"/>
      <c r="WLH1" s="134"/>
      <c r="WLI1" s="134"/>
      <c r="WLJ1" s="134"/>
      <c r="WLK1" s="134"/>
      <c r="WLL1" s="134"/>
      <c r="WLM1" s="134"/>
      <c r="WLN1" s="134"/>
      <c r="WLO1" s="134"/>
      <c r="WLP1" s="134"/>
      <c r="WLQ1" s="134"/>
      <c r="WLR1" s="134"/>
      <c r="WLS1" s="134"/>
      <c r="WLT1" s="134"/>
      <c r="WLU1" s="134"/>
      <c r="WLV1" s="134"/>
      <c r="WLW1" s="134"/>
      <c r="WLX1" s="134"/>
      <c r="WLY1" s="134"/>
      <c r="WLZ1" s="134"/>
      <c r="WMA1" s="134"/>
      <c r="WMB1" s="134"/>
      <c r="WMC1" s="134"/>
      <c r="WMD1" s="134"/>
      <c r="WME1" s="134"/>
      <c r="WMF1" s="134"/>
      <c r="WMG1" s="134"/>
      <c r="WMH1" s="134"/>
      <c r="WMI1" s="134"/>
      <c r="WMJ1" s="134"/>
      <c r="WMK1" s="134"/>
      <c r="WML1" s="134"/>
      <c r="WMM1" s="134"/>
      <c r="WMN1" s="134"/>
      <c r="WMO1" s="134"/>
      <c r="WMP1" s="134"/>
      <c r="WMQ1" s="134"/>
      <c r="WMR1" s="134"/>
      <c r="WMS1" s="134"/>
      <c r="WMT1" s="134"/>
      <c r="WMU1" s="134"/>
      <c r="WMV1" s="134"/>
      <c r="WMW1" s="134"/>
      <c r="WMX1" s="134"/>
      <c r="WMY1" s="134"/>
      <c r="WMZ1" s="134"/>
      <c r="WNA1" s="134"/>
      <c r="WNB1" s="134"/>
      <c r="WNC1" s="134"/>
      <c r="WND1" s="134"/>
      <c r="WNE1" s="134"/>
      <c r="WNF1" s="134"/>
      <c r="WNG1" s="134"/>
      <c r="WNH1" s="134"/>
      <c r="WNI1" s="134"/>
      <c r="WNJ1" s="134"/>
      <c r="WNK1" s="134"/>
      <c r="WNL1" s="134"/>
      <c r="WNM1" s="134"/>
      <c r="WNN1" s="134"/>
      <c r="WNO1" s="134"/>
      <c r="WNP1" s="134"/>
      <c r="WNQ1" s="134"/>
      <c r="WNR1" s="134"/>
      <c r="WNS1" s="134"/>
      <c r="WNT1" s="134"/>
      <c r="WNU1" s="134"/>
      <c r="WNV1" s="134"/>
      <c r="WNW1" s="134"/>
      <c r="WNX1" s="134"/>
      <c r="WNY1" s="134"/>
      <c r="WNZ1" s="134"/>
      <c r="WOA1" s="134"/>
      <c r="WOB1" s="134"/>
      <c r="WOC1" s="134"/>
      <c r="WOD1" s="134"/>
      <c r="WOE1" s="134"/>
      <c r="WOF1" s="134"/>
      <c r="WOG1" s="134"/>
      <c r="WOH1" s="134"/>
      <c r="WOI1" s="134"/>
      <c r="WOJ1" s="134"/>
      <c r="WOK1" s="134"/>
      <c r="WOL1" s="134"/>
      <c r="WOM1" s="134"/>
      <c r="WON1" s="134"/>
      <c r="WOO1" s="134"/>
      <c r="WOP1" s="134"/>
      <c r="WOQ1" s="134"/>
      <c r="WOR1" s="134"/>
      <c r="WOS1" s="134"/>
      <c r="WOT1" s="134"/>
      <c r="WOU1" s="134"/>
      <c r="WOV1" s="134"/>
      <c r="WOW1" s="134"/>
      <c r="WOX1" s="134"/>
      <c r="WOY1" s="134"/>
      <c r="WOZ1" s="134"/>
      <c r="WPA1" s="134"/>
      <c r="WPB1" s="134"/>
      <c r="WPC1" s="134"/>
      <c r="WPD1" s="134"/>
      <c r="WPE1" s="134"/>
      <c r="WPF1" s="134"/>
      <c r="WPG1" s="134"/>
      <c r="WPH1" s="134"/>
      <c r="WPI1" s="134"/>
      <c r="WPJ1" s="134"/>
      <c r="WPK1" s="134"/>
      <c r="WPL1" s="134"/>
      <c r="WPM1" s="134"/>
      <c r="WPN1" s="134"/>
      <c r="WPO1" s="134"/>
      <c r="WPP1" s="134"/>
      <c r="WPQ1" s="134"/>
      <c r="WPR1" s="134"/>
      <c r="WPS1" s="134"/>
      <c r="WPT1" s="134"/>
      <c r="WPU1" s="134"/>
      <c r="WPV1" s="134"/>
      <c r="WPW1" s="134"/>
      <c r="WPX1" s="134"/>
      <c r="WPY1" s="134"/>
      <c r="WPZ1" s="134"/>
      <c r="WQA1" s="134"/>
      <c r="WQB1" s="134"/>
      <c r="WQC1" s="134"/>
      <c r="WQD1" s="134"/>
      <c r="WQE1" s="134"/>
      <c r="WQF1" s="134"/>
      <c r="WQG1" s="134"/>
      <c r="WQH1" s="134"/>
      <c r="WQI1" s="134"/>
      <c r="WQJ1" s="134"/>
      <c r="WQK1" s="134"/>
      <c r="WQL1" s="134"/>
      <c r="WQM1" s="134"/>
      <c r="WQN1" s="134"/>
      <c r="WQO1" s="134"/>
      <c r="WQP1" s="134"/>
      <c r="WQQ1" s="134"/>
      <c r="WQR1" s="134"/>
      <c r="WQS1" s="134"/>
      <c r="WQT1" s="134"/>
      <c r="WQU1" s="134"/>
      <c r="WQV1" s="134"/>
      <c r="WQW1" s="134"/>
      <c r="WQX1" s="134"/>
      <c r="WQY1" s="134"/>
      <c r="WQZ1" s="134"/>
      <c r="WRA1" s="134"/>
      <c r="WRB1" s="134"/>
      <c r="WRC1" s="134"/>
      <c r="WRD1" s="134"/>
      <c r="WRE1" s="134"/>
      <c r="WRF1" s="134"/>
      <c r="WRG1" s="134"/>
      <c r="WRH1" s="134"/>
      <c r="WRI1" s="134"/>
      <c r="WRJ1" s="134"/>
      <c r="WRK1" s="134"/>
      <c r="WRL1" s="134"/>
      <c r="WRM1" s="134"/>
      <c r="WRN1" s="134"/>
      <c r="WRO1" s="134"/>
      <c r="WRP1" s="134"/>
      <c r="WRQ1" s="134"/>
      <c r="WRR1" s="134"/>
      <c r="WRS1" s="134"/>
      <c r="WRT1" s="134"/>
      <c r="WRU1" s="134"/>
      <c r="WRV1" s="134"/>
      <c r="WRW1" s="134"/>
      <c r="WRX1" s="134"/>
      <c r="WRY1" s="134"/>
      <c r="WRZ1" s="134"/>
      <c r="WSA1" s="134"/>
      <c r="WSB1" s="134"/>
      <c r="WSC1" s="134"/>
      <c r="WSD1" s="134"/>
      <c r="WSE1" s="134"/>
      <c r="WSF1" s="134"/>
      <c r="WSG1" s="134"/>
      <c r="WSH1" s="134"/>
      <c r="WSI1" s="134"/>
      <c r="WSJ1" s="134"/>
      <c r="WSK1" s="134"/>
      <c r="WSL1" s="134"/>
      <c r="WSM1" s="134"/>
      <c r="WSN1" s="134"/>
      <c r="WSO1" s="134"/>
      <c r="WSP1" s="134"/>
      <c r="WSQ1" s="134"/>
      <c r="WSR1" s="134"/>
      <c r="WSS1" s="134"/>
      <c r="WST1" s="134"/>
      <c r="WSU1" s="134"/>
      <c r="WSV1" s="134"/>
      <c r="WSW1" s="134"/>
      <c r="WSX1" s="134"/>
      <c r="WSY1" s="134"/>
      <c r="WSZ1" s="134"/>
      <c r="WTA1" s="134"/>
      <c r="WTB1" s="134"/>
      <c r="WTC1" s="134"/>
      <c r="WTD1" s="134"/>
      <c r="WTE1" s="134"/>
      <c r="WTF1" s="134"/>
      <c r="WTG1" s="134"/>
      <c r="WTH1" s="134"/>
      <c r="WTI1" s="134"/>
      <c r="WTJ1" s="134"/>
      <c r="WTK1" s="134"/>
      <c r="WTL1" s="134"/>
      <c r="WTM1" s="134"/>
      <c r="WTN1" s="134"/>
      <c r="WTO1" s="134"/>
      <c r="WTP1" s="134"/>
      <c r="WTQ1" s="134"/>
      <c r="WTR1" s="134"/>
      <c r="WTS1" s="134"/>
      <c r="WTT1" s="134"/>
      <c r="WTU1" s="134"/>
      <c r="WTV1" s="134"/>
      <c r="WTW1" s="134"/>
      <c r="WTX1" s="134"/>
      <c r="WTY1" s="134"/>
      <c r="WTZ1" s="134"/>
      <c r="WUA1" s="134"/>
      <c r="WUB1" s="134"/>
      <c r="WUC1" s="134"/>
      <c r="WUD1" s="134"/>
      <c r="WUE1" s="134"/>
      <c r="WUF1" s="134"/>
      <c r="WUG1" s="134"/>
      <c r="WUH1" s="134"/>
      <c r="WUI1" s="134"/>
      <c r="WUJ1" s="134"/>
      <c r="WUK1" s="134"/>
      <c r="WUL1" s="134"/>
      <c r="WUM1" s="134"/>
      <c r="WUN1" s="134"/>
      <c r="WUO1" s="134"/>
      <c r="WUP1" s="134"/>
      <c r="WUQ1" s="134"/>
      <c r="WUR1" s="134"/>
      <c r="WUS1" s="134"/>
      <c r="WUT1" s="134"/>
      <c r="WUU1" s="134"/>
      <c r="WUV1" s="134"/>
      <c r="WUW1" s="134"/>
      <c r="WUX1" s="134"/>
      <c r="WUY1" s="134"/>
      <c r="WUZ1" s="134"/>
      <c r="WVA1" s="134"/>
      <c r="WVB1" s="134"/>
      <c r="WVC1" s="134"/>
      <c r="WVD1" s="134"/>
      <c r="WVE1" s="134"/>
      <c r="WVF1" s="134"/>
      <c r="WVG1" s="134"/>
      <c r="WVH1" s="134"/>
      <c r="WVI1" s="134"/>
      <c r="WVJ1" s="134"/>
      <c r="WVK1" s="134"/>
      <c r="WVL1" s="134"/>
      <c r="WVM1" s="134"/>
      <c r="WVN1" s="134"/>
      <c r="WVO1" s="134"/>
      <c r="WVP1" s="134"/>
      <c r="WVQ1" s="134"/>
      <c r="WVR1" s="134"/>
      <c r="WVS1" s="134"/>
      <c r="WVT1" s="134"/>
      <c r="WVU1" s="134"/>
      <c r="WVV1" s="134"/>
      <c r="WVW1" s="134"/>
      <c r="WVX1" s="134"/>
      <c r="WVY1" s="134"/>
      <c r="WVZ1" s="134"/>
      <c r="WWA1" s="134"/>
      <c r="WWB1" s="134"/>
      <c r="WWC1" s="134"/>
      <c r="WWD1" s="134"/>
      <c r="WWE1" s="134"/>
      <c r="WWF1" s="134"/>
      <c r="WWG1" s="134"/>
      <c r="WWH1" s="134"/>
      <c r="WWI1" s="134"/>
      <c r="WWJ1" s="134"/>
      <c r="WWK1" s="134"/>
      <c r="WWL1" s="134"/>
      <c r="WWM1" s="134"/>
      <c r="WWN1" s="134"/>
      <c r="WWO1" s="134"/>
      <c r="WWP1" s="134"/>
      <c r="WWQ1" s="134"/>
      <c r="WWR1" s="134"/>
      <c r="WWS1" s="134"/>
      <c r="WWT1" s="134"/>
      <c r="WWU1" s="134"/>
      <c r="WWV1" s="134"/>
      <c r="WWW1" s="134"/>
      <c r="WWX1" s="134"/>
      <c r="WWY1" s="134"/>
      <c r="WWZ1" s="134"/>
      <c r="WXA1" s="134"/>
      <c r="WXB1" s="134"/>
      <c r="WXC1" s="134"/>
      <c r="WXD1" s="134"/>
      <c r="WXE1" s="134"/>
      <c r="WXF1" s="134"/>
      <c r="WXG1" s="134"/>
      <c r="WXH1" s="134"/>
      <c r="WXI1" s="134"/>
      <c r="WXJ1" s="134"/>
      <c r="WXK1" s="134"/>
      <c r="WXL1" s="134"/>
      <c r="WXM1" s="134"/>
      <c r="WXN1" s="134"/>
      <c r="WXO1" s="134"/>
      <c r="WXP1" s="134"/>
      <c r="WXQ1" s="134"/>
      <c r="WXR1" s="134"/>
      <c r="WXS1" s="134"/>
      <c r="WXT1" s="134"/>
      <c r="WXU1" s="134"/>
      <c r="WXV1" s="134"/>
      <c r="WXW1" s="134"/>
      <c r="WXX1" s="134"/>
      <c r="WXY1" s="134"/>
      <c r="WXZ1" s="134"/>
      <c r="WYA1" s="134"/>
      <c r="WYB1" s="134"/>
      <c r="WYC1" s="134"/>
      <c r="WYD1" s="134"/>
      <c r="WYE1" s="134"/>
      <c r="WYF1" s="134"/>
      <c r="WYG1" s="134"/>
      <c r="WYH1" s="134"/>
      <c r="WYI1" s="134"/>
      <c r="WYJ1" s="134"/>
      <c r="WYK1" s="134"/>
      <c r="WYL1" s="134"/>
      <c r="WYM1" s="134"/>
      <c r="WYN1" s="134"/>
      <c r="WYO1" s="134"/>
      <c r="WYP1" s="134"/>
      <c r="WYQ1" s="134"/>
      <c r="WYR1" s="134"/>
      <c r="WYS1" s="134"/>
      <c r="WYT1" s="134"/>
      <c r="WYU1" s="134"/>
      <c r="WYV1" s="134"/>
      <c r="WYW1" s="134"/>
      <c r="WYX1" s="134"/>
      <c r="WYY1" s="134"/>
      <c r="WYZ1" s="134"/>
      <c r="WZA1" s="134"/>
      <c r="WZB1" s="134"/>
      <c r="WZC1" s="134"/>
      <c r="WZD1" s="134"/>
      <c r="WZE1" s="134"/>
      <c r="WZF1" s="134"/>
      <c r="WZG1" s="134"/>
      <c r="WZH1" s="134"/>
      <c r="WZI1" s="134"/>
      <c r="WZJ1" s="134"/>
      <c r="WZK1" s="134"/>
      <c r="WZL1" s="134"/>
      <c r="WZM1" s="134"/>
      <c r="WZN1" s="134"/>
      <c r="WZO1" s="134"/>
      <c r="WZP1" s="134"/>
      <c r="WZQ1" s="134"/>
      <c r="WZR1" s="134"/>
      <c r="WZS1" s="134"/>
      <c r="WZT1" s="134"/>
      <c r="WZU1" s="134"/>
      <c r="WZV1" s="134"/>
      <c r="WZW1" s="134"/>
      <c r="WZX1" s="134"/>
      <c r="WZY1" s="134"/>
      <c r="WZZ1" s="134"/>
      <c r="XAA1" s="134"/>
      <c r="XAB1" s="134"/>
      <c r="XAC1" s="134"/>
      <c r="XAD1" s="134"/>
      <c r="XAE1" s="134"/>
      <c r="XAF1" s="134"/>
      <c r="XAG1" s="134"/>
      <c r="XAH1" s="134"/>
      <c r="XAI1" s="134"/>
      <c r="XAJ1" s="134"/>
      <c r="XAK1" s="134"/>
      <c r="XAL1" s="134"/>
      <c r="XAM1" s="134"/>
      <c r="XAN1" s="134"/>
      <c r="XAO1" s="134"/>
      <c r="XAP1" s="134"/>
      <c r="XAQ1" s="134"/>
      <c r="XAR1" s="134"/>
      <c r="XAS1" s="134"/>
      <c r="XAT1" s="134"/>
      <c r="XAU1" s="134"/>
      <c r="XAV1" s="134"/>
      <c r="XAW1" s="134"/>
      <c r="XAX1" s="134"/>
      <c r="XAY1" s="134"/>
      <c r="XAZ1" s="134"/>
      <c r="XBA1" s="134"/>
      <c r="XBB1" s="134"/>
      <c r="XBC1" s="134"/>
      <c r="XBD1" s="134"/>
      <c r="XBE1" s="134"/>
      <c r="XBF1" s="134"/>
      <c r="XBG1" s="134"/>
      <c r="XBH1" s="134"/>
      <c r="XBI1" s="134"/>
      <c r="XBJ1" s="134"/>
      <c r="XBK1" s="134"/>
      <c r="XBL1" s="134"/>
      <c r="XBM1" s="134"/>
      <c r="XBN1" s="134"/>
      <c r="XBO1" s="134"/>
      <c r="XBP1" s="134"/>
      <c r="XBQ1" s="134"/>
      <c r="XBR1" s="134"/>
      <c r="XBS1" s="134"/>
      <c r="XBT1" s="134"/>
      <c r="XBU1" s="134"/>
      <c r="XBV1" s="134"/>
      <c r="XBW1" s="134"/>
      <c r="XBX1" s="134"/>
      <c r="XBY1" s="134"/>
      <c r="XBZ1" s="134"/>
      <c r="XCA1" s="134"/>
      <c r="XCB1" s="134"/>
      <c r="XCC1" s="134"/>
      <c r="XCD1" s="134"/>
      <c r="XCE1" s="134"/>
      <c r="XCF1" s="134"/>
      <c r="XCG1" s="134"/>
      <c r="XCH1" s="134"/>
      <c r="XCI1" s="134"/>
      <c r="XCJ1" s="134"/>
      <c r="XCK1" s="134"/>
      <c r="XCL1" s="134"/>
      <c r="XCM1" s="134"/>
      <c r="XCN1" s="134"/>
      <c r="XCO1" s="134"/>
      <c r="XCP1" s="134"/>
      <c r="XCQ1" s="134"/>
      <c r="XCR1" s="134"/>
      <c r="XCS1" s="134"/>
      <c r="XCT1" s="134"/>
      <c r="XCU1" s="134"/>
      <c r="XCV1" s="134"/>
      <c r="XCW1" s="134"/>
      <c r="XCX1" s="134"/>
      <c r="XCY1" s="134"/>
      <c r="XCZ1" s="134"/>
      <c r="XDA1" s="134"/>
      <c r="XDB1" s="134"/>
      <c r="XDC1" s="134"/>
      <c r="XDD1" s="134"/>
      <c r="XDE1" s="134"/>
      <c r="XDF1" s="134"/>
      <c r="XDG1" s="134"/>
      <c r="XDH1" s="134"/>
      <c r="XDI1" s="134"/>
      <c r="XDJ1" s="134"/>
      <c r="XDK1" s="134"/>
      <c r="XDL1" s="134"/>
      <c r="XDM1" s="134"/>
      <c r="XDN1" s="134"/>
      <c r="XDO1" s="134"/>
      <c r="XDP1" s="134"/>
      <c r="XDQ1" s="134"/>
      <c r="XDR1" s="134"/>
      <c r="XDS1" s="134"/>
      <c r="XDT1" s="134"/>
      <c r="XDU1" s="134"/>
      <c r="XDV1" s="134"/>
      <c r="XDW1" s="134"/>
      <c r="XDX1" s="134"/>
      <c r="XDY1" s="134"/>
      <c r="XDZ1" s="134"/>
      <c r="XEA1" s="134"/>
      <c r="XEB1" s="134"/>
      <c r="XEC1" s="134"/>
      <c r="XED1" s="134"/>
      <c r="XEE1" s="134"/>
      <c r="XEF1" s="134"/>
      <c r="XEG1" s="134"/>
      <c r="XEH1" s="134"/>
      <c r="XEI1" s="134"/>
      <c r="XEJ1" s="134"/>
      <c r="XEK1" s="134"/>
      <c r="XEL1" s="134"/>
      <c r="XEM1" s="134"/>
      <c r="XEN1" s="134"/>
      <c r="XEO1" s="134"/>
      <c r="XEP1" s="134"/>
      <c r="XEQ1" s="134"/>
      <c r="XER1" s="134"/>
      <c r="XES1" s="134"/>
      <c r="XET1" s="134"/>
      <c r="XEU1" s="134"/>
      <c r="XEV1" s="134"/>
      <c r="XEW1" s="134"/>
      <c r="XEX1" s="163"/>
      <c r="XEY1" s="163"/>
      <c r="XEZ1" s="163"/>
      <c r="XFA1" s="163"/>
      <c r="XFB1" s="163"/>
      <c r="XFC1" s="163"/>
    </row>
    <row r="2" s="134" customFormat="1" ht="23" customHeight="1" spans="1:16383">
      <c r="A2" s="141" t="s">
        <v>16</v>
      </c>
      <c r="B2" s="141" t="s">
        <v>17</v>
      </c>
      <c r="C2" s="141" t="s">
        <v>18</v>
      </c>
      <c r="D2" s="141" t="s">
        <v>19</v>
      </c>
      <c r="E2" s="141" t="s">
        <v>20</v>
      </c>
      <c r="F2" s="142" t="s">
        <v>21</v>
      </c>
      <c r="G2" s="142" t="s">
        <v>22</v>
      </c>
      <c r="H2" s="142" t="s">
        <v>23</v>
      </c>
      <c r="I2" s="142" t="s">
        <v>24</v>
      </c>
      <c r="J2" s="142" t="s">
        <v>25</v>
      </c>
      <c r="K2" s="142" t="s">
        <v>26</v>
      </c>
      <c r="L2" s="142" t="s">
        <v>27</v>
      </c>
      <c r="M2" s="146" t="s">
        <v>28</v>
      </c>
      <c r="N2" s="146" t="s">
        <v>29</v>
      </c>
      <c r="O2" s="146" t="s">
        <v>23</v>
      </c>
      <c r="P2" s="146" t="s">
        <v>24</v>
      </c>
      <c r="Q2" s="146" t="s">
        <v>25</v>
      </c>
      <c r="R2" s="146" t="s">
        <v>26</v>
      </c>
      <c r="S2" s="146" t="s">
        <v>27</v>
      </c>
      <c r="T2" s="149" t="s">
        <v>30</v>
      </c>
      <c r="U2" s="149" t="s">
        <v>31</v>
      </c>
      <c r="V2" s="149" t="s">
        <v>23</v>
      </c>
      <c r="W2" s="149" t="s">
        <v>24</v>
      </c>
      <c r="X2" s="149" t="s">
        <v>25</v>
      </c>
      <c r="Y2" s="149" t="s">
        <v>26</v>
      </c>
      <c r="Z2" s="149" t="s">
        <v>27</v>
      </c>
      <c r="AA2" s="151" t="s">
        <v>32</v>
      </c>
      <c r="AB2" s="151" t="s">
        <v>33</v>
      </c>
      <c r="AC2" s="151" t="s">
        <v>23</v>
      </c>
      <c r="AD2" s="151" t="s">
        <v>24</v>
      </c>
      <c r="AE2" s="151" t="s">
        <v>25</v>
      </c>
      <c r="AF2" s="151" t="s">
        <v>26</v>
      </c>
      <c r="AG2" s="151" t="s">
        <v>27</v>
      </c>
      <c r="AH2" s="153" t="s">
        <v>34</v>
      </c>
      <c r="AI2" s="153" t="s">
        <v>35</v>
      </c>
      <c r="AJ2" s="153" t="s">
        <v>23</v>
      </c>
      <c r="AK2" s="153" t="s">
        <v>24</v>
      </c>
      <c r="AL2" s="153" t="s">
        <v>25</v>
      </c>
      <c r="AM2" s="153" t="s">
        <v>26</v>
      </c>
      <c r="AN2" s="153" t="s">
        <v>27</v>
      </c>
      <c r="AO2" s="154" t="s">
        <v>36</v>
      </c>
      <c r="AP2" s="151" t="s">
        <v>37</v>
      </c>
      <c r="AQ2" s="151" t="s">
        <v>38</v>
      </c>
      <c r="AR2" s="151" t="s">
        <v>23</v>
      </c>
      <c r="AS2" s="151" t="s">
        <v>24</v>
      </c>
      <c r="AT2" s="151" t="s">
        <v>25</v>
      </c>
      <c r="AU2" s="151" t="s">
        <v>39</v>
      </c>
      <c r="AV2" s="151" t="s">
        <v>27</v>
      </c>
      <c r="AW2" s="146" t="s">
        <v>40</v>
      </c>
      <c r="AX2" s="146" t="s">
        <v>41</v>
      </c>
      <c r="AY2" s="146" t="s">
        <v>23</v>
      </c>
      <c r="AZ2" s="146" t="s">
        <v>24</v>
      </c>
      <c r="BA2" s="146" t="s">
        <v>25</v>
      </c>
      <c r="BB2" s="146" t="s">
        <v>26</v>
      </c>
      <c r="BC2" s="146" t="s">
        <v>27</v>
      </c>
      <c r="BD2" s="151" t="s">
        <v>42</v>
      </c>
      <c r="BE2" s="151" t="s">
        <v>43</v>
      </c>
      <c r="BF2" s="151" t="s">
        <v>44</v>
      </c>
      <c r="BG2" s="151" t="s">
        <v>24</v>
      </c>
      <c r="BH2" s="151" t="s">
        <v>25</v>
      </c>
      <c r="BI2" s="151" t="s">
        <v>26</v>
      </c>
      <c r="BJ2" s="151" t="s">
        <v>27</v>
      </c>
      <c r="BK2" s="146" t="s">
        <v>45</v>
      </c>
      <c r="BL2" s="146" t="s">
        <v>46</v>
      </c>
      <c r="BM2" s="146" t="s">
        <v>23</v>
      </c>
      <c r="BN2" s="146" t="s">
        <v>24</v>
      </c>
      <c r="BO2" s="146" t="s">
        <v>47</v>
      </c>
      <c r="BP2" s="146" t="s">
        <v>25</v>
      </c>
      <c r="BQ2" s="146" t="s">
        <v>26</v>
      </c>
      <c r="BR2" s="146" t="s">
        <v>27</v>
      </c>
      <c r="BS2" s="151" t="s">
        <v>48</v>
      </c>
      <c r="BT2" s="151" t="s">
        <v>49</v>
      </c>
      <c r="BU2" s="151" t="s">
        <v>23</v>
      </c>
      <c r="BV2" s="151" t="s">
        <v>24</v>
      </c>
      <c r="BW2" s="151" t="s">
        <v>25</v>
      </c>
      <c r="BX2" s="151" t="s">
        <v>26</v>
      </c>
      <c r="BY2" s="151" t="s">
        <v>27</v>
      </c>
      <c r="BZ2" s="146" t="s">
        <v>50</v>
      </c>
      <c r="CA2" s="146" t="s">
        <v>51</v>
      </c>
      <c r="CB2" s="155" t="s">
        <v>52</v>
      </c>
      <c r="CC2" s="158" t="s">
        <v>25</v>
      </c>
      <c r="CD2" s="158" t="s">
        <v>26</v>
      </c>
      <c r="CE2" s="158" t="s">
        <v>27</v>
      </c>
      <c r="CF2" s="158" t="s">
        <v>53</v>
      </c>
      <c r="CG2" s="156" t="s">
        <v>54</v>
      </c>
      <c r="CH2" s="156" t="s">
        <v>55</v>
      </c>
      <c r="CI2" s="156" t="s">
        <v>56</v>
      </c>
      <c r="CJ2" s="157" t="s">
        <v>57</v>
      </c>
      <c r="CK2" s="156" t="s">
        <v>58</v>
      </c>
      <c r="CL2" s="157" t="s">
        <v>59</v>
      </c>
      <c r="CM2" s="157" t="s">
        <v>60</v>
      </c>
      <c r="CN2" s="156" t="s">
        <v>61</v>
      </c>
      <c r="CO2" s="156" t="s">
        <v>62</v>
      </c>
      <c r="CP2" s="156" t="s">
        <v>63</v>
      </c>
      <c r="CQ2" s="157" t="s">
        <v>64</v>
      </c>
      <c r="CR2" s="162" t="s">
        <v>65</v>
      </c>
      <c r="CS2" s="162" t="s">
        <v>36</v>
      </c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63"/>
      <c r="XEZ2" s="163"/>
      <c r="XFA2" s="163"/>
      <c r="XFB2" s="163"/>
      <c r="XFC2" s="163"/>
    </row>
    <row r="3" s="135" customFormat="1" customHeight="1" spans="1:97">
      <c r="A3" s="143">
        <v>4033</v>
      </c>
      <c r="B3" s="143" t="s">
        <v>66</v>
      </c>
      <c r="C3" s="143">
        <v>750</v>
      </c>
      <c r="D3" s="143" t="s">
        <v>67</v>
      </c>
      <c r="E3" s="143" t="s">
        <v>68</v>
      </c>
      <c r="F3" s="143">
        <v>34</v>
      </c>
      <c r="G3" s="143">
        <v>40</v>
      </c>
      <c r="H3" s="143">
        <v>41</v>
      </c>
      <c r="I3" s="143">
        <v>1081.06</v>
      </c>
      <c r="J3" s="143">
        <f>H3-F3</f>
        <v>7</v>
      </c>
      <c r="K3" s="147" t="s">
        <v>69</v>
      </c>
      <c r="L3" s="143">
        <f>I3*0.1</f>
        <v>108.106</v>
      </c>
      <c r="M3" s="143">
        <v>45</v>
      </c>
      <c r="N3" s="143">
        <v>49</v>
      </c>
      <c r="O3" s="143">
        <v>73</v>
      </c>
      <c r="P3" s="143">
        <v>1735.64</v>
      </c>
      <c r="Q3" s="143">
        <f>O3-M3</f>
        <v>28</v>
      </c>
      <c r="R3" s="147" t="s">
        <v>69</v>
      </c>
      <c r="S3" s="143">
        <f>P3*0.08</f>
        <v>138.8512</v>
      </c>
      <c r="T3" s="143">
        <v>13</v>
      </c>
      <c r="U3" s="143">
        <v>14</v>
      </c>
      <c r="V3" s="143">
        <v>15</v>
      </c>
      <c r="W3" s="143">
        <v>386.14</v>
      </c>
      <c r="X3" s="143">
        <f>V3-T3</f>
        <v>2</v>
      </c>
      <c r="Y3" s="147" t="s">
        <v>69</v>
      </c>
      <c r="Z3" s="143">
        <f>W3*0.1</f>
        <v>38.614</v>
      </c>
      <c r="AA3" s="143">
        <v>37</v>
      </c>
      <c r="AB3" s="143">
        <v>45</v>
      </c>
      <c r="AC3" s="143">
        <v>17</v>
      </c>
      <c r="AD3" s="143">
        <v>420.42</v>
      </c>
      <c r="AE3" s="143">
        <f>AC3-AA3</f>
        <v>-20</v>
      </c>
      <c r="AF3" s="147" t="s">
        <v>70</v>
      </c>
      <c r="AG3" s="143">
        <f>AD3*0.06</f>
        <v>25.2252</v>
      </c>
      <c r="AH3" s="143">
        <v>5</v>
      </c>
      <c r="AI3" s="143">
        <v>6</v>
      </c>
      <c r="AJ3" s="143">
        <v>8</v>
      </c>
      <c r="AK3" s="143">
        <v>230</v>
      </c>
      <c r="AL3" s="143">
        <f>AJ3-AH3</f>
        <v>3</v>
      </c>
      <c r="AM3" s="147" t="s">
        <v>69</v>
      </c>
      <c r="AN3" s="143">
        <f>AK3*0.1</f>
        <v>23</v>
      </c>
      <c r="AO3" s="143"/>
      <c r="AP3" s="143">
        <v>33</v>
      </c>
      <c r="AQ3" s="143">
        <v>40</v>
      </c>
      <c r="AR3" s="143">
        <v>90</v>
      </c>
      <c r="AS3" s="143">
        <v>7423.98</v>
      </c>
      <c r="AT3" s="143">
        <f>AR3-AP3</f>
        <v>57</v>
      </c>
      <c r="AU3" s="147" t="s">
        <v>69</v>
      </c>
      <c r="AV3" s="143">
        <f>AS3*0.1</f>
        <v>742.398</v>
      </c>
      <c r="AW3" s="143">
        <v>9</v>
      </c>
      <c r="AX3" s="143">
        <v>11</v>
      </c>
      <c r="AY3" s="143">
        <v>8</v>
      </c>
      <c r="AZ3" s="143">
        <v>210</v>
      </c>
      <c r="BA3" s="143">
        <f>AY3-AW3</f>
        <v>-1</v>
      </c>
      <c r="BB3" s="147" t="s">
        <v>70</v>
      </c>
      <c r="BC3" s="143">
        <f>AZ3*0.06</f>
        <v>12.6</v>
      </c>
      <c r="BD3" s="143">
        <v>2</v>
      </c>
      <c r="BE3" s="143">
        <v>3</v>
      </c>
      <c r="BF3" s="143">
        <v>7</v>
      </c>
      <c r="BG3" s="143">
        <v>128.2</v>
      </c>
      <c r="BH3" s="143">
        <f>BF3-BD3</f>
        <v>5</v>
      </c>
      <c r="BI3" s="147" t="s">
        <v>69</v>
      </c>
      <c r="BJ3" s="143">
        <f>BG3*0.1</f>
        <v>12.82</v>
      </c>
      <c r="BK3" s="143">
        <v>8</v>
      </c>
      <c r="BL3" s="143">
        <v>9</v>
      </c>
      <c r="BM3" s="143">
        <v>0</v>
      </c>
      <c r="BN3" s="143">
        <v>0</v>
      </c>
      <c r="BO3" s="143">
        <v>0</v>
      </c>
      <c r="BP3" s="143">
        <f>BM3-BK3</f>
        <v>-8</v>
      </c>
      <c r="BQ3" s="147" t="s">
        <v>70</v>
      </c>
      <c r="BR3" s="143">
        <f>(BN3-BO3)*0.06</f>
        <v>0</v>
      </c>
      <c r="BS3" s="143">
        <v>5</v>
      </c>
      <c r="BT3" s="143">
        <v>7</v>
      </c>
      <c r="BU3" s="143">
        <v>22</v>
      </c>
      <c r="BV3" s="143">
        <v>371.73</v>
      </c>
      <c r="BW3" s="143">
        <f>BU3-BS3</f>
        <v>17</v>
      </c>
      <c r="BX3" s="147" t="s">
        <v>69</v>
      </c>
      <c r="BY3" s="143">
        <f>BV3*0.1</f>
        <v>37.173</v>
      </c>
      <c r="BZ3" s="143">
        <v>19</v>
      </c>
      <c r="CA3" s="143">
        <v>23</v>
      </c>
      <c r="CB3" s="143">
        <f>CG3*0.5+CH3*1+CI3*5+CJ3*2.5+CK3*10+CL3*1+CM3*5+CN3*1+CO3*4+CP3*8+CQ3*7</f>
        <v>36.5</v>
      </c>
      <c r="CC3" s="159">
        <f>CB3-BZ3</f>
        <v>17.5</v>
      </c>
      <c r="CD3" s="160" t="s">
        <v>69</v>
      </c>
      <c r="CE3" s="159">
        <f>CG3*3+CH3*5+CI3*25+CJ3*15+CK3*70+CL3*6+CM3*30+CN3*6+CO3*24+CP3*56+CQ3*61</f>
        <v>260</v>
      </c>
      <c r="CF3" s="159"/>
      <c r="CG3" s="144">
        <v>0</v>
      </c>
      <c r="CH3" s="143">
        <v>2</v>
      </c>
      <c r="CI3" s="143">
        <v>1</v>
      </c>
      <c r="CJ3" s="143">
        <v>1</v>
      </c>
      <c r="CK3" s="143">
        <v>1</v>
      </c>
      <c r="CL3" s="143">
        <v>0</v>
      </c>
      <c r="CM3" s="143">
        <v>0</v>
      </c>
      <c r="CN3" s="143">
        <v>3</v>
      </c>
      <c r="CO3" s="143">
        <v>0</v>
      </c>
      <c r="CP3" s="143">
        <v>0</v>
      </c>
      <c r="CQ3" s="143">
        <v>2</v>
      </c>
      <c r="CR3" s="143">
        <f>ROUND(L3+S3+Z3+AG3+AN3+AV3+BC3+BJ3+BR3+BY3+CE3,0)</f>
        <v>1399</v>
      </c>
      <c r="CS3" s="143">
        <f>CF3+AO3</f>
        <v>0</v>
      </c>
    </row>
    <row r="4" s="135" customFormat="1" customHeight="1" spans="1:97">
      <c r="A4" s="143">
        <v>11051</v>
      </c>
      <c r="B4" s="143" t="s">
        <v>71</v>
      </c>
      <c r="C4" s="143">
        <v>750</v>
      </c>
      <c r="D4" s="143" t="s">
        <v>67</v>
      </c>
      <c r="E4" s="143" t="s">
        <v>72</v>
      </c>
      <c r="F4" s="143">
        <v>34</v>
      </c>
      <c r="G4" s="143">
        <v>40</v>
      </c>
      <c r="H4" s="143">
        <v>40</v>
      </c>
      <c r="I4" s="143">
        <v>995.53</v>
      </c>
      <c r="J4" s="143">
        <f t="shared" ref="J4:J67" si="0">H4-F4</f>
        <v>6</v>
      </c>
      <c r="K4" s="147" t="s">
        <v>69</v>
      </c>
      <c r="L4" s="143">
        <f>I4*0.1</f>
        <v>99.553</v>
      </c>
      <c r="M4" s="143">
        <v>45</v>
      </c>
      <c r="N4" s="143">
        <v>49</v>
      </c>
      <c r="O4" s="143">
        <v>73</v>
      </c>
      <c r="P4" s="143">
        <v>1592.87</v>
      </c>
      <c r="Q4" s="143">
        <f t="shared" ref="Q4:Q67" si="1">O4-M4</f>
        <v>28</v>
      </c>
      <c r="R4" s="147" t="s">
        <v>69</v>
      </c>
      <c r="S4" s="143">
        <f>P4*0.08</f>
        <v>127.4296</v>
      </c>
      <c r="T4" s="143">
        <v>13</v>
      </c>
      <c r="U4" s="143">
        <v>14</v>
      </c>
      <c r="V4" s="143">
        <v>15</v>
      </c>
      <c r="W4" s="143">
        <v>344.3</v>
      </c>
      <c r="X4" s="143">
        <f t="shared" ref="X4:X67" si="2">V4-T4</f>
        <v>2</v>
      </c>
      <c r="Y4" s="147" t="s">
        <v>69</v>
      </c>
      <c r="Z4" s="143">
        <f>W4*0.1</f>
        <v>34.43</v>
      </c>
      <c r="AA4" s="143">
        <v>37</v>
      </c>
      <c r="AB4" s="143">
        <v>45</v>
      </c>
      <c r="AC4" s="143">
        <v>50</v>
      </c>
      <c r="AD4" s="143">
        <v>1266.28</v>
      </c>
      <c r="AE4" s="143">
        <f t="shared" ref="AE4:AE67" si="3">AC4-AA4</f>
        <v>13</v>
      </c>
      <c r="AF4" s="147" t="s">
        <v>69</v>
      </c>
      <c r="AG4" s="143">
        <f>AD4*0.1</f>
        <v>126.628</v>
      </c>
      <c r="AH4" s="143">
        <v>5</v>
      </c>
      <c r="AI4" s="143">
        <v>6</v>
      </c>
      <c r="AJ4" s="143">
        <v>0</v>
      </c>
      <c r="AK4" s="143">
        <v>0</v>
      </c>
      <c r="AL4" s="143">
        <f t="shared" ref="AL4:AL67" si="4">AJ4-AH4</f>
        <v>-5</v>
      </c>
      <c r="AM4" s="147" t="s">
        <v>70</v>
      </c>
      <c r="AN4" s="143">
        <f>AK4*0.06</f>
        <v>0</v>
      </c>
      <c r="AO4" s="143">
        <f>AL4*1</f>
        <v>-5</v>
      </c>
      <c r="AP4" s="143">
        <v>33</v>
      </c>
      <c r="AQ4" s="143">
        <v>40</v>
      </c>
      <c r="AR4" s="143">
        <v>58</v>
      </c>
      <c r="AS4" s="143">
        <v>4253.68</v>
      </c>
      <c r="AT4" s="143">
        <f t="shared" ref="AT4:AT67" si="5">AR4-AP4</f>
        <v>25</v>
      </c>
      <c r="AU4" s="147" t="s">
        <v>69</v>
      </c>
      <c r="AV4" s="143">
        <f>AS4*0.1</f>
        <v>425.368</v>
      </c>
      <c r="AW4" s="143">
        <v>9</v>
      </c>
      <c r="AX4" s="143">
        <v>11</v>
      </c>
      <c r="AY4" s="143">
        <v>9</v>
      </c>
      <c r="AZ4" s="143">
        <v>258.69</v>
      </c>
      <c r="BA4" s="143">
        <f t="shared" ref="BA4:BA67" si="6">AY4-AW4</f>
        <v>0</v>
      </c>
      <c r="BB4" s="147" t="s">
        <v>73</v>
      </c>
      <c r="BC4" s="143">
        <f>AZ4*0.08</f>
        <v>20.6952</v>
      </c>
      <c r="BD4" s="143">
        <v>2</v>
      </c>
      <c r="BE4" s="143">
        <v>3</v>
      </c>
      <c r="BF4" s="143">
        <v>2</v>
      </c>
      <c r="BG4" s="143">
        <v>29.9</v>
      </c>
      <c r="BH4" s="143">
        <f t="shared" ref="BH4:BH67" si="7">BF4-BD4</f>
        <v>0</v>
      </c>
      <c r="BI4" s="147" t="s">
        <v>73</v>
      </c>
      <c r="BJ4" s="143">
        <f>BG4*0.08</f>
        <v>2.392</v>
      </c>
      <c r="BK4" s="143">
        <v>9</v>
      </c>
      <c r="BL4" s="143">
        <v>9</v>
      </c>
      <c r="BM4" s="143">
        <v>16</v>
      </c>
      <c r="BN4" s="143">
        <v>299</v>
      </c>
      <c r="BO4" s="143">
        <v>0</v>
      </c>
      <c r="BP4" s="143">
        <f t="shared" ref="BP4:BP67" si="8">BM4-BK4</f>
        <v>7</v>
      </c>
      <c r="BQ4" s="147" t="s">
        <v>69</v>
      </c>
      <c r="BR4" s="143">
        <f>(BN4-BO4)*0.1</f>
        <v>29.9</v>
      </c>
      <c r="BS4" s="143">
        <v>5</v>
      </c>
      <c r="BT4" s="143">
        <v>7</v>
      </c>
      <c r="BU4" s="143">
        <v>18</v>
      </c>
      <c r="BV4" s="143">
        <v>326.16</v>
      </c>
      <c r="BW4" s="143">
        <f t="shared" ref="BW4:BW67" si="9">BU4-BS4</f>
        <v>13</v>
      </c>
      <c r="BX4" s="147" t="s">
        <v>69</v>
      </c>
      <c r="BY4" s="143">
        <f t="shared" ref="BY4:BY12" si="10">BV4*0.1</f>
        <v>32.616</v>
      </c>
      <c r="BZ4" s="143">
        <v>19</v>
      </c>
      <c r="CA4" s="143">
        <v>23</v>
      </c>
      <c r="CB4" s="143">
        <f t="shared" ref="CB4:CB67" si="11">CG4*0.5+CH4*1+CI4*5+CJ4*2.5+CK4*10+CL4*1+CM4*5+CN4*1+CO4*4+CP4*8+CQ4*7</f>
        <v>50</v>
      </c>
      <c r="CC4" s="159">
        <f t="shared" ref="CC4:CC67" si="12">CB4-BZ4</f>
        <v>31</v>
      </c>
      <c r="CD4" s="160" t="s">
        <v>69</v>
      </c>
      <c r="CE4" s="159">
        <f>CG4*3+CH4*5+CI4*25+CJ4*15+CK4*70+CL4*6+CM4*30+CN4*6+CO4*24+CP4*56+CQ4*61</f>
        <v>336</v>
      </c>
      <c r="CF4" s="159"/>
      <c r="CG4" s="144">
        <v>2</v>
      </c>
      <c r="CH4" s="143">
        <v>6</v>
      </c>
      <c r="CI4" s="143">
        <v>1</v>
      </c>
      <c r="CJ4" s="143">
        <v>0</v>
      </c>
      <c r="CK4" s="143">
        <v>2</v>
      </c>
      <c r="CL4" s="143">
        <v>0</v>
      </c>
      <c r="CM4" s="143">
        <v>0</v>
      </c>
      <c r="CN4" s="143">
        <v>3</v>
      </c>
      <c r="CO4" s="143">
        <v>0</v>
      </c>
      <c r="CP4" s="143">
        <v>1</v>
      </c>
      <c r="CQ4" s="143">
        <v>1</v>
      </c>
      <c r="CR4" s="143">
        <f t="shared" ref="CR4:CR67" si="13">ROUND(L4+S4+Z4+AG4+AN4+AV4+BC4+BJ4+BR4+BY4+CE4,0)</f>
        <v>1235</v>
      </c>
      <c r="CS4" s="143">
        <f t="shared" ref="CS4:CS67" si="14">CF4+AO4</f>
        <v>-5</v>
      </c>
    </row>
    <row r="5" s="135" customFormat="1" customHeight="1" spans="1:97">
      <c r="A5" s="143">
        <v>11088</v>
      </c>
      <c r="B5" s="143" t="s">
        <v>74</v>
      </c>
      <c r="C5" s="143">
        <v>750</v>
      </c>
      <c r="D5" s="143" t="s">
        <v>67</v>
      </c>
      <c r="E5" s="144" t="s">
        <v>75</v>
      </c>
      <c r="F5" s="143">
        <v>0</v>
      </c>
      <c r="G5" s="143"/>
      <c r="H5" s="143">
        <v>0</v>
      </c>
      <c r="I5" s="143">
        <v>0</v>
      </c>
      <c r="J5" s="143">
        <f t="shared" si="0"/>
        <v>0</v>
      </c>
      <c r="K5" s="147" t="s">
        <v>76</v>
      </c>
      <c r="L5" s="143">
        <f>I5*0.06</f>
        <v>0</v>
      </c>
      <c r="M5" s="143"/>
      <c r="N5" s="143"/>
      <c r="O5" s="143">
        <v>0</v>
      </c>
      <c r="P5" s="143">
        <v>0</v>
      </c>
      <c r="Q5" s="143">
        <f t="shared" si="1"/>
        <v>0</v>
      </c>
      <c r="R5" s="147" t="s">
        <v>76</v>
      </c>
      <c r="S5" s="143">
        <f>P5*0.05</f>
        <v>0</v>
      </c>
      <c r="T5" s="143"/>
      <c r="U5" s="143"/>
      <c r="V5" s="143">
        <v>0</v>
      </c>
      <c r="W5" s="143">
        <v>0</v>
      </c>
      <c r="X5" s="143">
        <f t="shared" si="2"/>
        <v>0</v>
      </c>
      <c r="Y5" s="147" t="s">
        <v>76</v>
      </c>
      <c r="Z5" s="143">
        <f>W5*0.06</f>
        <v>0</v>
      </c>
      <c r="AA5" s="143"/>
      <c r="AB5" s="143"/>
      <c r="AC5" s="143">
        <v>0</v>
      </c>
      <c r="AD5" s="143">
        <v>0</v>
      </c>
      <c r="AE5" s="143">
        <f t="shared" si="3"/>
        <v>0</v>
      </c>
      <c r="AF5" s="147" t="s">
        <v>76</v>
      </c>
      <c r="AG5" s="143">
        <f>AD5*0.06</f>
        <v>0</v>
      </c>
      <c r="AH5" s="143"/>
      <c r="AI5" s="143"/>
      <c r="AJ5" s="143">
        <v>0</v>
      </c>
      <c r="AK5" s="143">
        <v>0</v>
      </c>
      <c r="AL5" s="143">
        <f t="shared" si="4"/>
        <v>0</v>
      </c>
      <c r="AM5" s="147" t="s">
        <v>76</v>
      </c>
      <c r="AN5" s="143">
        <f>AK5*0.06</f>
        <v>0</v>
      </c>
      <c r="AO5" s="143"/>
      <c r="AP5" s="143"/>
      <c r="AQ5" s="143"/>
      <c r="AR5" s="143">
        <v>6</v>
      </c>
      <c r="AS5" s="143">
        <v>398</v>
      </c>
      <c r="AT5" s="143">
        <f t="shared" si="5"/>
        <v>6</v>
      </c>
      <c r="AU5" s="147" t="s">
        <v>76</v>
      </c>
      <c r="AV5" s="143">
        <f>AS5*0.06</f>
        <v>23.88</v>
      </c>
      <c r="AW5" s="143"/>
      <c r="AX5" s="143"/>
      <c r="AY5" s="143">
        <v>0</v>
      </c>
      <c r="AZ5" s="143">
        <v>0</v>
      </c>
      <c r="BA5" s="143">
        <f t="shared" si="6"/>
        <v>0</v>
      </c>
      <c r="BB5" s="147" t="s">
        <v>76</v>
      </c>
      <c r="BC5" s="143">
        <f>AZ5*0.06</f>
        <v>0</v>
      </c>
      <c r="BD5" s="143"/>
      <c r="BE5" s="143"/>
      <c r="BF5" s="143">
        <v>1</v>
      </c>
      <c r="BG5" s="143">
        <v>0</v>
      </c>
      <c r="BH5" s="143">
        <f t="shared" si="7"/>
        <v>1</v>
      </c>
      <c r="BI5" s="147" t="s">
        <v>76</v>
      </c>
      <c r="BJ5" s="143">
        <f>BG5*0.06</f>
        <v>0</v>
      </c>
      <c r="BK5" s="143"/>
      <c r="BL5" s="143"/>
      <c r="BM5" s="143">
        <v>47</v>
      </c>
      <c r="BN5" s="143">
        <v>687.7</v>
      </c>
      <c r="BO5" s="143">
        <v>598</v>
      </c>
      <c r="BP5" s="143">
        <f t="shared" si="8"/>
        <v>47</v>
      </c>
      <c r="BQ5" s="147" t="s">
        <v>76</v>
      </c>
      <c r="BR5" s="143">
        <f>(BN5-BO5)*0.06</f>
        <v>5.382</v>
      </c>
      <c r="BS5" s="143"/>
      <c r="BT5" s="143"/>
      <c r="BU5" s="143">
        <v>0</v>
      </c>
      <c r="BV5" s="143">
        <v>0</v>
      </c>
      <c r="BW5" s="143">
        <f t="shared" si="9"/>
        <v>0</v>
      </c>
      <c r="BX5" s="147" t="s">
        <v>76</v>
      </c>
      <c r="BY5" s="143">
        <f>BV5*0.06</f>
        <v>0</v>
      </c>
      <c r="BZ5" s="143"/>
      <c r="CA5" s="143"/>
      <c r="CB5" s="143">
        <f t="shared" si="11"/>
        <v>0</v>
      </c>
      <c r="CC5" s="159">
        <f t="shared" si="12"/>
        <v>0</v>
      </c>
      <c r="CD5" s="160" t="s">
        <v>76</v>
      </c>
      <c r="CE5" s="159">
        <f>CG5*2+CH5*3+CI5*15+CJ5*10+CK5*50+CL5*4+CM5*20+CN5*3+CO5*15+CP5*40+CQ5*40</f>
        <v>0</v>
      </c>
      <c r="CF5" s="159"/>
      <c r="CG5" s="144">
        <v>0</v>
      </c>
      <c r="CH5" s="143">
        <v>0</v>
      </c>
      <c r="CI5" s="143">
        <v>0</v>
      </c>
      <c r="CJ5" s="143">
        <v>0</v>
      </c>
      <c r="CK5" s="143">
        <v>0</v>
      </c>
      <c r="CL5" s="143">
        <v>0</v>
      </c>
      <c r="CM5" s="143">
        <v>0</v>
      </c>
      <c r="CN5" s="143">
        <v>0</v>
      </c>
      <c r="CO5" s="143">
        <v>0</v>
      </c>
      <c r="CP5" s="143">
        <v>0</v>
      </c>
      <c r="CQ5" s="143">
        <v>0</v>
      </c>
      <c r="CR5" s="143">
        <f t="shared" si="13"/>
        <v>29</v>
      </c>
      <c r="CS5" s="143">
        <f t="shared" si="14"/>
        <v>0</v>
      </c>
    </row>
    <row r="6" s="135" customFormat="1" customHeight="1" spans="1:97">
      <c r="A6" s="143">
        <v>13031</v>
      </c>
      <c r="B6" s="143" t="s">
        <v>77</v>
      </c>
      <c r="C6" s="143">
        <v>750</v>
      </c>
      <c r="D6" s="143" t="s">
        <v>67</v>
      </c>
      <c r="E6" s="143" t="s">
        <v>72</v>
      </c>
      <c r="F6" s="143">
        <v>27</v>
      </c>
      <c r="G6" s="143">
        <v>33</v>
      </c>
      <c r="H6" s="143">
        <v>1</v>
      </c>
      <c r="I6" s="143">
        <v>11.26</v>
      </c>
      <c r="J6" s="143">
        <f t="shared" si="0"/>
        <v>-26</v>
      </c>
      <c r="K6" s="147" t="s">
        <v>70</v>
      </c>
      <c r="L6" s="143">
        <f>I6*0.06</f>
        <v>0.6756</v>
      </c>
      <c r="M6" s="143">
        <v>36</v>
      </c>
      <c r="N6" s="143">
        <v>40</v>
      </c>
      <c r="O6" s="143">
        <v>17</v>
      </c>
      <c r="P6" s="143">
        <v>397.43</v>
      </c>
      <c r="Q6" s="143">
        <f t="shared" si="1"/>
        <v>-19</v>
      </c>
      <c r="R6" s="147" t="s">
        <v>70</v>
      </c>
      <c r="S6" s="143">
        <f>P6*0.05</f>
        <v>19.8715</v>
      </c>
      <c r="T6" s="143">
        <v>10</v>
      </c>
      <c r="U6" s="143">
        <v>11</v>
      </c>
      <c r="V6" s="143">
        <v>3</v>
      </c>
      <c r="W6" s="143">
        <v>80</v>
      </c>
      <c r="X6" s="143">
        <f t="shared" si="2"/>
        <v>-7</v>
      </c>
      <c r="Y6" s="147" t="s">
        <v>70</v>
      </c>
      <c r="Z6" s="143">
        <f>W6*0.06</f>
        <v>4.8</v>
      </c>
      <c r="AA6" s="143">
        <v>30</v>
      </c>
      <c r="AB6" s="143">
        <v>37</v>
      </c>
      <c r="AC6" s="143">
        <v>22</v>
      </c>
      <c r="AD6" s="143">
        <v>528</v>
      </c>
      <c r="AE6" s="143">
        <f t="shared" si="3"/>
        <v>-8</v>
      </c>
      <c r="AF6" s="147" t="s">
        <v>70</v>
      </c>
      <c r="AG6" s="143">
        <f>AD6*0.06</f>
        <v>31.68</v>
      </c>
      <c r="AH6" s="143">
        <v>4</v>
      </c>
      <c r="AI6" s="143">
        <v>5</v>
      </c>
      <c r="AJ6" s="143">
        <v>0</v>
      </c>
      <c r="AK6" s="143">
        <v>0</v>
      </c>
      <c r="AL6" s="143">
        <f t="shared" si="4"/>
        <v>-4</v>
      </c>
      <c r="AM6" s="147" t="s">
        <v>70</v>
      </c>
      <c r="AN6" s="143">
        <f>AK6*0.06</f>
        <v>0</v>
      </c>
      <c r="AO6" s="143">
        <f>AL6*1</f>
        <v>-4</v>
      </c>
      <c r="AP6" s="143">
        <v>26</v>
      </c>
      <c r="AQ6" s="143">
        <v>32</v>
      </c>
      <c r="AR6" s="143">
        <v>9</v>
      </c>
      <c r="AS6" s="143">
        <v>1471</v>
      </c>
      <c r="AT6" s="143">
        <f t="shared" si="5"/>
        <v>-17</v>
      </c>
      <c r="AU6" s="147" t="s">
        <v>70</v>
      </c>
      <c r="AV6" s="143">
        <f>AS6*0.06</f>
        <v>88.26</v>
      </c>
      <c r="AW6" s="143">
        <v>7</v>
      </c>
      <c r="AX6" s="143">
        <v>9</v>
      </c>
      <c r="AY6" s="143">
        <v>0</v>
      </c>
      <c r="AZ6" s="143">
        <v>0</v>
      </c>
      <c r="BA6" s="143">
        <f t="shared" si="6"/>
        <v>-7</v>
      </c>
      <c r="BB6" s="147" t="s">
        <v>70</v>
      </c>
      <c r="BC6" s="143">
        <f>AZ6*0.06</f>
        <v>0</v>
      </c>
      <c r="BD6" s="143">
        <v>2</v>
      </c>
      <c r="BE6" s="143">
        <v>2</v>
      </c>
      <c r="BF6" s="143">
        <v>1</v>
      </c>
      <c r="BG6" s="143">
        <v>19.8</v>
      </c>
      <c r="BH6" s="143">
        <f t="shared" si="7"/>
        <v>-1</v>
      </c>
      <c r="BI6" s="147" t="s">
        <v>70</v>
      </c>
      <c r="BJ6" s="143">
        <f>BG6*0.06</f>
        <v>1.188</v>
      </c>
      <c r="BK6" s="143">
        <v>6</v>
      </c>
      <c r="BL6" s="143">
        <v>8</v>
      </c>
      <c r="BM6" s="143">
        <v>0</v>
      </c>
      <c r="BN6" s="143">
        <v>0</v>
      </c>
      <c r="BO6" s="143">
        <v>0</v>
      </c>
      <c r="BP6" s="143">
        <f t="shared" si="8"/>
        <v>-6</v>
      </c>
      <c r="BQ6" s="147" t="s">
        <v>70</v>
      </c>
      <c r="BR6" s="143">
        <f>(BN6-BO6)*0.06</f>
        <v>0</v>
      </c>
      <c r="BS6" s="143">
        <v>4</v>
      </c>
      <c r="BT6" s="143">
        <v>5</v>
      </c>
      <c r="BU6" s="143">
        <v>7</v>
      </c>
      <c r="BV6" s="143">
        <v>105.34</v>
      </c>
      <c r="BW6" s="143">
        <f t="shared" si="9"/>
        <v>3</v>
      </c>
      <c r="BX6" s="147" t="s">
        <v>69</v>
      </c>
      <c r="BY6" s="143">
        <f t="shared" si="10"/>
        <v>10.534</v>
      </c>
      <c r="BZ6" s="143">
        <v>16</v>
      </c>
      <c r="CA6" s="143">
        <v>19</v>
      </c>
      <c r="CB6" s="143">
        <f t="shared" si="11"/>
        <v>8</v>
      </c>
      <c r="CC6" s="159">
        <f t="shared" si="12"/>
        <v>-8</v>
      </c>
      <c r="CD6" s="160" t="s">
        <v>70</v>
      </c>
      <c r="CE6" s="159">
        <f>CG6*2+CH6*3+CI6*15+CJ6*10+CK6*50+CL6*4+CM6*20+CN6*3+CO6*15+CP6*40+CQ6*40</f>
        <v>25</v>
      </c>
      <c r="CF6" s="159">
        <f>CC6*3</f>
        <v>-24</v>
      </c>
      <c r="CG6" s="144">
        <v>2</v>
      </c>
      <c r="CH6" s="143">
        <v>1</v>
      </c>
      <c r="CI6" s="143">
        <v>1</v>
      </c>
      <c r="CJ6" s="143">
        <v>0</v>
      </c>
      <c r="CK6" s="143">
        <v>0</v>
      </c>
      <c r="CL6" s="143">
        <v>0</v>
      </c>
      <c r="CM6" s="143">
        <v>0</v>
      </c>
      <c r="CN6" s="143">
        <v>1</v>
      </c>
      <c r="CO6" s="143">
        <v>0</v>
      </c>
      <c r="CP6" s="143">
        <v>0</v>
      </c>
      <c r="CQ6" s="143">
        <v>0</v>
      </c>
      <c r="CR6" s="143">
        <f t="shared" si="13"/>
        <v>182</v>
      </c>
      <c r="CS6" s="143">
        <f t="shared" si="14"/>
        <v>-28</v>
      </c>
    </row>
    <row r="7" s="135" customFormat="1" customHeight="1" spans="1:97">
      <c r="A7" s="143">
        <v>12254</v>
      </c>
      <c r="B7" s="143" t="s">
        <v>78</v>
      </c>
      <c r="C7" s="143">
        <v>750</v>
      </c>
      <c r="D7" s="143" t="s">
        <v>67</v>
      </c>
      <c r="E7" s="143" t="s">
        <v>72</v>
      </c>
      <c r="F7" s="143">
        <v>34</v>
      </c>
      <c r="G7" s="143">
        <v>40</v>
      </c>
      <c r="H7" s="143">
        <v>41</v>
      </c>
      <c r="I7" s="143">
        <v>1008.91</v>
      </c>
      <c r="J7" s="143">
        <f t="shared" si="0"/>
        <v>7</v>
      </c>
      <c r="K7" s="147" t="s">
        <v>69</v>
      </c>
      <c r="L7" s="143">
        <f>I7*0.1</f>
        <v>100.891</v>
      </c>
      <c r="M7" s="143">
        <v>45</v>
      </c>
      <c r="N7" s="143">
        <v>49</v>
      </c>
      <c r="O7" s="143">
        <v>85</v>
      </c>
      <c r="P7" s="143">
        <v>2091.01</v>
      </c>
      <c r="Q7" s="143">
        <f t="shared" si="1"/>
        <v>40</v>
      </c>
      <c r="R7" s="147" t="s">
        <v>69</v>
      </c>
      <c r="S7" s="143">
        <f>P7*0.08</f>
        <v>167.2808</v>
      </c>
      <c r="T7" s="143">
        <v>13</v>
      </c>
      <c r="U7" s="143">
        <v>14</v>
      </c>
      <c r="V7" s="143">
        <v>15</v>
      </c>
      <c r="W7" s="143">
        <v>400.77</v>
      </c>
      <c r="X7" s="143">
        <f t="shared" si="2"/>
        <v>2</v>
      </c>
      <c r="Y7" s="147" t="s">
        <v>69</v>
      </c>
      <c r="Z7" s="143">
        <f>W7*0.1</f>
        <v>40.077</v>
      </c>
      <c r="AA7" s="143">
        <v>37</v>
      </c>
      <c r="AB7" s="143">
        <v>45</v>
      </c>
      <c r="AC7" s="143">
        <v>18</v>
      </c>
      <c r="AD7" s="143">
        <v>439.09</v>
      </c>
      <c r="AE7" s="143">
        <f t="shared" si="3"/>
        <v>-19</v>
      </c>
      <c r="AF7" s="147" t="s">
        <v>70</v>
      </c>
      <c r="AG7" s="143">
        <f>AD7*0.06</f>
        <v>26.3454</v>
      </c>
      <c r="AH7" s="143">
        <v>5</v>
      </c>
      <c r="AI7" s="143">
        <v>6</v>
      </c>
      <c r="AJ7" s="143">
        <v>3</v>
      </c>
      <c r="AK7" s="143">
        <v>85.5</v>
      </c>
      <c r="AL7" s="143">
        <f t="shared" si="4"/>
        <v>-2</v>
      </c>
      <c r="AM7" s="147" t="s">
        <v>70</v>
      </c>
      <c r="AN7" s="143">
        <f>AK7*0.06</f>
        <v>5.13</v>
      </c>
      <c r="AO7" s="143">
        <f>AL7*1</f>
        <v>-2</v>
      </c>
      <c r="AP7" s="143">
        <v>33</v>
      </c>
      <c r="AQ7" s="143">
        <v>40</v>
      </c>
      <c r="AR7" s="143">
        <v>36</v>
      </c>
      <c r="AS7" s="143">
        <v>3174.02</v>
      </c>
      <c r="AT7" s="143">
        <f t="shared" si="5"/>
        <v>3</v>
      </c>
      <c r="AU7" s="147" t="s">
        <v>73</v>
      </c>
      <c r="AV7" s="143">
        <f>AS7*0.08</f>
        <v>253.9216</v>
      </c>
      <c r="AW7" s="143">
        <v>9</v>
      </c>
      <c r="AX7" s="143">
        <v>11</v>
      </c>
      <c r="AY7" s="143">
        <v>0</v>
      </c>
      <c r="AZ7" s="143">
        <v>0</v>
      </c>
      <c r="BA7" s="143">
        <f t="shared" si="6"/>
        <v>-9</v>
      </c>
      <c r="BB7" s="147" t="s">
        <v>70</v>
      </c>
      <c r="BC7" s="143">
        <f>AZ7*0.06</f>
        <v>0</v>
      </c>
      <c r="BD7" s="143">
        <v>2</v>
      </c>
      <c r="BE7" s="143">
        <v>3</v>
      </c>
      <c r="BF7" s="143">
        <v>1</v>
      </c>
      <c r="BG7" s="143">
        <v>0</v>
      </c>
      <c r="BH7" s="143">
        <f t="shared" si="7"/>
        <v>-1</v>
      </c>
      <c r="BI7" s="147" t="s">
        <v>70</v>
      </c>
      <c r="BJ7" s="143">
        <f>BG7*0.06</f>
        <v>0</v>
      </c>
      <c r="BK7" s="143">
        <v>8</v>
      </c>
      <c r="BL7" s="143">
        <v>9</v>
      </c>
      <c r="BM7" s="143">
        <v>0</v>
      </c>
      <c r="BN7" s="143">
        <v>0</v>
      </c>
      <c r="BO7" s="143">
        <v>0</v>
      </c>
      <c r="BP7" s="143">
        <f t="shared" si="8"/>
        <v>-8</v>
      </c>
      <c r="BQ7" s="147" t="s">
        <v>70</v>
      </c>
      <c r="BR7" s="143">
        <f>(BN7-BO7)*0.06</f>
        <v>0</v>
      </c>
      <c r="BS7" s="143">
        <v>5</v>
      </c>
      <c r="BT7" s="143">
        <v>7</v>
      </c>
      <c r="BU7" s="143">
        <v>26</v>
      </c>
      <c r="BV7" s="143">
        <v>584</v>
      </c>
      <c r="BW7" s="143">
        <f t="shared" si="9"/>
        <v>21</v>
      </c>
      <c r="BX7" s="147" t="s">
        <v>69</v>
      </c>
      <c r="BY7" s="143">
        <f t="shared" si="10"/>
        <v>58.4</v>
      </c>
      <c r="BZ7" s="143">
        <v>19</v>
      </c>
      <c r="CA7" s="143">
        <v>23</v>
      </c>
      <c r="CB7" s="143">
        <f t="shared" si="11"/>
        <v>23</v>
      </c>
      <c r="CC7" s="159">
        <f t="shared" si="12"/>
        <v>4</v>
      </c>
      <c r="CD7" s="160" t="s">
        <v>69</v>
      </c>
      <c r="CE7" s="159">
        <f>CG7*3+CH7*5+CI7*25+CJ7*15+CK7*70+CL7*6+CM7*30+CN7*6+CO7*24+CP7*56+CQ7*61</f>
        <v>149</v>
      </c>
      <c r="CF7" s="159"/>
      <c r="CG7" s="144">
        <v>0</v>
      </c>
      <c r="CH7" s="143">
        <v>0</v>
      </c>
      <c r="CI7" s="143">
        <v>1</v>
      </c>
      <c r="CJ7" s="143">
        <v>0</v>
      </c>
      <c r="CK7" s="143">
        <v>0</v>
      </c>
      <c r="CL7" s="143">
        <v>0</v>
      </c>
      <c r="CM7" s="143">
        <v>0</v>
      </c>
      <c r="CN7" s="143">
        <v>2</v>
      </c>
      <c r="CO7" s="143">
        <v>0</v>
      </c>
      <c r="CP7" s="143">
        <v>2</v>
      </c>
      <c r="CQ7" s="143">
        <v>0</v>
      </c>
      <c r="CR7" s="143">
        <f t="shared" si="13"/>
        <v>801</v>
      </c>
      <c r="CS7" s="143">
        <f t="shared" si="14"/>
        <v>-2</v>
      </c>
    </row>
    <row r="8" s="135" customFormat="1" customHeight="1" spans="1:97">
      <c r="A8" s="143">
        <v>12623</v>
      </c>
      <c r="B8" s="143" t="s">
        <v>79</v>
      </c>
      <c r="C8" s="143">
        <v>750</v>
      </c>
      <c r="D8" s="143" t="s">
        <v>67</v>
      </c>
      <c r="E8" s="143" t="s">
        <v>72</v>
      </c>
      <c r="F8" s="143">
        <v>27</v>
      </c>
      <c r="G8" s="143">
        <v>33</v>
      </c>
      <c r="H8" s="143">
        <v>16</v>
      </c>
      <c r="I8" s="143">
        <v>435.8</v>
      </c>
      <c r="J8" s="143">
        <f t="shared" si="0"/>
        <v>-11</v>
      </c>
      <c r="K8" s="147" t="s">
        <v>70</v>
      </c>
      <c r="L8" s="143">
        <f>I8*0.06</f>
        <v>26.148</v>
      </c>
      <c r="M8" s="143">
        <v>36</v>
      </c>
      <c r="N8" s="143">
        <v>40</v>
      </c>
      <c r="O8" s="143">
        <v>60</v>
      </c>
      <c r="P8" s="143">
        <v>1361.01</v>
      </c>
      <c r="Q8" s="143">
        <f t="shared" si="1"/>
        <v>24</v>
      </c>
      <c r="R8" s="147" t="s">
        <v>69</v>
      </c>
      <c r="S8" s="143">
        <f>P8*0.08</f>
        <v>108.8808</v>
      </c>
      <c r="T8" s="143">
        <v>10</v>
      </c>
      <c r="U8" s="143">
        <v>11</v>
      </c>
      <c r="V8" s="143">
        <v>12</v>
      </c>
      <c r="W8" s="143">
        <v>292</v>
      </c>
      <c r="X8" s="143">
        <f t="shared" si="2"/>
        <v>2</v>
      </c>
      <c r="Y8" s="147" t="s">
        <v>69</v>
      </c>
      <c r="Z8" s="143">
        <f>W8*0.1</f>
        <v>29.2</v>
      </c>
      <c r="AA8" s="143">
        <v>30</v>
      </c>
      <c r="AB8" s="143">
        <v>37</v>
      </c>
      <c r="AC8" s="143">
        <v>25</v>
      </c>
      <c r="AD8" s="143">
        <v>653.72</v>
      </c>
      <c r="AE8" s="143">
        <f t="shared" si="3"/>
        <v>-5</v>
      </c>
      <c r="AF8" s="147" t="s">
        <v>70</v>
      </c>
      <c r="AG8" s="143">
        <f>AD8*0.06</f>
        <v>39.2232</v>
      </c>
      <c r="AH8" s="143">
        <v>4</v>
      </c>
      <c r="AI8" s="143">
        <v>5</v>
      </c>
      <c r="AJ8" s="143">
        <v>1</v>
      </c>
      <c r="AK8" s="143">
        <v>0</v>
      </c>
      <c r="AL8" s="143">
        <f t="shared" si="4"/>
        <v>-3</v>
      </c>
      <c r="AM8" s="147" t="s">
        <v>70</v>
      </c>
      <c r="AN8" s="143">
        <f>AK8*0.06</f>
        <v>0</v>
      </c>
      <c r="AO8" s="143">
        <f>AL8*1</f>
        <v>-3</v>
      </c>
      <c r="AP8" s="143">
        <v>26</v>
      </c>
      <c r="AQ8" s="143">
        <v>32</v>
      </c>
      <c r="AR8" s="143">
        <v>35</v>
      </c>
      <c r="AS8" s="143">
        <v>2049.09</v>
      </c>
      <c r="AT8" s="143">
        <f t="shared" si="5"/>
        <v>9</v>
      </c>
      <c r="AU8" s="147" t="s">
        <v>69</v>
      </c>
      <c r="AV8" s="143">
        <f>AS8*0.1</f>
        <v>204.909</v>
      </c>
      <c r="AW8" s="143">
        <v>7</v>
      </c>
      <c r="AX8" s="143">
        <v>9</v>
      </c>
      <c r="AY8" s="143">
        <v>4</v>
      </c>
      <c r="AZ8" s="143">
        <v>105</v>
      </c>
      <c r="BA8" s="143">
        <f t="shared" si="6"/>
        <v>-3</v>
      </c>
      <c r="BB8" s="147" t="s">
        <v>70</v>
      </c>
      <c r="BC8" s="143">
        <f>AZ8*0.06</f>
        <v>6.3</v>
      </c>
      <c r="BD8" s="143">
        <v>2</v>
      </c>
      <c r="BE8" s="143">
        <v>2</v>
      </c>
      <c r="BF8" s="143">
        <v>7</v>
      </c>
      <c r="BG8" s="143">
        <v>177.6</v>
      </c>
      <c r="BH8" s="143">
        <f t="shared" si="7"/>
        <v>5</v>
      </c>
      <c r="BI8" s="147" t="s">
        <v>69</v>
      </c>
      <c r="BJ8" s="143">
        <f>BG8*0.1</f>
        <v>17.76</v>
      </c>
      <c r="BK8" s="143">
        <v>6</v>
      </c>
      <c r="BL8" s="143">
        <v>8</v>
      </c>
      <c r="BM8" s="143">
        <v>0</v>
      </c>
      <c r="BN8" s="143">
        <v>0</v>
      </c>
      <c r="BO8" s="143">
        <v>0</v>
      </c>
      <c r="BP8" s="143">
        <f t="shared" si="8"/>
        <v>-6</v>
      </c>
      <c r="BQ8" s="147" t="s">
        <v>70</v>
      </c>
      <c r="BR8" s="143">
        <f>(BN8-BO8)*0.06</f>
        <v>0</v>
      </c>
      <c r="BS8" s="143">
        <v>4</v>
      </c>
      <c r="BT8" s="143">
        <v>6</v>
      </c>
      <c r="BU8" s="143">
        <v>18</v>
      </c>
      <c r="BV8" s="143">
        <v>379.43</v>
      </c>
      <c r="BW8" s="143">
        <f t="shared" si="9"/>
        <v>14</v>
      </c>
      <c r="BX8" s="147" t="s">
        <v>69</v>
      </c>
      <c r="BY8" s="143">
        <f t="shared" si="10"/>
        <v>37.943</v>
      </c>
      <c r="BZ8" s="143">
        <v>16</v>
      </c>
      <c r="CA8" s="143">
        <v>19</v>
      </c>
      <c r="CB8" s="143">
        <f t="shared" si="11"/>
        <v>10</v>
      </c>
      <c r="CC8" s="159">
        <f t="shared" si="12"/>
        <v>-6</v>
      </c>
      <c r="CD8" s="160" t="s">
        <v>70</v>
      </c>
      <c r="CE8" s="159">
        <f>CG8*2+CH8*3+CI8*15+CJ8*10+CK8*50+CL8*4+CM8*20+CN8*3+CO8*15+CP8*40+CQ8*40</f>
        <v>30</v>
      </c>
      <c r="CF8" s="159">
        <f>CC8*3</f>
        <v>-18</v>
      </c>
      <c r="CG8" s="144">
        <v>0</v>
      </c>
      <c r="CH8" s="143">
        <v>4</v>
      </c>
      <c r="CI8" s="143">
        <v>1</v>
      </c>
      <c r="CJ8" s="143">
        <v>0</v>
      </c>
      <c r="CK8" s="143">
        <v>0</v>
      </c>
      <c r="CL8" s="143">
        <v>0</v>
      </c>
      <c r="CM8" s="143">
        <v>0</v>
      </c>
      <c r="CN8" s="143">
        <v>1</v>
      </c>
      <c r="CO8" s="143">
        <v>0</v>
      </c>
      <c r="CP8" s="143">
        <v>0</v>
      </c>
      <c r="CQ8" s="143">
        <v>0</v>
      </c>
      <c r="CR8" s="143">
        <f t="shared" si="13"/>
        <v>500</v>
      </c>
      <c r="CS8" s="143">
        <f t="shared" si="14"/>
        <v>-21</v>
      </c>
    </row>
    <row r="9" s="135" customFormat="1" customHeight="1" spans="1:97">
      <c r="A9" s="143">
        <v>13122</v>
      </c>
      <c r="B9" s="143" t="s">
        <v>80</v>
      </c>
      <c r="C9" s="143">
        <v>750</v>
      </c>
      <c r="D9" s="143" t="s">
        <v>67</v>
      </c>
      <c r="E9" s="143" t="s">
        <v>81</v>
      </c>
      <c r="F9" s="143">
        <v>14</v>
      </c>
      <c r="G9" s="143">
        <v>16</v>
      </c>
      <c r="H9" s="143">
        <v>4</v>
      </c>
      <c r="I9" s="143">
        <v>86.6</v>
      </c>
      <c r="J9" s="143">
        <f t="shared" si="0"/>
        <v>-10</v>
      </c>
      <c r="K9" s="147" t="s">
        <v>70</v>
      </c>
      <c r="L9" s="143">
        <f>I9*0.06</f>
        <v>5.196</v>
      </c>
      <c r="M9" s="143">
        <v>18</v>
      </c>
      <c r="N9" s="143">
        <v>19</v>
      </c>
      <c r="O9" s="143">
        <v>14</v>
      </c>
      <c r="P9" s="143">
        <v>328.39</v>
      </c>
      <c r="Q9" s="143">
        <f t="shared" si="1"/>
        <v>-4</v>
      </c>
      <c r="R9" s="147" t="s">
        <v>70</v>
      </c>
      <c r="S9" s="143">
        <f>P9*0.05</f>
        <v>16.4195</v>
      </c>
      <c r="T9" s="143">
        <v>5</v>
      </c>
      <c r="U9" s="143">
        <v>6</v>
      </c>
      <c r="V9" s="143">
        <v>3</v>
      </c>
      <c r="W9" s="143">
        <v>94.5</v>
      </c>
      <c r="X9" s="143">
        <f t="shared" si="2"/>
        <v>-2</v>
      </c>
      <c r="Y9" s="147" t="s">
        <v>70</v>
      </c>
      <c r="Z9" s="143">
        <f>W9*0.06</f>
        <v>5.67</v>
      </c>
      <c r="AA9" s="143">
        <v>15</v>
      </c>
      <c r="AB9" s="143">
        <v>18</v>
      </c>
      <c r="AC9" s="143">
        <v>3</v>
      </c>
      <c r="AD9" s="143">
        <v>78.94</v>
      </c>
      <c r="AE9" s="143">
        <f t="shared" si="3"/>
        <v>-12</v>
      </c>
      <c r="AF9" s="147" t="s">
        <v>70</v>
      </c>
      <c r="AG9" s="143">
        <f>AD9*0.06</f>
        <v>4.7364</v>
      </c>
      <c r="AH9" s="143">
        <v>2</v>
      </c>
      <c r="AI9" s="143">
        <v>2</v>
      </c>
      <c r="AJ9" s="143">
        <v>0</v>
      </c>
      <c r="AK9" s="143">
        <v>0</v>
      </c>
      <c r="AL9" s="143">
        <f t="shared" si="4"/>
        <v>-2</v>
      </c>
      <c r="AM9" s="147" t="s">
        <v>70</v>
      </c>
      <c r="AN9" s="143">
        <f>AK9*0.06</f>
        <v>0</v>
      </c>
      <c r="AO9" s="143">
        <f>AL9*1</f>
        <v>-2</v>
      </c>
      <c r="AP9" s="143">
        <v>13</v>
      </c>
      <c r="AQ9" s="143">
        <v>16</v>
      </c>
      <c r="AR9" s="143">
        <v>3</v>
      </c>
      <c r="AS9" s="143">
        <v>275</v>
      </c>
      <c r="AT9" s="143">
        <f t="shared" si="5"/>
        <v>-10</v>
      </c>
      <c r="AU9" s="147" t="s">
        <v>70</v>
      </c>
      <c r="AV9" s="143">
        <f>AS9*0.06</f>
        <v>16.5</v>
      </c>
      <c r="AW9" s="143">
        <v>4</v>
      </c>
      <c r="AX9" s="143">
        <v>4</v>
      </c>
      <c r="AY9" s="143">
        <v>4</v>
      </c>
      <c r="AZ9" s="143">
        <v>105</v>
      </c>
      <c r="BA9" s="143">
        <f t="shared" si="6"/>
        <v>0</v>
      </c>
      <c r="BB9" s="147" t="s">
        <v>69</v>
      </c>
      <c r="BC9" s="143">
        <f>AZ9*0.1</f>
        <v>10.5</v>
      </c>
      <c r="BD9" s="143">
        <v>1</v>
      </c>
      <c r="BE9" s="143">
        <v>1</v>
      </c>
      <c r="BF9" s="143">
        <v>1</v>
      </c>
      <c r="BG9" s="143">
        <v>49</v>
      </c>
      <c r="BH9" s="143">
        <f t="shared" si="7"/>
        <v>0</v>
      </c>
      <c r="BI9" s="147" t="s">
        <v>69</v>
      </c>
      <c r="BJ9" s="143">
        <f>BG9*0.1</f>
        <v>4.9</v>
      </c>
      <c r="BK9" s="143">
        <v>3</v>
      </c>
      <c r="BL9" s="143">
        <v>4</v>
      </c>
      <c r="BM9" s="143">
        <v>0</v>
      </c>
      <c r="BN9" s="143">
        <v>0</v>
      </c>
      <c r="BO9" s="143">
        <v>0</v>
      </c>
      <c r="BP9" s="143">
        <f t="shared" si="8"/>
        <v>-3</v>
      </c>
      <c r="BQ9" s="147" t="s">
        <v>70</v>
      </c>
      <c r="BR9" s="143">
        <f>(BN9-BO9)*0.06</f>
        <v>0</v>
      </c>
      <c r="BS9" s="143">
        <v>3</v>
      </c>
      <c r="BT9" s="143">
        <v>3</v>
      </c>
      <c r="BU9" s="143">
        <v>6</v>
      </c>
      <c r="BV9" s="143">
        <v>105.3</v>
      </c>
      <c r="BW9" s="143">
        <f t="shared" si="9"/>
        <v>3</v>
      </c>
      <c r="BX9" s="147" t="s">
        <v>69</v>
      </c>
      <c r="BY9" s="143">
        <f t="shared" si="10"/>
        <v>10.53</v>
      </c>
      <c r="BZ9" s="143">
        <v>11</v>
      </c>
      <c r="CA9" s="143">
        <v>12</v>
      </c>
      <c r="CB9" s="143">
        <f t="shared" si="11"/>
        <v>8</v>
      </c>
      <c r="CC9" s="159">
        <f t="shared" si="12"/>
        <v>-3</v>
      </c>
      <c r="CD9" s="160" t="s">
        <v>70</v>
      </c>
      <c r="CE9" s="159">
        <f>CG9*2+CH9*3+CI9*15+CJ9*10+CK9*50+CL9*4+CM9*20+CN9*3+CO9*15+CP9*40+CQ9*40</f>
        <v>24</v>
      </c>
      <c r="CF9" s="159">
        <f>CC9*3</f>
        <v>-9</v>
      </c>
      <c r="CG9" s="144">
        <v>0</v>
      </c>
      <c r="CH9" s="143">
        <v>2</v>
      </c>
      <c r="CI9" s="143">
        <v>1</v>
      </c>
      <c r="CJ9" s="143">
        <v>0</v>
      </c>
      <c r="CK9" s="143">
        <v>0</v>
      </c>
      <c r="CL9" s="143">
        <v>0</v>
      </c>
      <c r="CM9" s="143">
        <v>0</v>
      </c>
      <c r="CN9" s="143">
        <v>1</v>
      </c>
      <c r="CO9" s="143">
        <v>0</v>
      </c>
      <c r="CP9" s="143">
        <v>0</v>
      </c>
      <c r="CQ9" s="143">
        <v>0</v>
      </c>
      <c r="CR9" s="143">
        <f t="shared" si="13"/>
        <v>98</v>
      </c>
      <c r="CS9" s="143">
        <f t="shared" si="14"/>
        <v>-11</v>
      </c>
    </row>
    <row r="10" s="135" customFormat="1" customHeight="1" spans="1:97">
      <c r="A10" s="143">
        <v>13159</v>
      </c>
      <c r="B10" s="143" t="s">
        <v>82</v>
      </c>
      <c r="C10" s="143">
        <v>750</v>
      </c>
      <c r="D10" s="143" t="s">
        <v>67</v>
      </c>
      <c r="E10" s="143" t="s">
        <v>83</v>
      </c>
      <c r="F10" s="143">
        <v>20</v>
      </c>
      <c r="G10" s="143">
        <v>24</v>
      </c>
      <c r="H10" s="143">
        <v>1</v>
      </c>
      <c r="I10" s="143">
        <v>31</v>
      </c>
      <c r="J10" s="143">
        <f t="shared" si="0"/>
        <v>-19</v>
      </c>
      <c r="K10" s="147" t="s">
        <v>70</v>
      </c>
      <c r="L10" s="143">
        <f>I10*0.06</f>
        <v>1.86</v>
      </c>
      <c r="M10" s="143">
        <v>27</v>
      </c>
      <c r="N10" s="143">
        <v>29</v>
      </c>
      <c r="O10" s="143">
        <v>10</v>
      </c>
      <c r="P10" s="143">
        <v>260.3</v>
      </c>
      <c r="Q10" s="143">
        <f t="shared" si="1"/>
        <v>-17</v>
      </c>
      <c r="R10" s="147" t="s">
        <v>70</v>
      </c>
      <c r="S10" s="143">
        <f>P10*0.05</f>
        <v>13.015</v>
      </c>
      <c r="T10" s="143">
        <v>8</v>
      </c>
      <c r="U10" s="143">
        <v>9</v>
      </c>
      <c r="V10" s="143">
        <v>2</v>
      </c>
      <c r="W10" s="143">
        <v>52.5</v>
      </c>
      <c r="X10" s="143">
        <f t="shared" si="2"/>
        <v>-6</v>
      </c>
      <c r="Y10" s="147" t="s">
        <v>70</v>
      </c>
      <c r="Z10" s="143">
        <f>W10*0.06</f>
        <v>3.15</v>
      </c>
      <c r="AA10" s="143">
        <v>22</v>
      </c>
      <c r="AB10" s="143">
        <v>27</v>
      </c>
      <c r="AC10" s="143">
        <v>9</v>
      </c>
      <c r="AD10" s="143">
        <v>242.81</v>
      </c>
      <c r="AE10" s="143">
        <f t="shared" si="3"/>
        <v>-13</v>
      </c>
      <c r="AF10" s="147" t="s">
        <v>70</v>
      </c>
      <c r="AG10" s="143">
        <f>AD10*0.06</f>
        <v>14.5686</v>
      </c>
      <c r="AH10" s="143">
        <v>3</v>
      </c>
      <c r="AI10" s="143">
        <v>4</v>
      </c>
      <c r="AJ10" s="143">
        <v>0</v>
      </c>
      <c r="AK10" s="143">
        <v>0</v>
      </c>
      <c r="AL10" s="143">
        <f t="shared" si="4"/>
        <v>-3</v>
      </c>
      <c r="AM10" s="147" t="s">
        <v>70</v>
      </c>
      <c r="AN10" s="143">
        <f>AK10*0.06</f>
        <v>0</v>
      </c>
      <c r="AO10" s="143">
        <f>AL10*1</f>
        <v>-3</v>
      </c>
      <c r="AP10" s="143">
        <v>20</v>
      </c>
      <c r="AQ10" s="143">
        <v>24</v>
      </c>
      <c r="AR10" s="143">
        <v>28</v>
      </c>
      <c r="AS10" s="143">
        <v>1867.03</v>
      </c>
      <c r="AT10" s="143">
        <f t="shared" si="5"/>
        <v>8</v>
      </c>
      <c r="AU10" s="147" t="s">
        <v>69</v>
      </c>
      <c r="AV10" s="143">
        <f>AS10*0.1</f>
        <v>186.703</v>
      </c>
      <c r="AW10" s="143">
        <v>6</v>
      </c>
      <c r="AX10" s="143">
        <v>7</v>
      </c>
      <c r="AY10" s="143">
        <v>7</v>
      </c>
      <c r="AZ10" s="143">
        <v>202.87</v>
      </c>
      <c r="BA10" s="143">
        <f t="shared" si="6"/>
        <v>1</v>
      </c>
      <c r="BB10" s="147" t="s">
        <v>69</v>
      </c>
      <c r="BC10" s="143">
        <f>AZ10*0.1</f>
        <v>20.287</v>
      </c>
      <c r="BD10" s="143">
        <v>2</v>
      </c>
      <c r="BE10" s="143">
        <v>2</v>
      </c>
      <c r="BF10" s="143">
        <v>0</v>
      </c>
      <c r="BG10" s="143">
        <v>0</v>
      </c>
      <c r="BH10" s="143">
        <f t="shared" si="7"/>
        <v>-2</v>
      </c>
      <c r="BI10" s="147" t="s">
        <v>70</v>
      </c>
      <c r="BJ10" s="143">
        <f>BG10*0.06</f>
        <v>0</v>
      </c>
      <c r="BK10" s="143">
        <v>5</v>
      </c>
      <c r="BL10" s="143">
        <v>7</v>
      </c>
      <c r="BM10" s="143">
        <v>0</v>
      </c>
      <c r="BN10" s="143">
        <v>0</v>
      </c>
      <c r="BO10" s="143">
        <v>0</v>
      </c>
      <c r="BP10" s="143">
        <f t="shared" si="8"/>
        <v>-5</v>
      </c>
      <c r="BQ10" s="147" t="s">
        <v>70</v>
      </c>
      <c r="BR10" s="143">
        <f>(BN10-BO10)*0.06</f>
        <v>0</v>
      </c>
      <c r="BS10" s="143">
        <v>3</v>
      </c>
      <c r="BT10" s="143">
        <v>4</v>
      </c>
      <c r="BU10" s="143">
        <v>4</v>
      </c>
      <c r="BV10" s="143">
        <v>84</v>
      </c>
      <c r="BW10" s="143">
        <f t="shared" si="9"/>
        <v>1</v>
      </c>
      <c r="BX10" s="147" t="s">
        <v>69</v>
      </c>
      <c r="BY10" s="143">
        <f t="shared" si="10"/>
        <v>8.4</v>
      </c>
      <c r="BZ10" s="143">
        <v>13</v>
      </c>
      <c r="CA10" s="143">
        <v>17</v>
      </c>
      <c r="CB10" s="143">
        <f t="shared" si="11"/>
        <v>20</v>
      </c>
      <c r="CC10" s="159">
        <f t="shared" si="12"/>
        <v>7</v>
      </c>
      <c r="CD10" s="160" t="s">
        <v>69</v>
      </c>
      <c r="CE10" s="159">
        <f>CG10*3+CH10*5+CI10*25+CJ10*15+CK10*70+CL10*6+CM10*30+CN10*6+CO10*24+CP10*56+CQ10*61</f>
        <v>122</v>
      </c>
      <c r="CF10" s="159"/>
      <c r="CG10" s="144">
        <v>0</v>
      </c>
      <c r="CH10" s="143">
        <v>3</v>
      </c>
      <c r="CI10" s="143">
        <v>1</v>
      </c>
      <c r="CJ10" s="143">
        <v>0</v>
      </c>
      <c r="CK10" s="143">
        <v>1</v>
      </c>
      <c r="CL10" s="143">
        <v>0</v>
      </c>
      <c r="CM10" s="143">
        <v>0</v>
      </c>
      <c r="CN10" s="143">
        <v>2</v>
      </c>
      <c r="CO10" s="143">
        <v>0</v>
      </c>
      <c r="CP10" s="143">
        <v>0</v>
      </c>
      <c r="CQ10" s="143">
        <v>0</v>
      </c>
      <c r="CR10" s="143">
        <f t="shared" si="13"/>
        <v>370</v>
      </c>
      <c r="CS10" s="143">
        <f t="shared" si="14"/>
        <v>-3</v>
      </c>
    </row>
    <row r="11" s="135" customFormat="1" customHeight="1" spans="1:97">
      <c r="A11" s="143">
        <v>13288</v>
      </c>
      <c r="B11" s="143" t="s">
        <v>84</v>
      </c>
      <c r="C11" s="143">
        <v>750</v>
      </c>
      <c r="D11" s="143" t="s">
        <v>67</v>
      </c>
      <c r="E11" s="144" t="s">
        <v>85</v>
      </c>
      <c r="F11" s="143"/>
      <c r="G11" s="143"/>
      <c r="H11" s="143">
        <v>0</v>
      </c>
      <c r="I11" s="143">
        <v>0</v>
      </c>
      <c r="J11" s="143">
        <f t="shared" si="0"/>
        <v>0</v>
      </c>
      <c r="K11" s="147" t="s">
        <v>76</v>
      </c>
      <c r="L11" s="143">
        <f>I11*0.06</f>
        <v>0</v>
      </c>
      <c r="M11" s="143"/>
      <c r="N11" s="143"/>
      <c r="O11" s="143">
        <v>0</v>
      </c>
      <c r="P11" s="143">
        <v>0</v>
      </c>
      <c r="Q11" s="143">
        <f t="shared" si="1"/>
        <v>0</v>
      </c>
      <c r="R11" s="147" t="s">
        <v>76</v>
      </c>
      <c r="S11" s="143">
        <f>P11*0.05</f>
        <v>0</v>
      </c>
      <c r="T11" s="143"/>
      <c r="U11" s="143"/>
      <c r="V11" s="143">
        <v>0</v>
      </c>
      <c r="W11" s="143">
        <v>0</v>
      </c>
      <c r="X11" s="143">
        <f t="shared" si="2"/>
        <v>0</v>
      </c>
      <c r="Y11" s="147" t="s">
        <v>76</v>
      </c>
      <c r="Z11" s="143">
        <f>W11*0.06</f>
        <v>0</v>
      </c>
      <c r="AA11" s="143"/>
      <c r="AB11" s="143"/>
      <c r="AC11" s="143">
        <v>0</v>
      </c>
      <c r="AD11" s="143">
        <v>0</v>
      </c>
      <c r="AE11" s="143">
        <f t="shared" si="3"/>
        <v>0</v>
      </c>
      <c r="AF11" s="147" t="s">
        <v>76</v>
      </c>
      <c r="AG11" s="143">
        <f>AD11*0.06</f>
        <v>0</v>
      </c>
      <c r="AH11" s="143"/>
      <c r="AI11" s="143"/>
      <c r="AJ11" s="143">
        <v>0</v>
      </c>
      <c r="AK11" s="143">
        <v>0</v>
      </c>
      <c r="AL11" s="143">
        <f t="shared" si="4"/>
        <v>0</v>
      </c>
      <c r="AM11" s="147" t="s">
        <v>76</v>
      </c>
      <c r="AN11" s="143">
        <f>AK11*0.06</f>
        <v>0</v>
      </c>
      <c r="AO11" s="143"/>
      <c r="AP11" s="143"/>
      <c r="AQ11" s="143"/>
      <c r="AR11" s="143">
        <v>0</v>
      </c>
      <c r="AS11" s="143">
        <v>0</v>
      </c>
      <c r="AT11" s="143">
        <f t="shared" si="5"/>
        <v>0</v>
      </c>
      <c r="AU11" s="147" t="s">
        <v>76</v>
      </c>
      <c r="AV11" s="143">
        <f>AS11*0.06</f>
        <v>0</v>
      </c>
      <c r="AW11" s="143"/>
      <c r="AX11" s="143"/>
      <c r="AY11" s="143">
        <v>0</v>
      </c>
      <c r="AZ11" s="143">
        <v>0</v>
      </c>
      <c r="BA11" s="143">
        <f t="shared" si="6"/>
        <v>0</v>
      </c>
      <c r="BB11" s="147" t="s">
        <v>76</v>
      </c>
      <c r="BC11" s="143">
        <f>AZ11*0.06</f>
        <v>0</v>
      </c>
      <c r="BD11" s="143"/>
      <c r="BE11" s="143"/>
      <c r="BF11" s="143">
        <v>0</v>
      </c>
      <c r="BG11" s="143">
        <v>0</v>
      </c>
      <c r="BH11" s="143">
        <f t="shared" si="7"/>
        <v>0</v>
      </c>
      <c r="BI11" s="147" t="s">
        <v>76</v>
      </c>
      <c r="BJ11" s="143">
        <f>BG11*0.06</f>
        <v>0</v>
      </c>
      <c r="BK11" s="143"/>
      <c r="BL11" s="143"/>
      <c r="BM11" s="143">
        <v>0</v>
      </c>
      <c r="BN11" s="143">
        <v>0</v>
      </c>
      <c r="BO11" s="143">
        <v>0</v>
      </c>
      <c r="BP11" s="143">
        <f t="shared" si="8"/>
        <v>0</v>
      </c>
      <c r="BQ11" s="147" t="s">
        <v>76</v>
      </c>
      <c r="BR11" s="143">
        <f>(BN11-BO11)*0.06</f>
        <v>0</v>
      </c>
      <c r="BS11" s="143"/>
      <c r="BT11" s="143"/>
      <c r="BU11" s="143">
        <v>0</v>
      </c>
      <c r="BV11" s="143">
        <v>0</v>
      </c>
      <c r="BW11" s="143">
        <f t="shared" si="9"/>
        <v>0</v>
      </c>
      <c r="BX11" s="147" t="s">
        <v>76</v>
      </c>
      <c r="BY11" s="143">
        <f>BV11*0.06</f>
        <v>0</v>
      </c>
      <c r="BZ11" s="143"/>
      <c r="CA11" s="143"/>
      <c r="CB11" s="143">
        <f t="shared" si="11"/>
        <v>0</v>
      </c>
      <c r="CC11" s="159">
        <f t="shared" si="12"/>
        <v>0</v>
      </c>
      <c r="CD11" s="160" t="s">
        <v>76</v>
      </c>
      <c r="CE11" s="159">
        <f>CG11*2+CH11*3+CI11*15+CJ11*10+CK11*50+CL11*4+CM11*20+CN11*3+CO11*15+CP11*40+CQ11*40</f>
        <v>0</v>
      </c>
      <c r="CF11" s="159"/>
      <c r="CG11" s="144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>
        <v>0</v>
      </c>
      <c r="CP11" s="143">
        <v>0</v>
      </c>
      <c r="CQ11" s="143">
        <v>0</v>
      </c>
      <c r="CR11" s="143">
        <f t="shared" si="13"/>
        <v>0</v>
      </c>
      <c r="CS11" s="143">
        <f t="shared" si="14"/>
        <v>0</v>
      </c>
    </row>
    <row r="12" s="135" customFormat="1" customHeight="1" spans="1:97">
      <c r="A12" s="143">
        <v>13339</v>
      </c>
      <c r="B12" s="143" t="s">
        <v>86</v>
      </c>
      <c r="C12" s="143">
        <v>750</v>
      </c>
      <c r="D12" s="143" t="s">
        <v>67</v>
      </c>
      <c r="E12" s="143" t="s">
        <v>85</v>
      </c>
      <c r="F12" s="143">
        <v>7</v>
      </c>
      <c r="G12" s="143">
        <v>10</v>
      </c>
      <c r="H12" s="143">
        <v>3</v>
      </c>
      <c r="I12" s="143">
        <v>71.16</v>
      </c>
      <c r="J12" s="143">
        <f t="shared" si="0"/>
        <v>-4</v>
      </c>
      <c r="K12" s="147" t="s">
        <v>70</v>
      </c>
      <c r="L12" s="143">
        <f>I12*0.06</f>
        <v>4.2696</v>
      </c>
      <c r="M12" s="143">
        <v>9</v>
      </c>
      <c r="N12" s="143">
        <v>11</v>
      </c>
      <c r="O12" s="143">
        <v>8</v>
      </c>
      <c r="P12" s="143">
        <v>170.4</v>
      </c>
      <c r="Q12" s="143">
        <f t="shared" si="1"/>
        <v>-1</v>
      </c>
      <c r="R12" s="147" t="s">
        <v>70</v>
      </c>
      <c r="S12" s="143">
        <f>P12*0.05</f>
        <v>8.52</v>
      </c>
      <c r="T12" s="143">
        <v>3</v>
      </c>
      <c r="U12" s="143">
        <v>4</v>
      </c>
      <c r="V12" s="143">
        <v>0</v>
      </c>
      <c r="W12" s="143">
        <v>0</v>
      </c>
      <c r="X12" s="143">
        <f t="shared" si="2"/>
        <v>-3</v>
      </c>
      <c r="Y12" s="147" t="s">
        <v>70</v>
      </c>
      <c r="Z12" s="143">
        <f>W12*0.06</f>
        <v>0</v>
      </c>
      <c r="AA12" s="143">
        <v>9</v>
      </c>
      <c r="AB12" s="143">
        <v>11</v>
      </c>
      <c r="AC12" s="143">
        <v>3</v>
      </c>
      <c r="AD12" s="143">
        <v>80.75</v>
      </c>
      <c r="AE12" s="143">
        <f t="shared" si="3"/>
        <v>-6</v>
      </c>
      <c r="AF12" s="147" t="s">
        <v>70</v>
      </c>
      <c r="AG12" s="143">
        <f>AD12*0.06</f>
        <v>4.845</v>
      </c>
      <c r="AH12" s="143">
        <v>2</v>
      </c>
      <c r="AI12" s="143">
        <v>2</v>
      </c>
      <c r="AJ12" s="143">
        <v>0</v>
      </c>
      <c r="AK12" s="143">
        <v>0</v>
      </c>
      <c r="AL12" s="143">
        <f t="shared" si="4"/>
        <v>-2</v>
      </c>
      <c r="AM12" s="147" t="s">
        <v>70</v>
      </c>
      <c r="AN12" s="143">
        <f>AK12*0.06</f>
        <v>0</v>
      </c>
      <c r="AO12" s="143">
        <f>AL12*1</f>
        <v>-2</v>
      </c>
      <c r="AP12" s="143">
        <v>10</v>
      </c>
      <c r="AQ12" s="143">
        <v>10</v>
      </c>
      <c r="AR12" s="143">
        <v>1</v>
      </c>
      <c r="AS12" s="143">
        <v>25</v>
      </c>
      <c r="AT12" s="143">
        <f t="shared" si="5"/>
        <v>-9</v>
      </c>
      <c r="AU12" s="147" t="s">
        <v>70</v>
      </c>
      <c r="AV12" s="143">
        <f>AS12*0.06</f>
        <v>1.5</v>
      </c>
      <c r="AW12" s="143">
        <v>2</v>
      </c>
      <c r="AX12" s="143">
        <v>2</v>
      </c>
      <c r="AY12" s="143">
        <v>0</v>
      </c>
      <c r="AZ12" s="143">
        <v>0</v>
      </c>
      <c r="BA12" s="143">
        <f t="shared" si="6"/>
        <v>-2</v>
      </c>
      <c r="BB12" s="147" t="s">
        <v>70</v>
      </c>
      <c r="BC12" s="143">
        <f>AZ12*0.06</f>
        <v>0</v>
      </c>
      <c r="BD12" s="143">
        <v>1</v>
      </c>
      <c r="BE12" s="143">
        <v>1</v>
      </c>
      <c r="BF12" s="143">
        <v>1</v>
      </c>
      <c r="BG12" s="143">
        <v>19.8</v>
      </c>
      <c r="BH12" s="143">
        <f t="shared" si="7"/>
        <v>0</v>
      </c>
      <c r="BI12" s="147" t="s">
        <v>69</v>
      </c>
      <c r="BJ12" s="143">
        <f>BG12*0.1</f>
        <v>1.98</v>
      </c>
      <c r="BK12" s="143">
        <v>1</v>
      </c>
      <c r="BL12" s="143">
        <v>2</v>
      </c>
      <c r="BM12" s="143">
        <v>0</v>
      </c>
      <c r="BN12" s="143">
        <v>0</v>
      </c>
      <c r="BO12" s="143">
        <v>0</v>
      </c>
      <c r="BP12" s="143">
        <f t="shared" si="8"/>
        <v>-1</v>
      </c>
      <c r="BQ12" s="147" t="s">
        <v>70</v>
      </c>
      <c r="BR12" s="143">
        <f>(BN12-BO12)*0.06</f>
        <v>0</v>
      </c>
      <c r="BS12" s="143">
        <v>3</v>
      </c>
      <c r="BT12" s="143">
        <v>3</v>
      </c>
      <c r="BU12" s="143">
        <v>3</v>
      </c>
      <c r="BV12" s="143">
        <v>63</v>
      </c>
      <c r="BW12" s="143">
        <f t="shared" si="9"/>
        <v>0</v>
      </c>
      <c r="BX12" s="147" t="s">
        <v>69</v>
      </c>
      <c r="BY12" s="143">
        <f t="shared" si="10"/>
        <v>6.3</v>
      </c>
      <c r="BZ12" s="143">
        <v>6</v>
      </c>
      <c r="CA12" s="143">
        <v>7</v>
      </c>
      <c r="CB12" s="143">
        <f t="shared" si="11"/>
        <v>9</v>
      </c>
      <c r="CC12" s="159">
        <f t="shared" si="12"/>
        <v>3</v>
      </c>
      <c r="CD12" s="160" t="s">
        <v>69</v>
      </c>
      <c r="CE12" s="159">
        <f>CG12*3+CH12*5+CI12*25+CJ12*15+CK12*70+CL12*6+CM12*30+CN12*6+CO12*24+CP12*56+CQ12*61</f>
        <v>61</v>
      </c>
      <c r="CF12" s="159"/>
      <c r="CG12" s="144">
        <v>0</v>
      </c>
      <c r="CH12" s="143">
        <v>1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1</v>
      </c>
      <c r="CQ12" s="143">
        <v>0</v>
      </c>
      <c r="CR12" s="143">
        <f t="shared" si="13"/>
        <v>88</v>
      </c>
      <c r="CS12" s="143">
        <f t="shared" si="14"/>
        <v>-2</v>
      </c>
    </row>
    <row r="13" s="135" customFormat="1" customHeight="1" spans="1:97">
      <c r="A13" s="143">
        <v>13228</v>
      </c>
      <c r="B13" s="143" t="s">
        <v>87</v>
      </c>
      <c r="C13" s="143">
        <v>750</v>
      </c>
      <c r="D13" s="143" t="s">
        <v>67</v>
      </c>
      <c r="E13" s="143" t="s">
        <v>85</v>
      </c>
      <c r="F13" s="143">
        <v>7</v>
      </c>
      <c r="G13" s="143">
        <v>9</v>
      </c>
      <c r="H13" s="143">
        <v>0</v>
      </c>
      <c r="I13" s="143">
        <v>0</v>
      </c>
      <c r="J13" s="143">
        <f t="shared" si="0"/>
        <v>-7</v>
      </c>
      <c r="K13" s="147" t="s">
        <v>70</v>
      </c>
      <c r="L13" s="143">
        <f>I13*0.06</f>
        <v>0</v>
      </c>
      <c r="M13" s="143">
        <v>9</v>
      </c>
      <c r="N13" s="143">
        <v>11</v>
      </c>
      <c r="O13" s="143">
        <v>6</v>
      </c>
      <c r="P13" s="143">
        <v>168.84</v>
      </c>
      <c r="Q13" s="143">
        <f t="shared" si="1"/>
        <v>-3</v>
      </c>
      <c r="R13" s="147" t="s">
        <v>70</v>
      </c>
      <c r="S13" s="143">
        <f>P13*0.05</f>
        <v>8.442</v>
      </c>
      <c r="T13" s="143">
        <v>3</v>
      </c>
      <c r="U13" s="143">
        <v>3</v>
      </c>
      <c r="V13" s="143">
        <v>0</v>
      </c>
      <c r="W13" s="143">
        <v>0</v>
      </c>
      <c r="X13" s="143">
        <f t="shared" si="2"/>
        <v>-3</v>
      </c>
      <c r="Y13" s="147" t="s">
        <v>70</v>
      </c>
      <c r="Z13" s="143">
        <f>W13*0.06</f>
        <v>0</v>
      </c>
      <c r="AA13" s="143">
        <v>8</v>
      </c>
      <c r="AB13" s="143">
        <v>10</v>
      </c>
      <c r="AC13" s="143">
        <v>1</v>
      </c>
      <c r="AD13" s="143">
        <v>25.8</v>
      </c>
      <c r="AE13" s="143">
        <f t="shared" si="3"/>
        <v>-7</v>
      </c>
      <c r="AF13" s="147" t="s">
        <v>70</v>
      </c>
      <c r="AG13" s="143">
        <f>AD13*0.06</f>
        <v>1.548</v>
      </c>
      <c r="AH13" s="143">
        <v>2</v>
      </c>
      <c r="AI13" s="143">
        <v>2</v>
      </c>
      <c r="AJ13" s="143">
        <v>0</v>
      </c>
      <c r="AK13" s="143">
        <v>0</v>
      </c>
      <c r="AL13" s="143">
        <f t="shared" si="4"/>
        <v>-2</v>
      </c>
      <c r="AM13" s="147" t="s">
        <v>70</v>
      </c>
      <c r="AN13" s="143">
        <f>AK13*0.06</f>
        <v>0</v>
      </c>
      <c r="AO13" s="143">
        <f>AL13*1</f>
        <v>-2</v>
      </c>
      <c r="AP13" s="143">
        <v>9</v>
      </c>
      <c r="AQ13" s="143">
        <v>9</v>
      </c>
      <c r="AR13" s="143">
        <v>1</v>
      </c>
      <c r="AS13" s="143">
        <v>21.1</v>
      </c>
      <c r="AT13" s="143">
        <f t="shared" si="5"/>
        <v>-8</v>
      </c>
      <c r="AU13" s="147" t="s">
        <v>70</v>
      </c>
      <c r="AV13" s="143">
        <f>AS13*0.06</f>
        <v>1.266</v>
      </c>
      <c r="AW13" s="143">
        <v>2</v>
      </c>
      <c r="AX13" s="143">
        <v>2</v>
      </c>
      <c r="AY13" s="143">
        <v>0</v>
      </c>
      <c r="AZ13" s="143">
        <v>0</v>
      </c>
      <c r="BA13" s="143">
        <f t="shared" si="6"/>
        <v>-2</v>
      </c>
      <c r="BB13" s="147" t="s">
        <v>70</v>
      </c>
      <c r="BC13" s="143">
        <f>AZ13*0.06</f>
        <v>0</v>
      </c>
      <c r="BD13" s="143">
        <v>1</v>
      </c>
      <c r="BE13" s="143">
        <v>1</v>
      </c>
      <c r="BF13" s="143">
        <v>0</v>
      </c>
      <c r="BG13" s="143">
        <v>0</v>
      </c>
      <c r="BH13" s="143">
        <f t="shared" si="7"/>
        <v>-1</v>
      </c>
      <c r="BI13" s="147" t="s">
        <v>70</v>
      </c>
      <c r="BJ13" s="143">
        <f>BG13*0.06</f>
        <v>0</v>
      </c>
      <c r="BK13" s="143">
        <v>2</v>
      </c>
      <c r="BL13" s="143">
        <v>2</v>
      </c>
      <c r="BM13" s="143">
        <v>0</v>
      </c>
      <c r="BN13" s="143">
        <v>0</v>
      </c>
      <c r="BO13" s="143">
        <v>0</v>
      </c>
      <c r="BP13" s="143">
        <f t="shared" si="8"/>
        <v>-2</v>
      </c>
      <c r="BQ13" s="147" t="s">
        <v>70</v>
      </c>
      <c r="BR13" s="143">
        <f>(BN13-BO13)*0.06</f>
        <v>0</v>
      </c>
      <c r="BS13" s="143">
        <v>2</v>
      </c>
      <c r="BT13" s="143">
        <v>2</v>
      </c>
      <c r="BU13" s="143">
        <v>1</v>
      </c>
      <c r="BV13" s="143">
        <v>21</v>
      </c>
      <c r="BW13" s="143">
        <f t="shared" si="9"/>
        <v>-1</v>
      </c>
      <c r="BX13" s="147" t="s">
        <v>70</v>
      </c>
      <c r="BY13" s="143">
        <f>BV13*0.06</f>
        <v>1.26</v>
      </c>
      <c r="BZ13" s="143">
        <v>0</v>
      </c>
      <c r="CA13" s="143">
        <v>0</v>
      </c>
      <c r="CB13" s="143">
        <f t="shared" si="11"/>
        <v>0</v>
      </c>
      <c r="CC13" s="159">
        <f t="shared" si="12"/>
        <v>0</v>
      </c>
      <c r="CD13" s="160" t="s">
        <v>76</v>
      </c>
      <c r="CE13" s="159">
        <f>CG13*2+CH13*3+CI13*15+CJ13*10+CK13*50+CL13*4+CM13*20+CN13*3+CO13*15+CP13*40+CQ13*40</f>
        <v>0</v>
      </c>
      <c r="CF13" s="159"/>
      <c r="CG13" s="144">
        <v>0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0</v>
      </c>
      <c r="CP13" s="143">
        <v>0</v>
      </c>
      <c r="CQ13" s="143">
        <v>0</v>
      </c>
      <c r="CR13" s="143">
        <f t="shared" si="13"/>
        <v>13</v>
      </c>
      <c r="CS13" s="143">
        <f t="shared" si="14"/>
        <v>-2</v>
      </c>
    </row>
    <row r="14" s="135" customFormat="1" customHeight="1" spans="1:97">
      <c r="A14" s="143">
        <v>13325</v>
      </c>
      <c r="B14" s="143" t="s">
        <v>88</v>
      </c>
      <c r="C14" s="143">
        <v>750</v>
      </c>
      <c r="D14" s="143" t="s">
        <v>67</v>
      </c>
      <c r="E14" s="144" t="s">
        <v>85</v>
      </c>
      <c r="F14" s="143"/>
      <c r="G14" s="143"/>
      <c r="H14" s="143">
        <v>0</v>
      </c>
      <c r="I14" s="143">
        <v>0</v>
      </c>
      <c r="J14" s="143">
        <f t="shared" si="0"/>
        <v>0</v>
      </c>
      <c r="K14" s="147" t="s">
        <v>76</v>
      </c>
      <c r="L14" s="143">
        <f>I14*0.06</f>
        <v>0</v>
      </c>
      <c r="M14" s="143"/>
      <c r="N14" s="143"/>
      <c r="O14" s="143">
        <v>0</v>
      </c>
      <c r="P14" s="143">
        <v>0</v>
      </c>
      <c r="Q14" s="143">
        <f t="shared" si="1"/>
        <v>0</v>
      </c>
      <c r="R14" s="147" t="s">
        <v>76</v>
      </c>
      <c r="S14" s="143">
        <f>P14*0.05</f>
        <v>0</v>
      </c>
      <c r="T14" s="143"/>
      <c r="U14" s="143"/>
      <c r="V14" s="143">
        <v>0</v>
      </c>
      <c r="W14" s="143">
        <v>0</v>
      </c>
      <c r="X14" s="143">
        <f t="shared" si="2"/>
        <v>0</v>
      </c>
      <c r="Y14" s="147" t="s">
        <v>76</v>
      </c>
      <c r="Z14" s="143">
        <f>W14*0.06</f>
        <v>0</v>
      </c>
      <c r="AA14" s="143"/>
      <c r="AB14" s="143"/>
      <c r="AC14" s="143">
        <v>0</v>
      </c>
      <c r="AD14" s="143">
        <v>0</v>
      </c>
      <c r="AE14" s="143">
        <f t="shared" si="3"/>
        <v>0</v>
      </c>
      <c r="AF14" s="147" t="s">
        <v>76</v>
      </c>
      <c r="AG14" s="143">
        <f>AD14*0.06</f>
        <v>0</v>
      </c>
      <c r="AH14" s="143"/>
      <c r="AI14" s="143"/>
      <c r="AJ14" s="143">
        <v>0</v>
      </c>
      <c r="AK14" s="143">
        <v>0</v>
      </c>
      <c r="AL14" s="143">
        <f t="shared" si="4"/>
        <v>0</v>
      </c>
      <c r="AM14" s="147" t="s">
        <v>76</v>
      </c>
      <c r="AN14" s="143">
        <f>AK14*0.06</f>
        <v>0</v>
      </c>
      <c r="AO14" s="143"/>
      <c r="AP14" s="143"/>
      <c r="AQ14" s="143"/>
      <c r="AR14" s="143">
        <v>4</v>
      </c>
      <c r="AS14" s="143">
        <v>314</v>
      </c>
      <c r="AT14" s="143">
        <f t="shared" si="5"/>
        <v>4</v>
      </c>
      <c r="AU14" s="147" t="s">
        <v>76</v>
      </c>
      <c r="AV14" s="143">
        <f>AS14*0.06</f>
        <v>18.84</v>
      </c>
      <c r="AW14" s="143"/>
      <c r="AX14" s="143"/>
      <c r="AY14" s="143">
        <v>0</v>
      </c>
      <c r="AZ14" s="143">
        <v>0</v>
      </c>
      <c r="BA14" s="143">
        <f t="shared" si="6"/>
        <v>0</v>
      </c>
      <c r="BB14" s="147" t="s">
        <v>76</v>
      </c>
      <c r="BC14" s="143">
        <f>AZ14*0.06</f>
        <v>0</v>
      </c>
      <c r="BD14" s="143"/>
      <c r="BE14" s="143"/>
      <c r="BF14" s="143">
        <v>0</v>
      </c>
      <c r="BG14" s="143">
        <v>0</v>
      </c>
      <c r="BH14" s="143">
        <f t="shared" si="7"/>
        <v>0</v>
      </c>
      <c r="BI14" s="147" t="s">
        <v>76</v>
      </c>
      <c r="BJ14" s="143">
        <f>BG14*0.06</f>
        <v>0</v>
      </c>
      <c r="BK14" s="143"/>
      <c r="BL14" s="143"/>
      <c r="BM14" s="143">
        <v>0</v>
      </c>
      <c r="BN14" s="143">
        <v>0</v>
      </c>
      <c r="BO14" s="143">
        <v>0</v>
      </c>
      <c r="BP14" s="143">
        <f t="shared" si="8"/>
        <v>0</v>
      </c>
      <c r="BQ14" s="147" t="s">
        <v>76</v>
      </c>
      <c r="BR14" s="143">
        <f>(BN14-BO14)*0.06</f>
        <v>0</v>
      </c>
      <c r="BS14" s="143"/>
      <c r="BT14" s="143"/>
      <c r="BU14" s="143">
        <v>2</v>
      </c>
      <c r="BV14" s="143">
        <v>12</v>
      </c>
      <c r="BW14" s="143">
        <f t="shared" si="9"/>
        <v>2</v>
      </c>
      <c r="BX14" s="147" t="s">
        <v>76</v>
      </c>
      <c r="BY14" s="143">
        <f>BV14*0.06</f>
        <v>0.72</v>
      </c>
      <c r="BZ14" s="143"/>
      <c r="CA14" s="143"/>
      <c r="CB14" s="143">
        <f t="shared" si="11"/>
        <v>0</v>
      </c>
      <c r="CC14" s="159">
        <f t="shared" si="12"/>
        <v>0</v>
      </c>
      <c r="CD14" s="160" t="s">
        <v>76</v>
      </c>
      <c r="CE14" s="159">
        <f>CG14*2+CH14*3+CI14*15+CJ14*10+CK14*50+CL14*4+CM14*20+CN14*3+CO14*15+CP14*40+CQ14*40</f>
        <v>0</v>
      </c>
      <c r="CF14" s="159"/>
      <c r="CG14" s="144">
        <v>0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0</v>
      </c>
      <c r="CP14" s="143">
        <v>0</v>
      </c>
      <c r="CQ14" s="143">
        <v>0</v>
      </c>
      <c r="CR14" s="143">
        <f t="shared" si="13"/>
        <v>20</v>
      </c>
      <c r="CS14" s="143">
        <f t="shared" si="14"/>
        <v>0</v>
      </c>
    </row>
    <row r="15" s="135" customFormat="1" customHeight="1" spans="1:97">
      <c r="A15" s="143">
        <v>5407</v>
      </c>
      <c r="B15" s="143" t="s">
        <v>89</v>
      </c>
      <c r="C15" s="143">
        <v>106485</v>
      </c>
      <c r="D15" s="143" t="s">
        <v>90</v>
      </c>
      <c r="E15" s="143" t="s">
        <v>68</v>
      </c>
      <c r="F15" s="143">
        <v>26</v>
      </c>
      <c r="G15" s="143">
        <v>32</v>
      </c>
      <c r="H15" s="143">
        <v>26</v>
      </c>
      <c r="I15" s="143">
        <v>665.24</v>
      </c>
      <c r="J15" s="143">
        <f t="shared" si="0"/>
        <v>0</v>
      </c>
      <c r="K15" s="147" t="s">
        <v>73</v>
      </c>
      <c r="L15" s="143">
        <f>I15*0.08</f>
        <v>53.2192</v>
      </c>
      <c r="M15" s="143">
        <v>35</v>
      </c>
      <c r="N15" s="143">
        <v>38</v>
      </c>
      <c r="O15" s="143">
        <v>34</v>
      </c>
      <c r="P15" s="143">
        <v>874.6</v>
      </c>
      <c r="Q15" s="143">
        <f t="shared" si="1"/>
        <v>-1</v>
      </c>
      <c r="R15" s="147" t="s">
        <v>70</v>
      </c>
      <c r="S15" s="143">
        <f>P15*0.05</f>
        <v>43.73</v>
      </c>
      <c r="T15" s="143">
        <v>12</v>
      </c>
      <c r="U15" s="143">
        <v>14</v>
      </c>
      <c r="V15" s="143">
        <v>18</v>
      </c>
      <c r="W15" s="143">
        <v>394.04</v>
      </c>
      <c r="X15" s="143">
        <f t="shared" si="2"/>
        <v>6</v>
      </c>
      <c r="Y15" s="147" t="s">
        <v>69</v>
      </c>
      <c r="Z15" s="143">
        <f>W15*0.1</f>
        <v>39.404</v>
      </c>
      <c r="AA15" s="143">
        <v>17</v>
      </c>
      <c r="AB15" s="143">
        <v>23</v>
      </c>
      <c r="AC15" s="143">
        <v>6</v>
      </c>
      <c r="AD15" s="143">
        <v>185.6</v>
      </c>
      <c r="AE15" s="143">
        <f t="shared" si="3"/>
        <v>-11</v>
      </c>
      <c r="AF15" s="147" t="s">
        <v>70</v>
      </c>
      <c r="AG15" s="143">
        <f>AD15*0.06</f>
        <v>11.136</v>
      </c>
      <c r="AH15" s="143">
        <v>5</v>
      </c>
      <c r="AI15" s="143">
        <v>6</v>
      </c>
      <c r="AJ15" s="143">
        <v>4</v>
      </c>
      <c r="AK15" s="143">
        <v>88.8</v>
      </c>
      <c r="AL15" s="143">
        <f t="shared" si="4"/>
        <v>-1</v>
      </c>
      <c r="AM15" s="147" t="s">
        <v>70</v>
      </c>
      <c r="AN15" s="143">
        <f>AK15*0.06</f>
        <v>5.328</v>
      </c>
      <c r="AO15" s="143">
        <f>AL15*1</f>
        <v>-1</v>
      </c>
      <c r="AP15" s="143">
        <v>17</v>
      </c>
      <c r="AQ15" s="143">
        <v>21</v>
      </c>
      <c r="AR15" s="143">
        <v>29</v>
      </c>
      <c r="AS15" s="143">
        <v>2763</v>
      </c>
      <c r="AT15" s="143">
        <f t="shared" si="5"/>
        <v>12</v>
      </c>
      <c r="AU15" s="147" t="s">
        <v>69</v>
      </c>
      <c r="AV15" s="143">
        <f>AS15*0.1</f>
        <v>276.3</v>
      </c>
      <c r="AW15" s="143">
        <v>7</v>
      </c>
      <c r="AX15" s="143">
        <v>8</v>
      </c>
      <c r="AY15" s="143">
        <v>10</v>
      </c>
      <c r="AZ15" s="143">
        <v>277.82</v>
      </c>
      <c r="BA15" s="143">
        <f t="shared" si="6"/>
        <v>3</v>
      </c>
      <c r="BB15" s="147" t="s">
        <v>69</v>
      </c>
      <c r="BC15" s="143">
        <f>AZ15*0.1</f>
        <v>27.782</v>
      </c>
      <c r="BD15" s="143">
        <v>5</v>
      </c>
      <c r="BE15" s="143">
        <v>6</v>
      </c>
      <c r="BF15" s="143">
        <v>0</v>
      </c>
      <c r="BG15" s="143">
        <v>0</v>
      </c>
      <c r="BH15" s="143">
        <f t="shared" si="7"/>
        <v>-5</v>
      </c>
      <c r="BI15" s="147" t="s">
        <v>70</v>
      </c>
      <c r="BJ15" s="143">
        <f>BG15*0.06</f>
        <v>0</v>
      </c>
      <c r="BK15" s="143">
        <v>10</v>
      </c>
      <c r="BL15" s="143">
        <v>12</v>
      </c>
      <c r="BM15" s="143">
        <v>42</v>
      </c>
      <c r="BN15" s="143">
        <v>598</v>
      </c>
      <c r="BO15" s="143">
        <v>448.5</v>
      </c>
      <c r="BP15" s="143">
        <f t="shared" si="8"/>
        <v>32</v>
      </c>
      <c r="BQ15" s="147" t="s">
        <v>69</v>
      </c>
      <c r="BR15" s="143">
        <f>(BN15-BO15)*0.1</f>
        <v>14.95</v>
      </c>
      <c r="BS15" s="143">
        <v>11</v>
      </c>
      <c r="BT15" s="143">
        <v>14</v>
      </c>
      <c r="BU15" s="143">
        <v>4</v>
      </c>
      <c r="BV15" s="143">
        <v>80.44</v>
      </c>
      <c r="BW15" s="143">
        <f t="shared" si="9"/>
        <v>-7</v>
      </c>
      <c r="BX15" s="147" t="s">
        <v>70</v>
      </c>
      <c r="BY15" s="143">
        <f>BV15*0.06</f>
        <v>4.8264</v>
      </c>
      <c r="BZ15" s="143">
        <v>8</v>
      </c>
      <c r="CA15" s="143">
        <v>10</v>
      </c>
      <c r="CB15" s="143">
        <f t="shared" si="11"/>
        <v>7</v>
      </c>
      <c r="CC15" s="159">
        <f t="shared" si="12"/>
        <v>-1</v>
      </c>
      <c r="CD15" s="160" t="s">
        <v>70</v>
      </c>
      <c r="CE15" s="159">
        <f>CG15*2+CH15*3+CI15*15+CJ15*10+CK15*50+CL15*4+CM15*20+CN15*3+CO15*15+CP15*40+CQ15*40</f>
        <v>21</v>
      </c>
      <c r="CF15" s="159">
        <f>CC15*3</f>
        <v>-3</v>
      </c>
      <c r="CG15" s="144">
        <v>0</v>
      </c>
      <c r="CH15" s="143">
        <v>1</v>
      </c>
      <c r="CI15" s="143">
        <v>1</v>
      </c>
      <c r="CJ15" s="143">
        <v>0</v>
      </c>
      <c r="CK15" s="143">
        <v>0</v>
      </c>
      <c r="CL15" s="143">
        <v>0</v>
      </c>
      <c r="CM15" s="143">
        <v>0</v>
      </c>
      <c r="CN15" s="143">
        <v>1</v>
      </c>
      <c r="CO15" s="143">
        <v>0</v>
      </c>
      <c r="CP15" s="143">
        <v>0</v>
      </c>
      <c r="CQ15" s="143">
        <v>0</v>
      </c>
      <c r="CR15" s="143">
        <f t="shared" si="13"/>
        <v>498</v>
      </c>
      <c r="CS15" s="143">
        <f t="shared" si="14"/>
        <v>-4</v>
      </c>
    </row>
    <row r="16" s="135" customFormat="1" customHeight="1" spans="1:97">
      <c r="A16" s="143">
        <v>12848</v>
      </c>
      <c r="B16" s="143" t="s">
        <v>91</v>
      </c>
      <c r="C16" s="143">
        <v>106485</v>
      </c>
      <c r="D16" s="143" t="s">
        <v>90</v>
      </c>
      <c r="E16" s="143" t="s">
        <v>92</v>
      </c>
      <c r="F16" s="143">
        <v>24</v>
      </c>
      <c r="G16" s="143">
        <v>28</v>
      </c>
      <c r="H16" s="143">
        <v>19</v>
      </c>
      <c r="I16" s="143">
        <v>466.46</v>
      </c>
      <c r="J16" s="143">
        <f t="shared" si="0"/>
        <v>-5</v>
      </c>
      <c r="K16" s="147" t="s">
        <v>70</v>
      </c>
      <c r="L16" s="143">
        <f>I16*0.06</f>
        <v>27.9876</v>
      </c>
      <c r="M16" s="143">
        <v>31</v>
      </c>
      <c r="N16" s="143">
        <v>35</v>
      </c>
      <c r="O16" s="143">
        <v>26</v>
      </c>
      <c r="P16" s="143">
        <v>586.84</v>
      </c>
      <c r="Q16" s="143">
        <f t="shared" si="1"/>
        <v>-5</v>
      </c>
      <c r="R16" s="147" t="s">
        <v>70</v>
      </c>
      <c r="S16" s="143">
        <f>P16*0.05</f>
        <v>29.342</v>
      </c>
      <c r="T16" s="143">
        <v>11</v>
      </c>
      <c r="U16" s="143">
        <v>12</v>
      </c>
      <c r="V16" s="143">
        <v>1</v>
      </c>
      <c r="W16" s="143">
        <v>26.5</v>
      </c>
      <c r="X16" s="143">
        <f t="shared" si="2"/>
        <v>-10</v>
      </c>
      <c r="Y16" s="147" t="s">
        <v>70</v>
      </c>
      <c r="Z16" s="143">
        <f>W16*0.06</f>
        <v>1.59</v>
      </c>
      <c r="AA16" s="143">
        <v>16</v>
      </c>
      <c r="AB16" s="143">
        <v>21</v>
      </c>
      <c r="AC16" s="143">
        <v>12</v>
      </c>
      <c r="AD16" s="143">
        <v>279.8</v>
      </c>
      <c r="AE16" s="143">
        <f t="shared" si="3"/>
        <v>-4</v>
      </c>
      <c r="AF16" s="147" t="s">
        <v>70</v>
      </c>
      <c r="AG16" s="143">
        <f>AD16*0.06</f>
        <v>16.788</v>
      </c>
      <c r="AH16" s="143">
        <v>3</v>
      </c>
      <c r="AI16" s="143">
        <v>4</v>
      </c>
      <c r="AJ16" s="143">
        <v>0</v>
      </c>
      <c r="AK16" s="143">
        <v>0</v>
      </c>
      <c r="AL16" s="143">
        <f t="shared" si="4"/>
        <v>-3</v>
      </c>
      <c r="AM16" s="147" t="s">
        <v>70</v>
      </c>
      <c r="AN16" s="143">
        <f>AK16*0.06</f>
        <v>0</v>
      </c>
      <c r="AO16" s="143">
        <f>AL16*1</f>
        <v>-3</v>
      </c>
      <c r="AP16" s="143">
        <v>16</v>
      </c>
      <c r="AQ16" s="143">
        <v>18</v>
      </c>
      <c r="AR16" s="143">
        <v>12</v>
      </c>
      <c r="AS16" s="143">
        <v>1242</v>
      </c>
      <c r="AT16" s="143">
        <f t="shared" si="5"/>
        <v>-4</v>
      </c>
      <c r="AU16" s="147" t="s">
        <v>70</v>
      </c>
      <c r="AV16" s="143">
        <f>AS16*0.06</f>
        <v>74.52</v>
      </c>
      <c r="AW16" s="143">
        <v>6</v>
      </c>
      <c r="AX16" s="143">
        <v>7</v>
      </c>
      <c r="AY16" s="143">
        <v>2</v>
      </c>
      <c r="AZ16" s="143">
        <v>60</v>
      </c>
      <c r="BA16" s="143">
        <f t="shared" si="6"/>
        <v>-4</v>
      </c>
      <c r="BB16" s="147" t="s">
        <v>70</v>
      </c>
      <c r="BC16" s="143">
        <f>AZ16*0.06</f>
        <v>3.6</v>
      </c>
      <c r="BD16" s="143">
        <v>3</v>
      </c>
      <c r="BE16" s="143">
        <v>4</v>
      </c>
      <c r="BF16" s="143">
        <v>0</v>
      </c>
      <c r="BG16" s="143">
        <v>0</v>
      </c>
      <c r="BH16" s="143">
        <f t="shared" si="7"/>
        <v>-3</v>
      </c>
      <c r="BI16" s="147" t="s">
        <v>70</v>
      </c>
      <c r="BJ16" s="143">
        <f>BG16*0.06</f>
        <v>0</v>
      </c>
      <c r="BK16" s="143">
        <v>9</v>
      </c>
      <c r="BL16" s="143">
        <v>11</v>
      </c>
      <c r="BM16" s="143">
        <v>1</v>
      </c>
      <c r="BN16" s="143">
        <v>29.9</v>
      </c>
      <c r="BO16" s="143">
        <v>0</v>
      </c>
      <c r="BP16" s="143">
        <f t="shared" si="8"/>
        <v>-8</v>
      </c>
      <c r="BQ16" s="147" t="s">
        <v>70</v>
      </c>
      <c r="BR16" s="143">
        <f>(BN16-BO16)*0.06</f>
        <v>1.794</v>
      </c>
      <c r="BS16" s="143">
        <v>9</v>
      </c>
      <c r="BT16" s="143">
        <v>13</v>
      </c>
      <c r="BU16" s="143">
        <v>2</v>
      </c>
      <c r="BV16" s="143">
        <v>40.5</v>
      </c>
      <c r="BW16" s="143">
        <f t="shared" si="9"/>
        <v>-7</v>
      </c>
      <c r="BX16" s="147" t="s">
        <v>70</v>
      </c>
      <c r="BY16" s="143">
        <f>BV16*0.06</f>
        <v>2.43</v>
      </c>
      <c r="BZ16" s="143">
        <v>7</v>
      </c>
      <c r="CA16" s="143">
        <v>8</v>
      </c>
      <c r="CB16" s="143">
        <f t="shared" si="11"/>
        <v>12</v>
      </c>
      <c r="CC16" s="159">
        <f t="shared" si="12"/>
        <v>5</v>
      </c>
      <c r="CD16" s="160" t="s">
        <v>69</v>
      </c>
      <c r="CE16" s="159">
        <f>CG16*3+CH16*5+CI16*25+CJ16*15+CK16*70+CL16*6+CM16*30+CN16*6+CO16*24+CP16*56+CQ16*61</f>
        <v>60</v>
      </c>
      <c r="CF16" s="159"/>
      <c r="CG16" s="144">
        <v>0</v>
      </c>
      <c r="CH16" s="143">
        <v>2</v>
      </c>
      <c r="CI16" s="143">
        <v>2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f t="shared" si="13"/>
        <v>218</v>
      </c>
      <c r="CS16" s="143">
        <f t="shared" si="14"/>
        <v>-3</v>
      </c>
    </row>
    <row r="17" s="135" customFormat="1" customHeight="1" spans="1:97">
      <c r="A17" s="143">
        <v>13302</v>
      </c>
      <c r="B17" s="143" t="s">
        <v>93</v>
      </c>
      <c r="C17" s="143">
        <v>106485</v>
      </c>
      <c r="D17" s="143" t="s">
        <v>90</v>
      </c>
      <c r="E17" s="144" t="s">
        <v>81</v>
      </c>
      <c r="F17" s="143"/>
      <c r="G17" s="143"/>
      <c r="H17" s="143">
        <v>0</v>
      </c>
      <c r="I17" s="143">
        <v>0</v>
      </c>
      <c r="J17" s="143">
        <f t="shared" si="0"/>
        <v>0</v>
      </c>
      <c r="K17" s="147" t="s">
        <v>76</v>
      </c>
      <c r="L17" s="143">
        <f>I17*0.06</f>
        <v>0</v>
      </c>
      <c r="M17" s="143"/>
      <c r="N17" s="143"/>
      <c r="O17" s="143">
        <v>0</v>
      </c>
      <c r="P17" s="143">
        <v>0</v>
      </c>
      <c r="Q17" s="143">
        <f t="shared" si="1"/>
        <v>0</v>
      </c>
      <c r="R17" s="147" t="s">
        <v>76</v>
      </c>
      <c r="S17" s="143">
        <f>P17*0.05</f>
        <v>0</v>
      </c>
      <c r="T17" s="143"/>
      <c r="U17" s="143"/>
      <c r="V17" s="143">
        <v>0</v>
      </c>
      <c r="W17" s="143">
        <v>0</v>
      </c>
      <c r="X17" s="143">
        <f t="shared" si="2"/>
        <v>0</v>
      </c>
      <c r="Y17" s="147" t="s">
        <v>76</v>
      </c>
      <c r="Z17" s="143">
        <f>W17*0.06</f>
        <v>0</v>
      </c>
      <c r="AA17" s="143"/>
      <c r="AB17" s="143"/>
      <c r="AC17" s="143">
        <v>0</v>
      </c>
      <c r="AD17" s="143">
        <v>0</v>
      </c>
      <c r="AE17" s="143">
        <f t="shared" si="3"/>
        <v>0</v>
      </c>
      <c r="AF17" s="147" t="s">
        <v>76</v>
      </c>
      <c r="AG17" s="143">
        <f>AD17*0.06</f>
        <v>0</v>
      </c>
      <c r="AH17" s="143"/>
      <c r="AI17" s="143"/>
      <c r="AJ17" s="143">
        <v>0</v>
      </c>
      <c r="AK17" s="143">
        <v>0</v>
      </c>
      <c r="AL17" s="143">
        <f t="shared" si="4"/>
        <v>0</v>
      </c>
      <c r="AM17" s="147" t="s">
        <v>76</v>
      </c>
      <c r="AN17" s="143">
        <f>AK17*0.06</f>
        <v>0</v>
      </c>
      <c r="AO17" s="143"/>
      <c r="AP17" s="143"/>
      <c r="AQ17" s="143"/>
      <c r="AR17" s="143">
        <v>0</v>
      </c>
      <c r="AS17" s="143">
        <v>0</v>
      </c>
      <c r="AT17" s="143">
        <f t="shared" si="5"/>
        <v>0</v>
      </c>
      <c r="AU17" s="147" t="s">
        <v>76</v>
      </c>
      <c r="AV17" s="143">
        <f>AS17*0.06</f>
        <v>0</v>
      </c>
      <c r="AW17" s="143"/>
      <c r="AX17" s="143"/>
      <c r="AY17" s="143">
        <v>0</v>
      </c>
      <c r="AZ17" s="143">
        <v>0</v>
      </c>
      <c r="BA17" s="143">
        <f t="shared" si="6"/>
        <v>0</v>
      </c>
      <c r="BB17" s="147" t="s">
        <v>76</v>
      </c>
      <c r="BC17" s="143">
        <f>AZ17*0.06</f>
        <v>0</v>
      </c>
      <c r="BD17" s="143"/>
      <c r="BE17" s="143"/>
      <c r="BF17" s="143">
        <v>0</v>
      </c>
      <c r="BG17" s="143">
        <v>0</v>
      </c>
      <c r="BH17" s="143">
        <f t="shared" si="7"/>
        <v>0</v>
      </c>
      <c r="BI17" s="147" t="s">
        <v>76</v>
      </c>
      <c r="BJ17" s="143">
        <f>BG17*0.06</f>
        <v>0</v>
      </c>
      <c r="BK17" s="143"/>
      <c r="BL17" s="143"/>
      <c r="BM17" s="143">
        <v>0</v>
      </c>
      <c r="BN17" s="143">
        <v>0</v>
      </c>
      <c r="BO17" s="143">
        <v>0</v>
      </c>
      <c r="BP17" s="143">
        <f t="shared" si="8"/>
        <v>0</v>
      </c>
      <c r="BQ17" s="147" t="s">
        <v>76</v>
      </c>
      <c r="BR17" s="143">
        <f>(BN17-BO17)*0.06</f>
        <v>0</v>
      </c>
      <c r="BS17" s="143"/>
      <c r="BT17" s="143"/>
      <c r="BU17" s="143">
        <v>0</v>
      </c>
      <c r="BV17" s="143">
        <v>0</v>
      </c>
      <c r="BW17" s="143">
        <f t="shared" si="9"/>
        <v>0</v>
      </c>
      <c r="BX17" s="147" t="s">
        <v>76</v>
      </c>
      <c r="BY17" s="143">
        <f>BV17*0.06</f>
        <v>0</v>
      </c>
      <c r="BZ17" s="143"/>
      <c r="CA17" s="143"/>
      <c r="CB17" s="143">
        <f t="shared" si="11"/>
        <v>0</v>
      </c>
      <c r="CC17" s="159">
        <f t="shared" si="12"/>
        <v>0</v>
      </c>
      <c r="CD17" s="160" t="s">
        <v>76</v>
      </c>
      <c r="CE17" s="159">
        <f t="shared" ref="CE17:CE24" si="15">CG17*2+CH17*3+CI17*15+CJ17*10+CK17*50+CL17*4+CM17*20+CN17*3+CO17*15+CP17*40+CQ17*40</f>
        <v>0</v>
      </c>
      <c r="CF17" s="159"/>
      <c r="CG17" s="144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f t="shared" si="13"/>
        <v>0</v>
      </c>
      <c r="CS17" s="143">
        <f t="shared" si="14"/>
        <v>0</v>
      </c>
    </row>
    <row r="18" s="135" customFormat="1" customHeight="1" spans="1:97">
      <c r="A18" s="143">
        <v>13316</v>
      </c>
      <c r="B18" s="143" t="s">
        <v>94</v>
      </c>
      <c r="C18" s="143">
        <v>106485</v>
      </c>
      <c r="D18" s="143" t="s">
        <v>90</v>
      </c>
      <c r="E18" s="144" t="s">
        <v>81</v>
      </c>
      <c r="F18" s="143"/>
      <c r="G18" s="143"/>
      <c r="H18" s="143">
        <v>0</v>
      </c>
      <c r="I18" s="143">
        <v>0</v>
      </c>
      <c r="J18" s="143">
        <f t="shared" si="0"/>
        <v>0</v>
      </c>
      <c r="K18" s="147" t="s">
        <v>76</v>
      </c>
      <c r="L18" s="143">
        <f>I18*0.06</f>
        <v>0</v>
      </c>
      <c r="M18" s="143"/>
      <c r="N18" s="143"/>
      <c r="O18" s="143">
        <v>0</v>
      </c>
      <c r="P18" s="143">
        <v>0</v>
      </c>
      <c r="Q18" s="143">
        <f t="shared" si="1"/>
        <v>0</v>
      </c>
      <c r="R18" s="147" t="s">
        <v>76</v>
      </c>
      <c r="S18" s="143">
        <f>P18*0.05</f>
        <v>0</v>
      </c>
      <c r="T18" s="143"/>
      <c r="U18" s="143"/>
      <c r="V18" s="143">
        <v>0</v>
      </c>
      <c r="W18" s="143">
        <v>0</v>
      </c>
      <c r="X18" s="143">
        <f t="shared" si="2"/>
        <v>0</v>
      </c>
      <c r="Y18" s="147" t="s">
        <v>76</v>
      </c>
      <c r="Z18" s="143">
        <f>W18*0.06</f>
        <v>0</v>
      </c>
      <c r="AA18" s="143"/>
      <c r="AB18" s="143"/>
      <c r="AC18" s="143">
        <v>0</v>
      </c>
      <c r="AD18" s="143">
        <v>0</v>
      </c>
      <c r="AE18" s="143">
        <f t="shared" si="3"/>
        <v>0</v>
      </c>
      <c r="AF18" s="147" t="s">
        <v>76</v>
      </c>
      <c r="AG18" s="143">
        <f>AD18*0.06</f>
        <v>0</v>
      </c>
      <c r="AH18" s="143"/>
      <c r="AI18" s="143"/>
      <c r="AJ18" s="143">
        <v>0</v>
      </c>
      <c r="AK18" s="143">
        <v>0</v>
      </c>
      <c r="AL18" s="143">
        <f t="shared" si="4"/>
        <v>0</v>
      </c>
      <c r="AM18" s="147" t="s">
        <v>76</v>
      </c>
      <c r="AN18" s="143">
        <f>AK18*0.06</f>
        <v>0</v>
      </c>
      <c r="AO18" s="143"/>
      <c r="AP18" s="143"/>
      <c r="AQ18" s="143"/>
      <c r="AR18" s="143">
        <v>0</v>
      </c>
      <c r="AS18" s="143">
        <v>0</v>
      </c>
      <c r="AT18" s="143">
        <f t="shared" si="5"/>
        <v>0</v>
      </c>
      <c r="AU18" s="147" t="s">
        <v>76</v>
      </c>
      <c r="AV18" s="143">
        <f>AS18*0.06</f>
        <v>0</v>
      </c>
      <c r="AW18" s="143"/>
      <c r="AX18" s="143"/>
      <c r="AY18" s="143">
        <v>0</v>
      </c>
      <c r="AZ18" s="143">
        <v>0</v>
      </c>
      <c r="BA18" s="143">
        <f t="shared" si="6"/>
        <v>0</v>
      </c>
      <c r="BB18" s="147" t="s">
        <v>76</v>
      </c>
      <c r="BC18" s="143">
        <f>AZ18*0.06</f>
        <v>0</v>
      </c>
      <c r="BD18" s="143"/>
      <c r="BE18" s="143"/>
      <c r="BF18" s="143">
        <v>0</v>
      </c>
      <c r="BG18" s="143">
        <v>0</v>
      </c>
      <c r="BH18" s="143">
        <f t="shared" si="7"/>
        <v>0</v>
      </c>
      <c r="BI18" s="147" t="s">
        <v>76</v>
      </c>
      <c r="BJ18" s="143">
        <f>BG18*0.06</f>
        <v>0</v>
      </c>
      <c r="BK18" s="143"/>
      <c r="BL18" s="143"/>
      <c r="BM18" s="143">
        <v>0</v>
      </c>
      <c r="BN18" s="143">
        <v>0</v>
      </c>
      <c r="BO18" s="143">
        <v>0</v>
      </c>
      <c r="BP18" s="143">
        <f t="shared" si="8"/>
        <v>0</v>
      </c>
      <c r="BQ18" s="147" t="s">
        <v>76</v>
      </c>
      <c r="BR18" s="143">
        <f>(BN18-BO18)*0.06</f>
        <v>0</v>
      </c>
      <c r="BS18" s="143"/>
      <c r="BT18" s="143"/>
      <c r="BU18" s="143">
        <v>0</v>
      </c>
      <c r="BV18" s="143">
        <v>0</v>
      </c>
      <c r="BW18" s="143">
        <f t="shared" si="9"/>
        <v>0</v>
      </c>
      <c r="BX18" s="147" t="s">
        <v>76</v>
      </c>
      <c r="BY18" s="143">
        <f>BV18*0.06</f>
        <v>0</v>
      </c>
      <c r="BZ18" s="143"/>
      <c r="CA18" s="143"/>
      <c r="CB18" s="143">
        <f t="shared" si="11"/>
        <v>0</v>
      </c>
      <c r="CC18" s="159">
        <f t="shared" si="12"/>
        <v>0</v>
      </c>
      <c r="CD18" s="160" t="s">
        <v>76</v>
      </c>
      <c r="CE18" s="159">
        <f t="shared" si="15"/>
        <v>0</v>
      </c>
      <c r="CF18" s="159"/>
      <c r="CG18" s="144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0</v>
      </c>
      <c r="CR18" s="143">
        <f t="shared" si="13"/>
        <v>0</v>
      </c>
      <c r="CS18" s="143">
        <f t="shared" si="14"/>
        <v>0</v>
      </c>
    </row>
    <row r="19" s="135" customFormat="1" customHeight="1" spans="1:97">
      <c r="A19" s="143">
        <v>13129</v>
      </c>
      <c r="B19" s="143" t="s">
        <v>95</v>
      </c>
      <c r="C19" s="143">
        <v>106485</v>
      </c>
      <c r="D19" s="143" t="s">
        <v>90</v>
      </c>
      <c r="E19" s="144" t="s">
        <v>81</v>
      </c>
      <c r="F19" s="143"/>
      <c r="G19" s="143"/>
      <c r="H19" s="143">
        <v>0</v>
      </c>
      <c r="I19" s="143">
        <v>0</v>
      </c>
      <c r="J19" s="143">
        <f t="shared" si="0"/>
        <v>0</v>
      </c>
      <c r="K19" s="147" t="s">
        <v>76</v>
      </c>
      <c r="L19" s="143">
        <f>I19*0.06</f>
        <v>0</v>
      </c>
      <c r="M19" s="143"/>
      <c r="N19" s="143"/>
      <c r="O19" s="143">
        <v>0</v>
      </c>
      <c r="P19" s="143">
        <v>0</v>
      </c>
      <c r="Q19" s="143">
        <f t="shared" si="1"/>
        <v>0</v>
      </c>
      <c r="R19" s="147" t="s">
        <v>76</v>
      </c>
      <c r="S19" s="143">
        <f>P19*0.05</f>
        <v>0</v>
      </c>
      <c r="T19" s="143"/>
      <c r="U19" s="143"/>
      <c r="V19" s="143">
        <v>0</v>
      </c>
      <c r="W19" s="143">
        <v>0</v>
      </c>
      <c r="X19" s="143">
        <f t="shared" si="2"/>
        <v>0</v>
      </c>
      <c r="Y19" s="147" t="s">
        <v>76</v>
      </c>
      <c r="Z19" s="143">
        <f>W19*0.06</f>
        <v>0</v>
      </c>
      <c r="AA19" s="143"/>
      <c r="AB19" s="143"/>
      <c r="AC19" s="143">
        <v>0</v>
      </c>
      <c r="AD19" s="143">
        <v>0</v>
      </c>
      <c r="AE19" s="143">
        <f t="shared" si="3"/>
        <v>0</v>
      </c>
      <c r="AF19" s="147" t="s">
        <v>76</v>
      </c>
      <c r="AG19" s="143">
        <f>AD19*0.06</f>
        <v>0</v>
      </c>
      <c r="AH19" s="143"/>
      <c r="AI19" s="143"/>
      <c r="AJ19" s="143">
        <v>0</v>
      </c>
      <c r="AK19" s="143">
        <v>0</v>
      </c>
      <c r="AL19" s="143">
        <f t="shared" si="4"/>
        <v>0</v>
      </c>
      <c r="AM19" s="147" t="s">
        <v>76</v>
      </c>
      <c r="AN19" s="143">
        <f>AK19*0.06</f>
        <v>0</v>
      </c>
      <c r="AO19" s="143"/>
      <c r="AP19" s="143"/>
      <c r="AQ19" s="143"/>
      <c r="AR19" s="143">
        <v>0</v>
      </c>
      <c r="AS19" s="143">
        <v>0</v>
      </c>
      <c r="AT19" s="143">
        <f t="shared" si="5"/>
        <v>0</v>
      </c>
      <c r="AU19" s="147" t="s">
        <v>76</v>
      </c>
      <c r="AV19" s="143">
        <f>AS19*0.06</f>
        <v>0</v>
      </c>
      <c r="AW19" s="143"/>
      <c r="AX19" s="143"/>
      <c r="AY19" s="143">
        <v>0</v>
      </c>
      <c r="AZ19" s="143">
        <v>0</v>
      </c>
      <c r="BA19" s="143">
        <f t="shared" si="6"/>
        <v>0</v>
      </c>
      <c r="BB19" s="147" t="s">
        <v>76</v>
      </c>
      <c r="BC19" s="143">
        <f>AZ19*0.06</f>
        <v>0</v>
      </c>
      <c r="BD19" s="143"/>
      <c r="BE19" s="143"/>
      <c r="BF19" s="143">
        <v>0</v>
      </c>
      <c r="BG19" s="143">
        <v>0</v>
      </c>
      <c r="BH19" s="143">
        <f t="shared" si="7"/>
        <v>0</v>
      </c>
      <c r="BI19" s="147" t="s">
        <v>76</v>
      </c>
      <c r="BJ19" s="143">
        <f>BG19*0.06</f>
        <v>0</v>
      </c>
      <c r="BK19" s="143"/>
      <c r="BL19" s="143"/>
      <c r="BM19" s="143">
        <v>0</v>
      </c>
      <c r="BN19" s="143">
        <v>0</v>
      </c>
      <c r="BO19" s="143">
        <v>0</v>
      </c>
      <c r="BP19" s="143">
        <f t="shared" si="8"/>
        <v>0</v>
      </c>
      <c r="BQ19" s="147" t="s">
        <v>76</v>
      </c>
      <c r="BR19" s="143">
        <f>(BN19-BO19)*0.06</f>
        <v>0</v>
      </c>
      <c r="BS19" s="143"/>
      <c r="BT19" s="143"/>
      <c r="BU19" s="143">
        <v>0</v>
      </c>
      <c r="BV19" s="143">
        <v>0</v>
      </c>
      <c r="BW19" s="143">
        <f t="shared" si="9"/>
        <v>0</v>
      </c>
      <c r="BX19" s="147" t="s">
        <v>76</v>
      </c>
      <c r="BY19" s="143">
        <f>BV19*0.06</f>
        <v>0</v>
      </c>
      <c r="BZ19" s="143"/>
      <c r="CA19" s="143"/>
      <c r="CB19" s="143">
        <f t="shared" si="11"/>
        <v>0</v>
      </c>
      <c r="CC19" s="159">
        <f t="shared" si="12"/>
        <v>0</v>
      </c>
      <c r="CD19" s="160" t="s">
        <v>76</v>
      </c>
      <c r="CE19" s="159">
        <f t="shared" si="15"/>
        <v>0</v>
      </c>
      <c r="CF19" s="159"/>
      <c r="CG19" s="144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f t="shared" si="13"/>
        <v>0</v>
      </c>
      <c r="CS19" s="143">
        <f t="shared" si="14"/>
        <v>0</v>
      </c>
    </row>
    <row r="20" s="135" customFormat="1" customHeight="1" spans="1:97">
      <c r="A20" s="143">
        <v>7917</v>
      </c>
      <c r="B20" s="143" t="s">
        <v>96</v>
      </c>
      <c r="C20" s="143">
        <v>515</v>
      </c>
      <c r="D20" s="143" t="s">
        <v>97</v>
      </c>
      <c r="E20" s="143" t="s">
        <v>72</v>
      </c>
      <c r="F20" s="143">
        <v>41</v>
      </c>
      <c r="G20" s="143">
        <v>48</v>
      </c>
      <c r="H20" s="143">
        <v>24</v>
      </c>
      <c r="I20" s="143">
        <v>610.81</v>
      </c>
      <c r="J20" s="143">
        <f t="shared" si="0"/>
        <v>-17</v>
      </c>
      <c r="K20" s="147" t="s">
        <v>70</v>
      </c>
      <c r="L20" s="143">
        <f>I20*0.06</f>
        <v>36.6486</v>
      </c>
      <c r="M20" s="143">
        <v>53</v>
      </c>
      <c r="N20" s="143">
        <v>58</v>
      </c>
      <c r="O20" s="143">
        <v>51</v>
      </c>
      <c r="P20" s="143">
        <v>1385.53</v>
      </c>
      <c r="Q20" s="143">
        <f t="shared" si="1"/>
        <v>-2</v>
      </c>
      <c r="R20" s="147" t="s">
        <v>70</v>
      </c>
      <c r="S20" s="143">
        <f>P20*0.05</f>
        <v>69.2765</v>
      </c>
      <c r="T20" s="143">
        <v>17</v>
      </c>
      <c r="U20" s="143">
        <v>19</v>
      </c>
      <c r="V20" s="143">
        <v>10</v>
      </c>
      <c r="W20" s="143">
        <v>273</v>
      </c>
      <c r="X20" s="143">
        <f t="shared" si="2"/>
        <v>-7</v>
      </c>
      <c r="Y20" s="147" t="s">
        <v>70</v>
      </c>
      <c r="Z20" s="143">
        <f>W20*0.06</f>
        <v>16.38</v>
      </c>
      <c r="AA20" s="143">
        <v>35</v>
      </c>
      <c r="AB20" s="143">
        <v>44</v>
      </c>
      <c r="AC20" s="143">
        <v>15</v>
      </c>
      <c r="AD20" s="143">
        <v>317.53</v>
      </c>
      <c r="AE20" s="143">
        <f t="shared" si="3"/>
        <v>-20</v>
      </c>
      <c r="AF20" s="147" t="s">
        <v>70</v>
      </c>
      <c r="AG20" s="143">
        <f>AD20*0.06</f>
        <v>19.0518</v>
      </c>
      <c r="AH20" s="143">
        <v>6</v>
      </c>
      <c r="AI20" s="143">
        <v>7</v>
      </c>
      <c r="AJ20" s="143">
        <v>4</v>
      </c>
      <c r="AK20" s="143">
        <v>114</v>
      </c>
      <c r="AL20" s="143">
        <f t="shared" si="4"/>
        <v>-2</v>
      </c>
      <c r="AM20" s="147" t="s">
        <v>70</v>
      </c>
      <c r="AN20" s="143">
        <f>AK20*0.06</f>
        <v>6.84</v>
      </c>
      <c r="AO20" s="143">
        <f>AL20*1</f>
        <v>-2</v>
      </c>
      <c r="AP20" s="143">
        <v>52</v>
      </c>
      <c r="AQ20" s="143">
        <v>63</v>
      </c>
      <c r="AR20" s="143">
        <v>21</v>
      </c>
      <c r="AS20" s="143">
        <v>1967</v>
      </c>
      <c r="AT20" s="143">
        <f t="shared" si="5"/>
        <v>-31</v>
      </c>
      <c r="AU20" s="147" t="s">
        <v>70</v>
      </c>
      <c r="AV20" s="143">
        <f>AS20*0.06</f>
        <v>118.02</v>
      </c>
      <c r="AW20" s="143">
        <v>10</v>
      </c>
      <c r="AX20" s="143">
        <v>12</v>
      </c>
      <c r="AY20" s="143">
        <v>1</v>
      </c>
      <c r="AZ20" s="143">
        <v>35</v>
      </c>
      <c r="BA20" s="143">
        <f t="shared" si="6"/>
        <v>-9</v>
      </c>
      <c r="BB20" s="147" t="s">
        <v>70</v>
      </c>
      <c r="BC20" s="143">
        <f>AZ20*0.06</f>
        <v>2.1</v>
      </c>
      <c r="BD20" s="143">
        <v>5</v>
      </c>
      <c r="BE20" s="143">
        <v>6</v>
      </c>
      <c r="BF20" s="143">
        <v>1</v>
      </c>
      <c r="BG20" s="143">
        <v>49</v>
      </c>
      <c r="BH20" s="143">
        <f t="shared" si="7"/>
        <v>-4</v>
      </c>
      <c r="BI20" s="147" t="s">
        <v>70</v>
      </c>
      <c r="BJ20" s="143">
        <f>BG20*0.06</f>
        <v>2.94</v>
      </c>
      <c r="BK20" s="143">
        <v>15</v>
      </c>
      <c r="BL20" s="143">
        <v>18</v>
      </c>
      <c r="BM20" s="143">
        <v>1</v>
      </c>
      <c r="BN20" s="143">
        <v>29.9</v>
      </c>
      <c r="BO20" s="143">
        <v>0</v>
      </c>
      <c r="BP20" s="143">
        <f t="shared" si="8"/>
        <v>-14</v>
      </c>
      <c r="BQ20" s="147" t="s">
        <v>70</v>
      </c>
      <c r="BR20" s="143">
        <f>(BN20-BO20)*0.06</f>
        <v>1.794</v>
      </c>
      <c r="BS20" s="143">
        <v>13</v>
      </c>
      <c r="BT20" s="143">
        <v>16</v>
      </c>
      <c r="BU20" s="143">
        <v>16</v>
      </c>
      <c r="BV20" s="143">
        <v>297.75</v>
      </c>
      <c r="BW20" s="143">
        <f t="shared" si="9"/>
        <v>3</v>
      </c>
      <c r="BX20" s="147" t="s">
        <v>69</v>
      </c>
      <c r="BY20" s="143">
        <f t="shared" ref="BY17:BY33" si="16">BV20*0.1</f>
        <v>29.775</v>
      </c>
      <c r="BZ20" s="143">
        <v>24</v>
      </c>
      <c r="CA20" s="143">
        <v>29</v>
      </c>
      <c r="CB20" s="143">
        <f t="shared" si="11"/>
        <v>14</v>
      </c>
      <c r="CC20" s="159">
        <f t="shared" si="12"/>
        <v>-10</v>
      </c>
      <c r="CD20" s="160" t="s">
        <v>70</v>
      </c>
      <c r="CE20" s="159">
        <f t="shared" si="15"/>
        <v>62</v>
      </c>
      <c r="CF20" s="159">
        <f>CC20*3</f>
        <v>-30</v>
      </c>
      <c r="CG20" s="144">
        <v>0</v>
      </c>
      <c r="CH20" s="143">
        <v>2</v>
      </c>
      <c r="CI20" s="143">
        <v>0</v>
      </c>
      <c r="CJ20" s="143">
        <v>0</v>
      </c>
      <c r="CK20" s="143">
        <v>1</v>
      </c>
      <c r="CL20" s="143">
        <v>0</v>
      </c>
      <c r="CM20" s="143">
        <v>0</v>
      </c>
      <c r="CN20" s="143">
        <v>2</v>
      </c>
      <c r="CO20" s="143">
        <v>0</v>
      </c>
      <c r="CP20" s="143">
        <v>0</v>
      </c>
      <c r="CQ20" s="143">
        <v>0</v>
      </c>
      <c r="CR20" s="143">
        <f t="shared" si="13"/>
        <v>365</v>
      </c>
      <c r="CS20" s="143">
        <f t="shared" si="14"/>
        <v>-32</v>
      </c>
    </row>
    <row r="21" s="135" customFormat="1" customHeight="1" spans="1:97">
      <c r="A21" s="143">
        <v>7006</v>
      </c>
      <c r="B21" s="143" t="s">
        <v>98</v>
      </c>
      <c r="C21" s="143">
        <v>515</v>
      </c>
      <c r="D21" s="143" t="s">
        <v>97</v>
      </c>
      <c r="E21" s="143" t="s">
        <v>68</v>
      </c>
      <c r="F21" s="143">
        <v>36</v>
      </c>
      <c r="G21" s="143">
        <v>44</v>
      </c>
      <c r="H21" s="143">
        <v>19</v>
      </c>
      <c r="I21" s="143">
        <v>490</v>
      </c>
      <c r="J21" s="143">
        <f t="shared" si="0"/>
        <v>-17</v>
      </c>
      <c r="K21" s="147" t="s">
        <v>70</v>
      </c>
      <c r="L21" s="143">
        <f>I21*0.06</f>
        <v>29.4</v>
      </c>
      <c r="M21" s="143">
        <v>48</v>
      </c>
      <c r="N21" s="143">
        <v>53</v>
      </c>
      <c r="O21" s="143">
        <v>45</v>
      </c>
      <c r="P21" s="143">
        <v>1029.76</v>
      </c>
      <c r="Q21" s="143">
        <f t="shared" si="1"/>
        <v>-3</v>
      </c>
      <c r="R21" s="147" t="s">
        <v>70</v>
      </c>
      <c r="S21" s="143">
        <f>P21*0.05</f>
        <v>51.488</v>
      </c>
      <c r="T21" s="143">
        <v>16</v>
      </c>
      <c r="U21" s="143">
        <v>17</v>
      </c>
      <c r="V21" s="143">
        <v>8</v>
      </c>
      <c r="W21" s="143">
        <v>220.5</v>
      </c>
      <c r="X21" s="143">
        <f t="shared" si="2"/>
        <v>-8</v>
      </c>
      <c r="Y21" s="147" t="s">
        <v>70</v>
      </c>
      <c r="Z21" s="143">
        <f>W21*0.06</f>
        <v>13.23</v>
      </c>
      <c r="AA21" s="143">
        <v>31</v>
      </c>
      <c r="AB21" s="143">
        <v>40</v>
      </c>
      <c r="AC21" s="143">
        <v>11</v>
      </c>
      <c r="AD21" s="143">
        <v>193.6</v>
      </c>
      <c r="AE21" s="143">
        <f t="shared" si="3"/>
        <v>-20</v>
      </c>
      <c r="AF21" s="147" t="s">
        <v>70</v>
      </c>
      <c r="AG21" s="143">
        <f>AD21*0.06</f>
        <v>11.616</v>
      </c>
      <c r="AH21" s="143">
        <v>6</v>
      </c>
      <c r="AI21" s="143">
        <v>7</v>
      </c>
      <c r="AJ21" s="143">
        <v>1</v>
      </c>
      <c r="AK21" s="143">
        <v>28.5</v>
      </c>
      <c r="AL21" s="143">
        <f t="shared" si="4"/>
        <v>-5</v>
      </c>
      <c r="AM21" s="147" t="s">
        <v>70</v>
      </c>
      <c r="AN21" s="143">
        <f>AK21*0.06</f>
        <v>1.71</v>
      </c>
      <c r="AO21" s="143">
        <f>AL21*1</f>
        <v>-5</v>
      </c>
      <c r="AP21" s="143">
        <v>47</v>
      </c>
      <c r="AQ21" s="143">
        <v>56</v>
      </c>
      <c r="AR21" s="143">
        <v>58</v>
      </c>
      <c r="AS21" s="143">
        <v>5699.3</v>
      </c>
      <c r="AT21" s="143">
        <f t="shared" si="5"/>
        <v>11</v>
      </c>
      <c r="AU21" s="147" t="s">
        <v>69</v>
      </c>
      <c r="AV21" s="143">
        <f>AS21*0.1</f>
        <v>569.93</v>
      </c>
      <c r="AW21" s="143">
        <v>9</v>
      </c>
      <c r="AX21" s="143">
        <v>11</v>
      </c>
      <c r="AY21" s="143">
        <v>16</v>
      </c>
      <c r="AZ21" s="143">
        <v>490</v>
      </c>
      <c r="BA21" s="143">
        <f t="shared" si="6"/>
        <v>7</v>
      </c>
      <c r="BB21" s="147" t="s">
        <v>69</v>
      </c>
      <c r="BC21" s="143">
        <f t="shared" ref="BC21:BC28" si="17">AZ21*0.1</f>
        <v>49</v>
      </c>
      <c r="BD21" s="143">
        <v>4</v>
      </c>
      <c r="BE21" s="143">
        <v>5</v>
      </c>
      <c r="BF21" s="143">
        <v>7</v>
      </c>
      <c r="BG21" s="143">
        <v>93.89</v>
      </c>
      <c r="BH21" s="143">
        <f t="shared" si="7"/>
        <v>3</v>
      </c>
      <c r="BI21" s="147" t="s">
        <v>69</v>
      </c>
      <c r="BJ21" s="143">
        <f>BG21*0.1</f>
        <v>9.389</v>
      </c>
      <c r="BK21" s="143">
        <v>14</v>
      </c>
      <c r="BL21" s="143">
        <v>17</v>
      </c>
      <c r="BM21" s="143">
        <v>0</v>
      </c>
      <c r="BN21" s="143">
        <v>0</v>
      </c>
      <c r="BO21" s="143">
        <v>0</v>
      </c>
      <c r="BP21" s="143">
        <f t="shared" si="8"/>
        <v>-14</v>
      </c>
      <c r="BQ21" s="147" t="s">
        <v>70</v>
      </c>
      <c r="BR21" s="143">
        <f>(BN21-BO21)*0.06</f>
        <v>0</v>
      </c>
      <c r="BS21" s="143">
        <v>11</v>
      </c>
      <c r="BT21" s="143">
        <v>15</v>
      </c>
      <c r="BU21" s="143">
        <v>23</v>
      </c>
      <c r="BV21" s="143">
        <v>399.17</v>
      </c>
      <c r="BW21" s="143">
        <f t="shared" si="9"/>
        <v>12</v>
      </c>
      <c r="BX21" s="147" t="s">
        <v>69</v>
      </c>
      <c r="BY21" s="143">
        <f t="shared" si="16"/>
        <v>39.917</v>
      </c>
      <c r="BZ21" s="143">
        <v>22</v>
      </c>
      <c r="CA21" s="143">
        <v>26</v>
      </c>
      <c r="CB21" s="143">
        <f t="shared" si="11"/>
        <v>21</v>
      </c>
      <c r="CC21" s="159">
        <f t="shared" si="12"/>
        <v>-1</v>
      </c>
      <c r="CD21" s="160" t="s">
        <v>70</v>
      </c>
      <c r="CE21" s="159">
        <f t="shared" si="15"/>
        <v>82</v>
      </c>
      <c r="CF21" s="159">
        <f>CC21*3</f>
        <v>-3</v>
      </c>
      <c r="CG21" s="144">
        <v>0</v>
      </c>
      <c r="CH21" s="143">
        <v>3</v>
      </c>
      <c r="CI21" s="143">
        <v>2</v>
      </c>
      <c r="CJ21" s="143">
        <v>0</v>
      </c>
      <c r="CK21" s="143">
        <v>0</v>
      </c>
      <c r="CL21" s="143">
        <v>0</v>
      </c>
      <c r="CM21" s="143">
        <v>0</v>
      </c>
      <c r="CN21" s="143">
        <v>1</v>
      </c>
      <c r="CO21" s="143">
        <v>0</v>
      </c>
      <c r="CP21" s="143">
        <v>0</v>
      </c>
      <c r="CQ21" s="143">
        <v>1</v>
      </c>
      <c r="CR21" s="143">
        <f t="shared" si="13"/>
        <v>858</v>
      </c>
      <c r="CS21" s="143">
        <f t="shared" si="14"/>
        <v>-8</v>
      </c>
    </row>
    <row r="22" s="135" customFormat="1" customHeight="1" spans="1:97">
      <c r="A22" s="143">
        <v>13139</v>
      </c>
      <c r="B22" s="143" t="s">
        <v>99</v>
      </c>
      <c r="C22" s="143">
        <v>515</v>
      </c>
      <c r="D22" s="143" t="s">
        <v>97</v>
      </c>
      <c r="E22" s="144" t="s">
        <v>81</v>
      </c>
      <c r="F22" s="143"/>
      <c r="G22" s="143"/>
      <c r="H22" s="143">
        <v>0</v>
      </c>
      <c r="I22" s="143">
        <v>0</v>
      </c>
      <c r="J22" s="143">
        <f t="shared" si="0"/>
        <v>0</v>
      </c>
      <c r="K22" s="147" t="s">
        <v>76</v>
      </c>
      <c r="L22" s="143">
        <f>I22*0.06</f>
        <v>0</v>
      </c>
      <c r="M22" s="143"/>
      <c r="N22" s="143"/>
      <c r="O22" s="143">
        <v>6</v>
      </c>
      <c r="P22" s="143">
        <v>89.5</v>
      </c>
      <c r="Q22" s="143">
        <f t="shared" si="1"/>
        <v>6</v>
      </c>
      <c r="R22" s="147" t="s">
        <v>76</v>
      </c>
      <c r="S22" s="143">
        <f>P22*0.05</f>
        <v>4.475</v>
      </c>
      <c r="T22" s="143"/>
      <c r="U22" s="143"/>
      <c r="V22" s="143">
        <v>0</v>
      </c>
      <c r="W22" s="143">
        <v>0</v>
      </c>
      <c r="X22" s="143">
        <f t="shared" si="2"/>
        <v>0</v>
      </c>
      <c r="Y22" s="147" t="s">
        <v>76</v>
      </c>
      <c r="Z22" s="143">
        <f>W22*0.06</f>
        <v>0</v>
      </c>
      <c r="AA22" s="143"/>
      <c r="AB22" s="143"/>
      <c r="AC22" s="143">
        <v>3</v>
      </c>
      <c r="AD22" s="143">
        <v>61.62</v>
      </c>
      <c r="AE22" s="143">
        <f t="shared" si="3"/>
        <v>3</v>
      </c>
      <c r="AF22" s="147" t="s">
        <v>76</v>
      </c>
      <c r="AG22" s="143">
        <f>AD22*0.06</f>
        <v>3.6972</v>
      </c>
      <c r="AH22" s="143"/>
      <c r="AI22" s="143"/>
      <c r="AJ22" s="143">
        <v>0</v>
      </c>
      <c r="AK22" s="143">
        <v>0</v>
      </c>
      <c r="AL22" s="143">
        <f t="shared" si="4"/>
        <v>0</v>
      </c>
      <c r="AM22" s="147" t="s">
        <v>76</v>
      </c>
      <c r="AN22" s="143">
        <f>AK22*0.06</f>
        <v>0</v>
      </c>
      <c r="AO22" s="143"/>
      <c r="AP22" s="143"/>
      <c r="AQ22" s="143"/>
      <c r="AR22" s="143">
        <v>3</v>
      </c>
      <c r="AS22" s="143">
        <v>276</v>
      </c>
      <c r="AT22" s="143">
        <f t="shared" si="5"/>
        <v>3</v>
      </c>
      <c r="AU22" s="147" t="s">
        <v>76</v>
      </c>
      <c r="AV22" s="143">
        <f>AS22*0.06</f>
        <v>16.56</v>
      </c>
      <c r="AW22" s="143"/>
      <c r="AX22" s="143"/>
      <c r="AY22" s="143">
        <v>0</v>
      </c>
      <c r="AZ22" s="143">
        <v>0</v>
      </c>
      <c r="BA22" s="143">
        <f t="shared" si="6"/>
        <v>0</v>
      </c>
      <c r="BB22" s="147" t="s">
        <v>76</v>
      </c>
      <c r="BC22" s="143">
        <f>AZ22*0.06</f>
        <v>0</v>
      </c>
      <c r="BD22" s="143"/>
      <c r="BE22" s="143"/>
      <c r="BF22" s="143">
        <v>1</v>
      </c>
      <c r="BG22" s="143">
        <v>0</v>
      </c>
      <c r="BH22" s="143">
        <f t="shared" si="7"/>
        <v>1</v>
      </c>
      <c r="BI22" s="147" t="s">
        <v>76</v>
      </c>
      <c r="BJ22" s="143">
        <f>BG22*0.06</f>
        <v>0</v>
      </c>
      <c r="BK22" s="143"/>
      <c r="BL22" s="143"/>
      <c r="BM22" s="143">
        <v>0</v>
      </c>
      <c r="BN22" s="143">
        <v>0</v>
      </c>
      <c r="BO22" s="143">
        <v>0</v>
      </c>
      <c r="BP22" s="143">
        <f t="shared" si="8"/>
        <v>0</v>
      </c>
      <c r="BQ22" s="147" t="s">
        <v>76</v>
      </c>
      <c r="BR22" s="143">
        <f>(BN22-BO22)*0.06</f>
        <v>0</v>
      </c>
      <c r="BS22" s="143"/>
      <c r="BT22" s="143"/>
      <c r="BU22" s="143">
        <v>0</v>
      </c>
      <c r="BV22" s="143">
        <v>0</v>
      </c>
      <c r="BW22" s="143">
        <f t="shared" si="9"/>
        <v>0</v>
      </c>
      <c r="BX22" s="147" t="s">
        <v>76</v>
      </c>
      <c r="BY22" s="143">
        <f>BV22*0.06</f>
        <v>0</v>
      </c>
      <c r="BZ22" s="143"/>
      <c r="CA22" s="143"/>
      <c r="CB22" s="143">
        <f t="shared" si="11"/>
        <v>0</v>
      </c>
      <c r="CC22" s="159">
        <f t="shared" si="12"/>
        <v>0</v>
      </c>
      <c r="CD22" s="160" t="s">
        <v>76</v>
      </c>
      <c r="CE22" s="159">
        <f t="shared" si="15"/>
        <v>0</v>
      </c>
      <c r="CF22" s="159"/>
      <c r="CG22" s="144">
        <v>0</v>
      </c>
      <c r="CH22" s="143">
        <v>0</v>
      </c>
      <c r="CI22" s="143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43">
        <v>0</v>
      </c>
      <c r="CP22" s="143">
        <v>0</v>
      </c>
      <c r="CQ22" s="143">
        <v>0</v>
      </c>
      <c r="CR22" s="143">
        <f t="shared" si="13"/>
        <v>25</v>
      </c>
      <c r="CS22" s="143">
        <f t="shared" si="14"/>
        <v>0</v>
      </c>
    </row>
    <row r="23" s="135" customFormat="1" customHeight="1" spans="1:97">
      <c r="A23" s="143">
        <v>13319</v>
      </c>
      <c r="B23" s="143" t="s">
        <v>100</v>
      </c>
      <c r="C23" s="143">
        <v>515</v>
      </c>
      <c r="D23" s="143" t="s">
        <v>97</v>
      </c>
      <c r="E23" s="144" t="s">
        <v>81</v>
      </c>
      <c r="F23" s="143"/>
      <c r="G23" s="143"/>
      <c r="H23" s="143">
        <v>0</v>
      </c>
      <c r="I23" s="143">
        <v>0</v>
      </c>
      <c r="J23" s="143">
        <f t="shared" si="0"/>
        <v>0</v>
      </c>
      <c r="K23" s="147" t="s">
        <v>76</v>
      </c>
      <c r="L23" s="143">
        <f>I23*0.06</f>
        <v>0</v>
      </c>
      <c r="M23" s="143"/>
      <c r="N23" s="143"/>
      <c r="O23" s="143">
        <v>4</v>
      </c>
      <c r="P23" s="143">
        <v>61.77</v>
      </c>
      <c r="Q23" s="143">
        <f t="shared" si="1"/>
        <v>4</v>
      </c>
      <c r="R23" s="147" t="s">
        <v>76</v>
      </c>
      <c r="S23" s="143">
        <f>P23*0.05</f>
        <v>3.0885</v>
      </c>
      <c r="T23" s="143"/>
      <c r="U23" s="143"/>
      <c r="V23" s="143">
        <v>0</v>
      </c>
      <c r="W23" s="143">
        <v>0</v>
      </c>
      <c r="X23" s="143">
        <f t="shared" si="2"/>
        <v>0</v>
      </c>
      <c r="Y23" s="147" t="s">
        <v>76</v>
      </c>
      <c r="Z23" s="143">
        <f>W23*0.06</f>
        <v>0</v>
      </c>
      <c r="AA23" s="143"/>
      <c r="AB23" s="143"/>
      <c r="AC23" s="143">
        <v>1</v>
      </c>
      <c r="AD23" s="143">
        <v>11.48</v>
      </c>
      <c r="AE23" s="143">
        <f t="shared" si="3"/>
        <v>1</v>
      </c>
      <c r="AF23" s="147" t="s">
        <v>76</v>
      </c>
      <c r="AG23" s="143">
        <f>AD23*0.06</f>
        <v>0.6888</v>
      </c>
      <c r="AH23" s="143"/>
      <c r="AI23" s="143"/>
      <c r="AJ23" s="143">
        <v>0</v>
      </c>
      <c r="AK23" s="143">
        <v>0</v>
      </c>
      <c r="AL23" s="143">
        <f t="shared" si="4"/>
        <v>0</v>
      </c>
      <c r="AM23" s="147" t="s">
        <v>76</v>
      </c>
      <c r="AN23" s="143">
        <f>AK23*0.06</f>
        <v>0</v>
      </c>
      <c r="AO23" s="143"/>
      <c r="AP23" s="143"/>
      <c r="AQ23" s="143"/>
      <c r="AR23" s="143">
        <v>3</v>
      </c>
      <c r="AS23" s="143">
        <v>276</v>
      </c>
      <c r="AT23" s="143">
        <f t="shared" si="5"/>
        <v>3</v>
      </c>
      <c r="AU23" s="147" t="s">
        <v>76</v>
      </c>
      <c r="AV23" s="143">
        <f>AS23*0.06</f>
        <v>16.56</v>
      </c>
      <c r="AW23" s="143"/>
      <c r="AX23" s="143"/>
      <c r="AY23" s="143">
        <v>6</v>
      </c>
      <c r="AZ23" s="143">
        <v>175</v>
      </c>
      <c r="BA23" s="143">
        <f t="shared" si="6"/>
        <v>6</v>
      </c>
      <c r="BB23" s="147" t="s">
        <v>76</v>
      </c>
      <c r="BC23" s="143">
        <f>AZ23*0.06</f>
        <v>10.5</v>
      </c>
      <c r="BD23" s="143"/>
      <c r="BE23" s="143"/>
      <c r="BF23" s="143">
        <v>0</v>
      </c>
      <c r="BG23" s="143">
        <v>0</v>
      </c>
      <c r="BH23" s="143">
        <f t="shared" si="7"/>
        <v>0</v>
      </c>
      <c r="BI23" s="147" t="s">
        <v>76</v>
      </c>
      <c r="BJ23" s="143">
        <f>BG23*0.06</f>
        <v>0</v>
      </c>
      <c r="BK23" s="143"/>
      <c r="BL23" s="143"/>
      <c r="BM23" s="143">
        <v>0</v>
      </c>
      <c r="BN23" s="143">
        <v>0</v>
      </c>
      <c r="BO23" s="143">
        <v>0</v>
      </c>
      <c r="BP23" s="143">
        <f t="shared" si="8"/>
        <v>0</v>
      </c>
      <c r="BQ23" s="147" t="s">
        <v>76</v>
      </c>
      <c r="BR23" s="143">
        <f>(BN23-BO23)*0.06</f>
        <v>0</v>
      </c>
      <c r="BS23" s="143"/>
      <c r="BT23" s="143"/>
      <c r="BU23" s="143">
        <v>0</v>
      </c>
      <c r="BV23" s="143">
        <v>0</v>
      </c>
      <c r="BW23" s="143">
        <f t="shared" si="9"/>
        <v>0</v>
      </c>
      <c r="BX23" s="147" t="s">
        <v>76</v>
      </c>
      <c r="BY23" s="143">
        <f>BV23*0.06</f>
        <v>0</v>
      </c>
      <c r="BZ23" s="143"/>
      <c r="CA23" s="143"/>
      <c r="CB23" s="143">
        <f t="shared" si="11"/>
        <v>0</v>
      </c>
      <c r="CC23" s="159">
        <f t="shared" si="12"/>
        <v>0</v>
      </c>
      <c r="CD23" s="160" t="s">
        <v>76</v>
      </c>
      <c r="CE23" s="159">
        <f t="shared" si="15"/>
        <v>0</v>
      </c>
      <c r="CF23" s="159"/>
      <c r="CG23" s="144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f t="shared" si="13"/>
        <v>31</v>
      </c>
      <c r="CS23" s="143">
        <f t="shared" si="14"/>
        <v>0</v>
      </c>
    </row>
    <row r="24" s="135" customFormat="1" customHeight="1" spans="1:97">
      <c r="A24" s="143">
        <v>5641</v>
      </c>
      <c r="B24" s="143" t="s">
        <v>101</v>
      </c>
      <c r="C24" s="143">
        <v>114622</v>
      </c>
      <c r="D24" s="143" t="s">
        <v>102</v>
      </c>
      <c r="E24" s="143" t="s">
        <v>68</v>
      </c>
      <c r="F24" s="143">
        <v>25</v>
      </c>
      <c r="G24" s="143">
        <v>30</v>
      </c>
      <c r="H24" s="143">
        <v>12</v>
      </c>
      <c r="I24" s="143">
        <v>236.69</v>
      </c>
      <c r="J24" s="143">
        <f t="shared" si="0"/>
        <v>-13</v>
      </c>
      <c r="K24" s="147" t="s">
        <v>70</v>
      </c>
      <c r="L24" s="143">
        <f>I24*0.06</f>
        <v>14.2014</v>
      </c>
      <c r="M24" s="143">
        <v>33</v>
      </c>
      <c r="N24" s="143">
        <v>36</v>
      </c>
      <c r="O24" s="143">
        <v>52</v>
      </c>
      <c r="P24" s="143">
        <v>1076.16</v>
      </c>
      <c r="Q24" s="143">
        <f t="shared" si="1"/>
        <v>19</v>
      </c>
      <c r="R24" s="147" t="s">
        <v>69</v>
      </c>
      <c r="S24" s="143">
        <f t="shared" ref="S22:S30" si="18">P24*0.08</f>
        <v>86.0928</v>
      </c>
      <c r="T24" s="143">
        <v>11</v>
      </c>
      <c r="U24" s="143">
        <v>12</v>
      </c>
      <c r="V24" s="143">
        <v>5</v>
      </c>
      <c r="W24" s="143">
        <v>116.97</v>
      </c>
      <c r="X24" s="143">
        <f t="shared" si="2"/>
        <v>-6</v>
      </c>
      <c r="Y24" s="147" t="s">
        <v>70</v>
      </c>
      <c r="Z24" s="143">
        <f>W24*0.06</f>
        <v>7.0182</v>
      </c>
      <c r="AA24" s="143">
        <v>26</v>
      </c>
      <c r="AB24" s="143">
        <v>33</v>
      </c>
      <c r="AC24" s="143">
        <v>28</v>
      </c>
      <c r="AD24" s="143">
        <v>619.6</v>
      </c>
      <c r="AE24" s="143">
        <f t="shared" si="3"/>
        <v>2</v>
      </c>
      <c r="AF24" s="147" t="s">
        <v>73</v>
      </c>
      <c r="AG24" s="143">
        <f>AD24*0.08</f>
        <v>49.568</v>
      </c>
      <c r="AH24" s="143">
        <v>6</v>
      </c>
      <c r="AI24" s="143">
        <v>6</v>
      </c>
      <c r="AJ24" s="143">
        <v>2</v>
      </c>
      <c r="AK24" s="143">
        <v>58.3</v>
      </c>
      <c r="AL24" s="143">
        <f t="shared" si="4"/>
        <v>-4</v>
      </c>
      <c r="AM24" s="147" t="s">
        <v>70</v>
      </c>
      <c r="AN24" s="143">
        <f>AK24*0.06</f>
        <v>3.498</v>
      </c>
      <c r="AO24" s="143">
        <f>AL24*1</f>
        <v>-4</v>
      </c>
      <c r="AP24" s="143">
        <v>55</v>
      </c>
      <c r="AQ24" s="143">
        <v>67</v>
      </c>
      <c r="AR24" s="143">
        <v>24</v>
      </c>
      <c r="AS24" s="143">
        <v>2083.1</v>
      </c>
      <c r="AT24" s="143">
        <f t="shared" si="5"/>
        <v>-31</v>
      </c>
      <c r="AU24" s="147" t="s">
        <v>70</v>
      </c>
      <c r="AV24" s="143">
        <f>AS24*0.06</f>
        <v>124.986</v>
      </c>
      <c r="AW24" s="143">
        <v>9</v>
      </c>
      <c r="AX24" s="143">
        <v>10</v>
      </c>
      <c r="AY24" s="143">
        <v>16</v>
      </c>
      <c r="AZ24" s="143">
        <v>425</v>
      </c>
      <c r="BA24" s="143">
        <f t="shared" si="6"/>
        <v>7</v>
      </c>
      <c r="BB24" s="147" t="s">
        <v>69</v>
      </c>
      <c r="BC24" s="143">
        <f t="shared" si="17"/>
        <v>42.5</v>
      </c>
      <c r="BD24" s="143">
        <v>3</v>
      </c>
      <c r="BE24" s="143">
        <v>3</v>
      </c>
      <c r="BF24" s="143">
        <v>12</v>
      </c>
      <c r="BG24" s="143">
        <v>0.09</v>
      </c>
      <c r="BH24" s="143">
        <f t="shared" si="7"/>
        <v>9</v>
      </c>
      <c r="BI24" s="147" t="s">
        <v>69</v>
      </c>
      <c r="BJ24" s="143">
        <f>BG24*0.1</f>
        <v>0.009</v>
      </c>
      <c r="BK24" s="143">
        <v>2</v>
      </c>
      <c r="BL24" s="143">
        <v>2</v>
      </c>
      <c r="BM24" s="143">
        <v>23</v>
      </c>
      <c r="BN24" s="143">
        <v>328.9</v>
      </c>
      <c r="BO24" s="143">
        <v>328.9</v>
      </c>
      <c r="BP24" s="143">
        <f t="shared" si="8"/>
        <v>21</v>
      </c>
      <c r="BQ24" s="147" t="s">
        <v>69</v>
      </c>
      <c r="BR24" s="143">
        <f t="shared" ref="BR22:BR32" si="19">(BN24-BO24)*0.1</f>
        <v>0</v>
      </c>
      <c r="BS24" s="143">
        <v>8</v>
      </c>
      <c r="BT24" s="143">
        <v>10</v>
      </c>
      <c r="BU24" s="143">
        <v>14</v>
      </c>
      <c r="BV24" s="143">
        <v>268.5</v>
      </c>
      <c r="BW24" s="143">
        <f t="shared" si="9"/>
        <v>6</v>
      </c>
      <c r="BX24" s="147" t="s">
        <v>69</v>
      </c>
      <c r="BY24" s="143">
        <f t="shared" si="16"/>
        <v>26.85</v>
      </c>
      <c r="BZ24" s="143">
        <v>10</v>
      </c>
      <c r="CA24" s="143">
        <v>10</v>
      </c>
      <c r="CB24" s="143">
        <f t="shared" si="11"/>
        <v>2</v>
      </c>
      <c r="CC24" s="159">
        <f t="shared" si="12"/>
        <v>-8</v>
      </c>
      <c r="CD24" s="160" t="s">
        <v>70</v>
      </c>
      <c r="CE24" s="159">
        <f t="shared" si="15"/>
        <v>6</v>
      </c>
      <c r="CF24" s="159">
        <f>CC24*3</f>
        <v>-24</v>
      </c>
      <c r="CG24" s="144">
        <v>0</v>
      </c>
      <c r="CH24" s="143">
        <v>2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f t="shared" si="13"/>
        <v>361</v>
      </c>
      <c r="CS24" s="143">
        <f t="shared" si="14"/>
        <v>-28</v>
      </c>
    </row>
    <row r="25" s="135" customFormat="1" customHeight="1" spans="1:97">
      <c r="A25" s="143">
        <v>6544</v>
      </c>
      <c r="B25" s="143" t="s">
        <v>103</v>
      </c>
      <c r="C25" s="143">
        <v>114622</v>
      </c>
      <c r="D25" s="143" t="s">
        <v>102</v>
      </c>
      <c r="E25" s="143" t="s">
        <v>72</v>
      </c>
      <c r="F25" s="143">
        <v>27</v>
      </c>
      <c r="G25" s="143">
        <v>32</v>
      </c>
      <c r="H25" s="143">
        <v>35</v>
      </c>
      <c r="I25" s="143">
        <v>881.13</v>
      </c>
      <c r="J25" s="143">
        <f t="shared" si="0"/>
        <v>8</v>
      </c>
      <c r="K25" s="147" t="s">
        <v>69</v>
      </c>
      <c r="L25" s="143">
        <f>I25*0.1</f>
        <v>88.113</v>
      </c>
      <c r="M25" s="143">
        <v>35</v>
      </c>
      <c r="N25" s="143">
        <v>39</v>
      </c>
      <c r="O25" s="143">
        <v>59</v>
      </c>
      <c r="P25" s="143">
        <v>1322.42</v>
      </c>
      <c r="Q25" s="143">
        <f t="shared" si="1"/>
        <v>24</v>
      </c>
      <c r="R25" s="147" t="s">
        <v>69</v>
      </c>
      <c r="S25" s="143">
        <f t="shared" si="18"/>
        <v>105.7936</v>
      </c>
      <c r="T25" s="143">
        <v>11</v>
      </c>
      <c r="U25" s="143">
        <v>12</v>
      </c>
      <c r="V25" s="143">
        <v>7</v>
      </c>
      <c r="W25" s="143">
        <v>192.5</v>
      </c>
      <c r="X25" s="143">
        <f t="shared" si="2"/>
        <v>-4</v>
      </c>
      <c r="Y25" s="147" t="s">
        <v>70</v>
      </c>
      <c r="Z25" s="143">
        <f>W25*0.06</f>
        <v>11.55</v>
      </c>
      <c r="AA25" s="143">
        <v>27</v>
      </c>
      <c r="AB25" s="143">
        <v>34</v>
      </c>
      <c r="AC25" s="143">
        <v>28</v>
      </c>
      <c r="AD25" s="143">
        <v>800.12</v>
      </c>
      <c r="AE25" s="143">
        <f t="shared" si="3"/>
        <v>1</v>
      </c>
      <c r="AF25" s="147" t="s">
        <v>73</v>
      </c>
      <c r="AG25" s="143">
        <f>AD25*0.08</f>
        <v>64.0096</v>
      </c>
      <c r="AH25" s="143">
        <v>4</v>
      </c>
      <c r="AI25" s="143">
        <v>7</v>
      </c>
      <c r="AJ25" s="143">
        <v>0</v>
      </c>
      <c r="AK25" s="143">
        <v>0</v>
      </c>
      <c r="AL25" s="143">
        <f t="shared" si="4"/>
        <v>-4</v>
      </c>
      <c r="AM25" s="147" t="s">
        <v>70</v>
      </c>
      <c r="AN25" s="143">
        <f>AK25*0.06</f>
        <v>0</v>
      </c>
      <c r="AO25" s="143">
        <f>AL25*1</f>
        <v>-4</v>
      </c>
      <c r="AP25" s="143">
        <v>59</v>
      </c>
      <c r="AQ25" s="143">
        <v>69</v>
      </c>
      <c r="AR25" s="143">
        <v>48</v>
      </c>
      <c r="AS25" s="143">
        <v>3822.5</v>
      </c>
      <c r="AT25" s="143">
        <f t="shared" si="5"/>
        <v>-11</v>
      </c>
      <c r="AU25" s="147" t="s">
        <v>70</v>
      </c>
      <c r="AV25" s="143">
        <f>AS25*0.06</f>
        <v>229.35</v>
      </c>
      <c r="AW25" s="143">
        <v>10</v>
      </c>
      <c r="AX25" s="143">
        <v>10</v>
      </c>
      <c r="AY25" s="143">
        <v>25</v>
      </c>
      <c r="AZ25" s="143">
        <v>585</v>
      </c>
      <c r="BA25" s="143">
        <f t="shared" si="6"/>
        <v>15</v>
      </c>
      <c r="BB25" s="147" t="s">
        <v>69</v>
      </c>
      <c r="BC25" s="143">
        <f t="shared" si="17"/>
        <v>58.5</v>
      </c>
      <c r="BD25" s="143">
        <v>4</v>
      </c>
      <c r="BE25" s="143">
        <v>5</v>
      </c>
      <c r="BF25" s="143">
        <v>3</v>
      </c>
      <c r="BG25" s="143">
        <v>0.11</v>
      </c>
      <c r="BH25" s="143">
        <f t="shared" si="7"/>
        <v>-1</v>
      </c>
      <c r="BI25" s="147" t="s">
        <v>70</v>
      </c>
      <c r="BJ25" s="143">
        <f>BG25*0.06</f>
        <v>0.0066</v>
      </c>
      <c r="BK25" s="143">
        <v>3</v>
      </c>
      <c r="BL25" s="143">
        <v>3</v>
      </c>
      <c r="BM25" s="143">
        <v>66</v>
      </c>
      <c r="BN25" s="143">
        <v>897</v>
      </c>
      <c r="BO25" s="143">
        <v>897</v>
      </c>
      <c r="BP25" s="143">
        <f t="shared" si="8"/>
        <v>63</v>
      </c>
      <c r="BQ25" s="147" t="s">
        <v>69</v>
      </c>
      <c r="BR25" s="143">
        <f t="shared" si="19"/>
        <v>0</v>
      </c>
      <c r="BS25" s="143">
        <v>8</v>
      </c>
      <c r="BT25" s="143">
        <v>11</v>
      </c>
      <c r="BU25" s="143">
        <v>38</v>
      </c>
      <c r="BV25" s="143">
        <v>645.5</v>
      </c>
      <c r="BW25" s="143">
        <f t="shared" si="9"/>
        <v>30</v>
      </c>
      <c r="BX25" s="147" t="s">
        <v>69</v>
      </c>
      <c r="BY25" s="143">
        <f t="shared" si="16"/>
        <v>64.55</v>
      </c>
      <c r="BZ25" s="143">
        <v>11</v>
      </c>
      <c r="CA25" s="143">
        <v>13</v>
      </c>
      <c r="CB25" s="143">
        <f t="shared" si="11"/>
        <v>14</v>
      </c>
      <c r="CC25" s="159">
        <f t="shared" si="12"/>
        <v>3</v>
      </c>
      <c r="CD25" s="160" t="s">
        <v>69</v>
      </c>
      <c r="CE25" s="159">
        <f>CG25*3+CH25*5+CI25*25+CJ25*15+CK25*70+CL25*6+CM25*30+CN25*6+CO25*24+CP25*56+CQ25*61</f>
        <v>72</v>
      </c>
      <c r="CF25" s="159"/>
      <c r="CG25" s="144">
        <v>0</v>
      </c>
      <c r="CH25" s="143">
        <v>2</v>
      </c>
      <c r="CI25" s="143">
        <v>2</v>
      </c>
      <c r="CJ25" s="143">
        <v>0</v>
      </c>
      <c r="CK25" s="143">
        <v>0</v>
      </c>
      <c r="CL25" s="143">
        <v>0</v>
      </c>
      <c r="CM25" s="143">
        <v>0</v>
      </c>
      <c r="CN25" s="143">
        <v>2</v>
      </c>
      <c r="CO25" s="143">
        <v>0</v>
      </c>
      <c r="CP25" s="143">
        <v>0</v>
      </c>
      <c r="CQ25" s="143">
        <v>0</v>
      </c>
      <c r="CR25" s="143">
        <f t="shared" si="13"/>
        <v>694</v>
      </c>
      <c r="CS25" s="143">
        <f t="shared" si="14"/>
        <v>-4</v>
      </c>
    </row>
    <row r="26" s="135" customFormat="1" customHeight="1" spans="1:97">
      <c r="A26" s="143">
        <v>11125</v>
      </c>
      <c r="B26" s="143" t="s">
        <v>104</v>
      </c>
      <c r="C26" s="143">
        <v>114622</v>
      </c>
      <c r="D26" s="143" t="s">
        <v>102</v>
      </c>
      <c r="E26" s="143" t="s">
        <v>105</v>
      </c>
      <c r="F26" s="143">
        <v>25</v>
      </c>
      <c r="G26" s="143">
        <v>30</v>
      </c>
      <c r="H26" s="143">
        <v>13</v>
      </c>
      <c r="I26" s="143">
        <v>301.9</v>
      </c>
      <c r="J26" s="143">
        <f t="shared" si="0"/>
        <v>-12</v>
      </c>
      <c r="K26" s="147" t="s">
        <v>70</v>
      </c>
      <c r="L26" s="143">
        <f>I26*0.06</f>
        <v>18.114</v>
      </c>
      <c r="M26" s="143">
        <v>33</v>
      </c>
      <c r="N26" s="143">
        <v>36</v>
      </c>
      <c r="O26" s="143">
        <v>51</v>
      </c>
      <c r="P26" s="143">
        <v>1215.27</v>
      </c>
      <c r="Q26" s="143">
        <f t="shared" si="1"/>
        <v>18</v>
      </c>
      <c r="R26" s="147" t="s">
        <v>69</v>
      </c>
      <c r="S26" s="143">
        <f t="shared" si="18"/>
        <v>97.2216</v>
      </c>
      <c r="T26" s="143">
        <v>11</v>
      </c>
      <c r="U26" s="143">
        <v>12</v>
      </c>
      <c r="V26" s="143">
        <v>9</v>
      </c>
      <c r="W26" s="143">
        <v>241.5</v>
      </c>
      <c r="X26" s="143">
        <f t="shared" si="2"/>
        <v>-2</v>
      </c>
      <c r="Y26" s="147" t="s">
        <v>70</v>
      </c>
      <c r="Z26" s="143">
        <f>W26*0.06</f>
        <v>14.49</v>
      </c>
      <c r="AA26" s="143">
        <v>26</v>
      </c>
      <c r="AB26" s="143">
        <v>33</v>
      </c>
      <c r="AC26" s="143">
        <v>27</v>
      </c>
      <c r="AD26" s="143">
        <v>672.41</v>
      </c>
      <c r="AE26" s="143">
        <f t="shared" si="3"/>
        <v>1</v>
      </c>
      <c r="AF26" s="147" t="s">
        <v>73</v>
      </c>
      <c r="AG26" s="143">
        <f>AD26*0.08</f>
        <v>53.7928</v>
      </c>
      <c r="AH26" s="143">
        <v>6</v>
      </c>
      <c r="AI26" s="143">
        <v>6</v>
      </c>
      <c r="AJ26" s="143">
        <v>2</v>
      </c>
      <c r="AK26" s="143">
        <v>58.3</v>
      </c>
      <c r="AL26" s="143">
        <f t="shared" si="4"/>
        <v>-4</v>
      </c>
      <c r="AM26" s="147" t="s">
        <v>70</v>
      </c>
      <c r="AN26" s="143">
        <f>AK26*0.06</f>
        <v>3.498</v>
      </c>
      <c r="AO26" s="143">
        <f>AL26*1</f>
        <v>-4</v>
      </c>
      <c r="AP26" s="143">
        <v>55</v>
      </c>
      <c r="AQ26" s="143">
        <v>67</v>
      </c>
      <c r="AR26" s="143">
        <v>38</v>
      </c>
      <c r="AS26" s="143">
        <v>2988.53</v>
      </c>
      <c r="AT26" s="143">
        <f t="shared" si="5"/>
        <v>-17</v>
      </c>
      <c r="AU26" s="147" t="s">
        <v>70</v>
      </c>
      <c r="AV26" s="143">
        <f>AS26*0.06</f>
        <v>179.3118</v>
      </c>
      <c r="AW26" s="143">
        <v>10</v>
      </c>
      <c r="AX26" s="143">
        <v>15</v>
      </c>
      <c r="AY26" s="143">
        <v>16</v>
      </c>
      <c r="AZ26" s="143">
        <v>395.03</v>
      </c>
      <c r="BA26" s="143">
        <f t="shared" si="6"/>
        <v>6</v>
      </c>
      <c r="BB26" s="147" t="s">
        <v>69</v>
      </c>
      <c r="BC26" s="143">
        <f t="shared" si="17"/>
        <v>39.503</v>
      </c>
      <c r="BD26" s="143">
        <v>4</v>
      </c>
      <c r="BE26" s="143">
        <v>5</v>
      </c>
      <c r="BF26" s="143">
        <v>2</v>
      </c>
      <c r="BG26" s="143">
        <v>88</v>
      </c>
      <c r="BH26" s="143">
        <f t="shared" si="7"/>
        <v>-2</v>
      </c>
      <c r="BI26" s="147" t="s">
        <v>70</v>
      </c>
      <c r="BJ26" s="143">
        <f>BG26*0.06</f>
        <v>5.28</v>
      </c>
      <c r="BK26" s="143">
        <v>2</v>
      </c>
      <c r="BL26" s="143">
        <v>3</v>
      </c>
      <c r="BM26" s="143">
        <v>44</v>
      </c>
      <c r="BN26" s="143">
        <v>598</v>
      </c>
      <c r="BO26" s="143">
        <v>598</v>
      </c>
      <c r="BP26" s="143">
        <f t="shared" si="8"/>
        <v>42</v>
      </c>
      <c r="BQ26" s="147" t="s">
        <v>69</v>
      </c>
      <c r="BR26" s="143">
        <f t="shared" si="19"/>
        <v>0</v>
      </c>
      <c r="BS26" s="143">
        <v>8</v>
      </c>
      <c r="BT26" s="143">
        <v>10</v>
      </c>
      <c r="BU26" s="143">
        <v>12</v>
      </c>
      <c r="BV26" s="143">
        <v>231</v>
      </c>
      <c r="BW26" s="143">
        <f t="shared" si="9"/>
        <v>4</v>
      </c>
      <c r="BX26" s="147" t="s">
        <v>69</v>
      </c>
      <c r="BY26" s="143">
        <f t="shared" si="16"/>
        <v>23.1</v>
      </c>
      <c r="BZ26" s="143">
        <v>10</v>
      </c>
      <c r="CA26" s="143">
        <v>14</v>
      </c>
      <c r="CB26" s="143">
        <f t="shared" si="11"/>
        <v>1</v>
      </c>
      <c r="CC26" s="159">
        <f t="shared" si="12"/>
        <v>-9</v>
      </c>
      <c r="CD26" s="160" t="s">
        <v>70</v>
      </c>
      <c r="CE26" s="159">
        <f>CG26*2+CH26*3+CI26*15+CJ26*10+CK26*50+CL26*4+CM26*20+CN26*3+CO26*15+CP26*40+CQ26*40</f>
        <v>3</v>
      </c>
      <c r="CF26" s="159">
        <f>CC26*3</f>
        <v>-27</v>
      </c>
      <c r="CG26" s="144">
        <v>0</v>
      </c>
      <c r="CH26" s="143">
        <v>1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f t="shared" si="13"/>
        <v>437</v>
      </c>
      <c r="CS26" s="143">
        <f t="shared" si="14"/>
        <v>-31</v>
      </c>
    </row>
    <row r="27" s="135" customFormat="1" customHeight="1" spans="1:97">
      <c r="A27" s="143">
        <v>13143</v>
      </c>
      <c r="B27" s="143" t="s">
        <v>106</v>
      </c>
      <c r="C27" s="143">
        <v>114622</v>
      </c>
      <c r="D27" s="143" t="s">
        <v>102</v>
      </c>
      <c r="E27" s="144" t="s">
        <v>85</v>
      </c>
      <c r="F27" s="143"/>
      <c r="G27" s="143"/>
      <c r="H27" s="143">
        <v>0</v>
      </c>
      <c r="I27" s="143">
        <v>0</v>
      </c>
      <c r="J27" s="143">
        <f t="shared" si="0"/>
        <v>0</v>
      </c>
      <c r="K27" s="147" t="s">
        <v>76</v>
      </c>
      <c r="L27" s="143">
        <f>I27*0.06</f>
        <v>0</v>
      </c>
      <c r="M27" s="143"/>
      <c r="N27" s="143"/>
      <c r="O27" s="143">
        <v>1</v>
      </c>
      <c r="P27" s="143">
        <v>12</v>
      </c>
      <c r="Q27" s="143">
        <f t="shared" si="1"/>
        <v>1</v>
      </c>
      <c r="R27" s="147" t="s">
        <v>76</v>
      </c>
      <c r="S27" s="143">
        <f>P27*0.05</f>
        <v>0.6</v>
      </c>
      <c r="T27" s="143"/>
      <c r="U27" s="143"/>
      <c r="V27" s="143">
        <v>1</v>
      </c>
      <c r="W27" s="143">
        <v>8</v>
      </c>
      <c r="X27" s="143">
        <f t="shared" si="2"/>
        <v>1</v>
      </c>
      <c r="Y27" s="147" t="s">
        <v>76</v>
      </c>
      <c r="Z27" s="143">
        <f>W27*0.06</f>
        <v>0.48</v>
      </c>
      <c r="AA27" s="143"/>
      <c r="AB27" s="143"/>
      <c r="AC27" s="143">
        <v>0</v>
      </c>
      <c r="AD27" s="143">
        <v>0</v>
      </c>
      <c r="AE27" s="143">
        <f t="shared" si="3"/>
        <v>0</v>
      </c>
      <c r="AF27" s="147" t="s">
        <v>76</v>
      </c>
      <c r="AG27" s="143">
        <f>AD27*0.06</f>
        <v>0</v>
      </c>
      <c r="AH27" s="143"/>
      <c r="AI27" s="143"/>
      <c r="AJ27" s="143">
        <v>0</v>
      </c>
      <c r="AK27" s="143">
        <v>0</v>
      </c>
      <c r="AL27" s="143">
        <f t="shared" si="4"/>
        <v>0</v>
      </c>
      <c r="AM27" s="147" t="s">
        <v>76</v>
      </c>
      <c r="AN27" s="143">
        <f>AK27*0.06</f>
        <v>0</v>
      </c>
      <c r="AO27" s="143"/>
      <c r="AP27" s="143"/>
      <c r="AQ27" s="143"/>
      <c r="AR27" s="143">
        <v>0</v>
      </c>
      <c r="AS27" s="143">
        <v>0</v>
      </c>
      <c r="AT27" s="143">
        <f t="shared" si="5"/>
        <v>0</v>
      </c>
      <c r="AU27" s="147" t="s">
        <v>76</v>
      </c>
      <c r="AV27" s="143">
        <f>AS27*0.06</f>
        <v>0</v>
      </c>
      <c r="AW27" s="143"/>
      <c r="AX27" s="143"/>
      <c r="AY27" s="143">
        <v>0</v>
      </c>
      <c r="AZ27" s="143">
        <v>0</v>
      </c>
      <c r="BA27" s="143">
        <f t="shared" si="6"/>
        <v>0</v>
      </c>
      <c r="BB27" s="147" t="s">
        <v>76</v>
      </c>
      <c r="BC27" s="143">
        <f>AZ27*0.06</f>
        <v>0</v>
      </c>
      <c r="BD27" s="143"/>
      <c r="BE27" s="143"/>
      <c r="BF27" s="143">
        <v>0</v>
      </c>
      <c r="BG27" s="143">
        <v>0</v>
      </c>
      <c r="BH27" s="143">
        <f t="shared" si="7"/>
        <v>0</v>
      </c>
      <c r="BI27" s="147" t="s">
        <v>76</v>
      </c>
      <c r="BJ27" s="143">
        <f>BG27*0.06</f>
        <v>0</v>
      </c>
      <c r="BK27" s="143"/>
      <c r="BL27" s="143"/>
      <c r="BM27" s="143">
        <v>0</v>
      </c>
      <c r="BN27" s="143">
        <v>0</v>
      </c>
      <c r="BO27" s="143">
        <v>0</v>
      </c>
      <c r="BP27" s="143">
        <f t="shared" si="8"/>
        <v>0</v>
      </c>
      <c r="BQ27" s="147" t="s">
        <v>76</v>
      </c>
      <c r="BR27" s="143">
        <f>(BN27-BO27)*0.06</f>
        <v>0</v>
      </c>
      <c r="BS27" s="143"/>
      <c r="BT27" s="143"/>
      <c r="BU27" s="143">
        <v>1</v>
      </c>
      <c r="BV27" s="143">
        <v>0.68</v>
      </c>
      <c r="BW27" s="143">
        <f t="shared" si="9"/>
        <v>1</v>
      </c>
      <c r="BX27" s="147" t="s">
        <v>76</v>
      </c>
      <c r="BY27" s="143">
        <f>BV27*0.06</f>
        <v>0.0408</v>
      </c>
      <c r="BZ27" s="143"/>
      <c r="CA27" s="143"/>
      <c r="CB27" s="143">
        <f t="shared" si="11"/>
        <v>0</v>
      </c>
      <c r="CC27" s="159">
        <f t="shared" si="12"/>
        <v>0</v>
      </c>
      <c r="CD27" s="160" t="s">
        <v>76</v>
      </c>
      <c r="CE27" s="159">
        <f>CG27*2+CH27*3+CI27*15+CJ27*10+CK27*50+CL27*4+CM27*20+CN27*3+CO27*15+CP27*40+CQ27*40</f>
        <v>0</v>
      </c>
      <c r="CF27" s="159"/>
      <c r="CG27" s="144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f t="shared" si="13"/>
        <v>1</v>
      </c>
      <c r="CS27" s="143">
        <f t="shared" si="14"/>
        <v>0</v>
      </c>
    </row>
    <row r="28" s="135" customFormat="1" customHeight="1" spans="1:97">
      <c r="A28" s="143">
        <v>13330</v>
      </c>
      <c r="B28" s="143" t="s">
        <v>107</v>
      </c>
      <c r="C28" s="143">
        <v>114622</v>
      </c>
      <c r="D28" s="143" t="s">
        <v>102</v>
      </c>
      <c r="E28" s="144" t="s">
        <v>85</v>
      </c>
      <c r="F28" s="143"/>
      <c r="G28" s="143"/>
      <c r="H28" s="143">
        <v>0</v>
      </c>
      <c r="I28" s="143">
        <v>0</v>
      </c>
      <c r="J28" s="143">
        <f t="shared" si="0"/>
        <v>0</v>
      </c>
      <c r="K28" s="147" t="s">
        <v>76</v>
      </c>
      <c r="L28" s="143">
        <f>I28*0.06</f>
        <v>0</v>
      </c>
      <c r="M28" s="143"/>
      <c r="N28" s="143"/>
      <c r="O28" s="143">
        <v>0</v>
      </c>
      <c r="P28" s="143">
        <v>0</v>
      </c>
      <c r="Q28" s="143">
        <f t="shared" si="1"/>
        <v>0</v>
      </c>
      <c r="R28" s="147" t="s">
        <v>76</v>
      </c>
      <c r="S28" s="143">
        <f>P28*0.05</f>
        <v>0</v>
      </c>
      <c r="T28" s="143"/>
      <c r="U28" s="143"/>
      <c r="V28" s="143">
        <v>0</v>
      </c>
      <c r="W28" s="143">
        <v>0</v>
      </c>
      <c r="X28" s="143">
        <f t="shared" si="2"/>
        <v>0</v>
      </c>
      <c r="Y28" s="147" t="s">
        <v>76</v>
      </c>
      <c r="Z28" s="143">
        <f>W28*0.06</f>
        <v>0</v>
      </c>
      <c r="AA28" s="143"/>
      <c r="AB28" s="143"/>
      <c r="AC28" s="143">
        <v>0</v>
      </c>
      <c r="AD28" s="143">
        <v>0</v>
      </c>
      <c r="AE28" s="143">
        <f t="shared" si="3"/>
        <v>0</v>
      </c>
      <c r="AF28" s="147" t="s">
        <v>76</v>
      </c>
      <c r="AG28" s="143">
        <f>AD28*0.06</f>
        <v>0</v>
      </c>
      <c r="AH28" s="143"/>
      <c r="AI28" s="143"/>
      <c r="AJ28" s="143">
        <v>0</v>
      </c>
      <c r="AK28" s="143">
        <v>0</v>
      </c>
      <c r="AL28" s="143">
        <f t="shared" si="4"/>
        <v>0</v>
      </c>
      <c r="AM28" s="147" t="s">
        <v>76</v>
      </c>
      <c r="AN28" s="143">
        <f>AK28*0.06</f>
        <v>0</v>
      </c>
      <c r="AO28" s="143"/>
      <c r="AP28" s="143"/>
      <c r="AQ28" s="143"/>
      <c r="AR28" s="143">
        <v>0</v>
      </c>
      <c r="AS28" s="143">
        <v>0</v>
      </c>
      <c r="AT28" s="143">
        <f t="shared" si="5"/>
        <v>0</v>
      </c>
      <c r="AU28" s="147" t="s">
        <v>76</v>
      </c>
      <c r="AV28" s="143">
        <f>AS28*0.06</f>
        <v>0</v>
      </c>
      <c r="AW28" s="143"/>
      <c r="AX28" s="143"/>
      <c r="AY28" s="143">
        <v>0</v>
      </c>
      <c r="AZ28" s="143">
        <v>0</v>
      </c>
      <c r="BA28" s="143">
        <f t="shared" si="6"/>
        <v>0</v>
      </c>
      <c r="BB28" s="147" t="s">
        <v>76</v>
      </c>
      <c r="BC28" s="143">
        <f>AZ28*0.06</f>
        <v>0</v>
      </c>
      <c r="BD28" s="143"/>
      <c r="BE28" s="143"/>
      <c r="BF28" s="143">
        <v>0</v>
      </c>
      <c r="BG28" s="143">
        <v>0</v>
      </c>
      <c r="BH28" s="143">
        <f t="shared" si="7"/>
        <v>0</v>
      </c>
      <c r="BI28" s="147" t="s">
        <v>76</v>
      </c>
      <c r="BJ28" s="143">
        <f>BG28*0.06</f>
        <v>0</v>
      </c>
      <c r="BK28" s="143"/>
      <c r="BL28" s="143"/>
      <c r="BM28" s="143">
        <v>0</v>
      </c>
      <c r="BN28" s="143">
        <v>0</v>
      </c>
      <c r="BO28" s="143">
        <v>0</v>
      </c>
      <c r="BP28" s="143">
        <f t="shared" si="8"/>
        <v>0</v>
      </c>
      <c r="BQ28" s="147" t="s">
        <v>76</v>
      </c>
      <c r="BR28" s="143">
        <f>(BN28-BO28)*0.06</f>
        <v>0</v>
      </c>
      <c r="BS28" s="143"/>
      <c r="BT28" s="143"/>
      <c r="BU28" s="143">
        <v>0</v>
      </c>
      <c r="BV28" s="143">
        <v>0</v>
      </c>
      <c r="BW28" s="143">
        <f t="shared" si="9"/>
        <v>0</v>
      </c>
      <c r="BX28" s="147" t="s">
        <v>76</v>
      </c>
      <c r="BY28" s="143">
        <f>BV28*0.06</f>
        <v>0</v>
      </c>
      <c r="BZ28" s="143"/>
      <c r="CA28" s="143"/>
      <c r="CB28" s="143">
        <f t="shared" si="11"/>
        <v>0</v>
      </c>
      <c r="CC28" s="159">
        <f t="shared" si="12"/>
        <v>0</v>
      </c>
      <c r="CD28" s="160" t="s">
        <v>76</v>
      </c>
      <c r="CE28" s="159">
        <f>CG28*2+CH28*3+CI28*15+CJ28*10+CK28*50+CL28*4+CM28*20+CN28*3+CO28*15+CP28*40+CQ28*40</f>
        <v>0</v>
      </c>
      <c r="CF28" s="159"/>
      <c r="CG28" s="144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f t="shared" si="13"/>
        <v>0</v>
      </c>
      <c r="CS28" s="143">
        <f t="shared" si="14"/>
        <v>0</v>
      </c>
    </row>
    <row r="29" s="135" customFormat="1" customHeight="1" spans="1:97">
      <c r="A29" s="143">
        <v>11621</v>
      </c>
      <c r="B29" s="143" t="s">
        <v>108</v>
      </c>
      <c r="C29" s="143">
        <v>581</v>
      </c>
      <c r="D29" s="143" t="s">
        <v>109</v>
      </c>
      <c r="E29" s="143" t="s">
        <v>68</v>
      </c>
      <c r="F29" s="143">
        <v>47</v>
      </c>
      <c r="G29" s="143">
        <v>56</v>
      </c>
      <c r="H29" s="143">
        <v>61</v>
      </c>
      <c r="I29" s="143">
        <v>1340.53</v>
      </c>
      <c r="J29" s="143">
        <f t="shared" si="0"/>
        <v>14</v>
      </c>
      <c r="K29" s="147" t="s">
        <v>69</v>
      </c>
      <c r="L29" s="143">
        <f t="shared" ref="L27:L41" si="20">I29*0.1</f>
        <v>134.053</v>
      </c>
      <c r="M29" s="143">
        <v>62</v>
      </c>
      <c r="N29" s="143">
        <v>68</v>
      </c>
      <c r="O29" s="143">
        <v>69</v>
      </c>
      <c r="P29" s="143">
        <v>1477.29</v>
      </c>
      <c r="Q29" s="143">
        <f t="shared" si="1"/>
        <v>7</v>
      </c>
      <c r="R29" s="147" t="s">
        <v>69</v>
      </c>
      <c r="S29" s="143">
        <f t="shared" si="18"/>
        <v>118.1832</v>
      </c>
      <c r="T29" s="143">
        <v>21</v>
      </c>
      <c r="U29" s="143">
        <v>23</v>
      </c>
      <c r="V29" s="143">
        <v>25</v>
      </c>
      <c r="W29" s="143">
        <v>547.02</v>
      </c>
      <c r="X29" s="143">
        <f t="shared" si="2"/>
        <v>4</v>
      </c>
      <c r="Y29" s="147" t="s">
        <v>69</v>
      </c>
      <c r="Z29" s="143">
        <f t="shared" ref="Z27:Z32" si="21">W29*0.1</f>
        <v>54.702</v>
      </c>
      <c r="AA29" s="143">
        <v>36</v>
      </c>
      <c r="AB29" s="143">
        <v>45</v>
      </c>
      <c r="AC29" s="143">
        <v>24</v>
      </c>
      <c r="AD29" s="143">
        <v>605.69</v>
      </c>
      <c r="AE29" s="143">
        <f t="shared" si="3"/>
        <v>-12</v>
      </c>
      <c r="AF29" s="147" t="s">
        <v>70</v>
      </c>
      <c r="AG29" s="143">
        <f>AD29*0.06</f>
        <v>36.3414</v>
      </c>
      <c r="AH29" s="143">
        <v>7</v>
      </c>
      <c r="AI29" s="143">
        <v>9</v>
      </c>
      <c r="AJ29" s="143">
        <v>0</v>
      </c>
      <c r="AK29" s="143">
        <v>0</v>
      </c>
      <c r="AL29" s="143">
        <f t="shared" si="4"/>
        <v>-7</v>
      </c>
      <c r="AM29" s="147" t="s">
        <v>70</v>
      </c>
      <c r="AN29" s="143">
        <f>AK29*0.06</f>
        <v>0</v>
      </c>
      <c r="AO29" s="143">
        <f>AL29*1</f>
        <v>-7</v>
      </c>
      <c r="AP29" s="143">
        <v>46</v>
      </c>
      <c r="AQ29" s="143">
        <v>56</v>
      </c>
      <c r="AR29" s="143">
        <v>56</v>
      </c>
      <c r="AS29" s="143">
        <v>4982.72</v>
      </c>
      <c r="AT29" s="143">
        <f t="shared" si="5"/>
        <v>10</v>
      </c>
      <c r="AU29" s="147" t="s">
        <v>69</v>
      </c>
      <c r="AV29" s="143">
        <f>AS29*0.1</f>
        <v>498.272</v>
      </c>
      <c r="AW29" s="143">
        <v>9</v>
      </c>
      <c r="AX29" s="143">
        <v>11</v>
      </c>
      <c r="AY29" s="143">
        <v>9</v>
      </c>
      <c r="AZ29" s="143">
        <v>140.57</v>
      </c>
      <c r="BA29" s="143">
        <f t="shared" si="6"/>
        <v>0</v>
      </c>
      <c r="BB29" s="147" t="s">
        <v>73</v>
      </c>
      <c r="BC29" s="143">
        <f>AZ29*0.08</f>
        <v>11.2456</v>
      </c>
      <c r="BD29" s="143">
        <v>4</v>
      </c>
      <c r="BE29" s="143">
        <v>4</v>
      </c>
      <c r="BF29" s="143">
        <v>4</v>
      </c>
      <c r="BG29" s="143">
        <v>39.6</v>
      </c>
      <c r="BH29" s="143">
        <f t="shared" si="7"/>
        <v>0</v>
      </c>
      <c r="BI29" s="147" t="s">
        <v>69</v>
      </c>
      <c r="BJ29" s="143">
        <f t="shared" ref="BJ27:BJ32" si="22">BG29*0.1</f>
        <v>3.96</v>
      </c>
      <c r="BK29" s="143">
        <v>13</v>
      </c>
      <c r="BL29" s="143">
        <v>15</v>
      </c>
      <c r="BM29" s="143">
        <v>24</v>
      </c>
      <c r="BN29" s="143">
        <v>60.02</v>
      </c>
      <c r="BO29" s="143">
        <v>60.02</v>
      </c>
      <c r="BP29" s="143">
        <f t="shared" si="8"/>
        <v>11</v>
      </c>
      <c r="BQ29" s="147" t="s">
        <v>69</v>
      </c>
      <c r="BR29" s="143">
        <f t="shared" si="19"/>
        <v>0</v>
      </c>
      <c r="BS29" s="143">
        <v>9</v>
      </c>
      <c r="BT29" s="143">
        <v>11</v>
      </c>
      <c r="BU29" s="143">
        <v>21</v>
      </c>
      <c r="BV29" s="143">
        <v>363.71</v>
      </c>
      <c r="BW29" s="143">
        <f t="shared" si="9"/>
        <v>12</v>
      </c>
      <c r="BX29" s="147" t="s">
        <v>69</v>
      </c>
      <c r="BY29" s="143">
        <f t="shared" si="16"/>
        <v>36.371</v>
      </c>
      <c r="BZ29" s="143">
        <v>15</v>
      </c>
      <c r="CA29" s="143">
        <v>18</v>
      </c>
      <c r="CB29" s="143">
        <f t="shared" si="11"/>
        <v>0</v>
      </c>
      <c r="CC29" s="159">
        <f t="shared" si="12"/>
        <v>-15</v>
      </c>
      <c r="CD29" s="160" t="s">
        <v>70</v>
      </c>
      <c r="CE29" s="159">
        <f>CG29*2+CH29*3+CI29*15+CJ29*10+CK29*50+CL29*4+CM29*20+CN29*3+CO29*15+CP29*40+CQ29*40</f>
        <v>0</v>
      </c>
      <c r="CF29" s="159">
        <f>CC29*3</f>
        <v>-45</v>
      </c>
      <c r="CG29" s="144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f t="shared" si="13"/>
        <v>893</v>
      </c>
      <c r="CS29" s="143">
        <f t="shared" si="14"/>
        <v>-52</v>
      </c>
    </row>
    <row r="30" s="135" customFormat="1" customHeight="1" spans="1:97">
      <c r="A30" s="143">
        <v>13052</v>
      </c>
      <c r="B30" s="143" t="s">
        <v>110</v>
      </c>
      <c r="C30" s="143">
        <v>581</v>
      </c>
      <c r="D30" s="143" t="s">
        <v>109</v>
      </c>
      <c r="E30" s="143" t="s">
        <v>72</v>
      </c>
      <c r="F30" s="143">
        <v>47</v>
      </c>
      <c r="G30" s="143">
        <v>57</v>
      </c>
      <c r="H30" s="143">
        <v>67</v>
      </c>
      <c r="I30" s="143">
        <v>1625.38</v>
      </c>
      <c r="J30" s="143">
        <f t="shared" si="0"/>
        <v>20</v>
      </c>
      <c r="K30" s="147" t="s">
        <v>69</v>
      </c>
      <c r="L30" s="143">
        <f t="shared" si="20"/>
        <v>162.538</v>
      </c>
      <c r="M30" s="143">
        <v>62</v>
      </c>
      <c r="N30" s="143">
        <v>69</v>
      </c>
      <c r="O30" s="143">
        <v>79</v>
      </c>
      <c r="P30" s="143">
        <v>1765.87</v>
      </c>
      <c r="Q30" s="143">
        <f t="shared" si="1"/>
        <v>17</v>
      </c>
      <c r="R30" s="147" t="s">
        <v>69</v>
      </c>
      <c r="S30" s="143">
        <f t="shared" si="18"/>
        <v>141.2696</v>
      </c>
      <c r="T30" s="143">
        <v>21</v>
      </c>
      <c r="U30" s="143">
        <v>23</v>
      </c>
      <c r="V30" s="143">
        <v>23</v>
      </c>
      <c r="W30" s="143">
        <v>572</v>
      </c>
      <c r="X30" s="143">
        <f t="shared" si="2"/>
        <v>2</v>
      </c>
      <c r="Y30" s="147" t="s">
        <v>69</v>
      </c>
      <c r="Z30" s="143">
        <f t="shared" si="21"/>
        <v>57.2</v>
      </c>
      <c r="AA30" s="143">
        <v>37</v>
      </c>
      <c r="AB30" s="143">
        <v>46</v>
      </c>
      <c r="AC30" s="143">
        <v>39</v>
      </c>
      <c r="AD30" s="143">
        <v>841.4</v>
      </c>
      <c r="AE30" s="143">
        <f t="shared" si="3"/>
        <v>2</v>
      </c>
      <c r="AF30" s="147" t="s">
        <v>73</v>
      </c>
      <c r="AG30" s="143">
        <f>AD30*0.08</f>
        <v>67.312</v>
      </c>
      <c r="AH30" s="143">
        <v>8</v>
      </c>
      <c r="AI30" s="143">
        <v>9</v>
      </c>
      <c r="AJ30" s="143">
        <v>9</v>
      </c>
      <c r="AK30" s="143">
        <v>203.5</v>
      </c>
      <c r="AL30" s="143">
        <f t="shared" si="4"/>
        <v>1</v>
      </c>
      <c r="AM30" s="147" t="s">
        <v>69</v>
      </c>
      <c r="AN30" s="143">
        <f>AK30*0.1</f>
        <v>20.35</v>
      </c>
      <c r="AO30" s="143"/>
      <c r="AP30" s="143">
        <v>47</v>
      </c>
      <c r="AQ30" s="143">
        <v>56</v>
      </c>
      <c r="AR30" s="143">
        <v>73</v>
      </c>
      <c r="AS30" s="143">
        <v>5762.27</v>
      </c>
      <c r="AT30" s="143">
        <f t="shared" si="5"/>
        <v>26</v>
      </c>
      <c r="AU30" s="147" t="s">
        <v>69</v>
      </c>
      <c r="AV30" s="143">
        <f>AS30*0.1</f>
        <v>576.227</v>
      </c>
      <c r="AW30" s="143">
        <v>10</v>
      </c>
      <c r="AX30" s="143">
        <v>12</v>
      </c>
      <c r="AY30" s="143">
        <v>12</v>
      </c>
      <c r="AZ30" s="143">
        <v>294.8</v>
      </c>
      <c r="BA30" s="143">
        <f t="shared" si="6"/>
        <v>2</v>
      </c>
      <c r="BB30" s="147" t="s">
        <v>69</v>
      </c>
      <c r="BC30" s="143">
        <f>AZ30*0.1</f>
        <v>29.48</v>
      </c>
      <c r="BD30" s="143">
        <v>4</v>
      </c>
      <c r="BE30" s="143">
        <v>5</v>
      </c>
      <c r="BF30" s="143">
        <v>5</v>
      </c>
      <c r="BG30" s="143">
        <v>49.8</v>
      </c>
      <c r="BH30" s="143">
        <f t="shared" si="7"/>
        <v>1</v>
      </c>
      <c r="BI30" s="147" t="s">
        <v>69</v>
      </c>
      <c r="BJ30" s="143">
        <f t="shared" si="22"/>
        <v>4.98</v>
      </c>
      <c r="BK30" s="143">
        <v>13</v>
      </c>
      <c r="BL30" s="143">
        <v>16</v>
      </c>
      <c r="BM30" s="143">
        <v>40</v>
      </c>
      <c r="BN30" s="143">
        <v>478.52</v>
      </c>
      <c r="BO30" s="143">
        <v>478.52</v>
      </c>
      <c r="BP30" s="143">
        <f t="shared" si="8"/>
        <v>27</v>
      </c>
      <c r="BQ30" s="147" t="s">
        <v>69</v>
      </c>
      <c r="BR30" s="143">
        <f t="shared" si="19"/>
        <v>0</v>
      </c>
      <c r="BS30" s="143">
        <v>9</v>
      </c>
      <c r="BT30" s="143">
        <v>12</v>
      </c>
      <c r="BU30" s="143">
        <v>20</v>
      </c>
      <c r="BV30" s="143">
        <v>388.57</v>
      </c>
      <c r="BW30" s="143">
        <f t="shared" si="9"/>
        <v>11</v>
      </c>
      <c r="BX30" s="147" t="s">
        <v>69</v>
      </c>
      <c r="BY30" s="143">
        <f t="shared" si="16"/>
        <v>38.857</v>
      </c>
      <c r="BZ30" s="143">
        <v>16</v>
      </c>
      <c r="CA30" s="143">
        <v>19</v>
      </c>
      <c r="CB30" s="143">
        <f t="shared" si="11"/>
        <v>14.5</v>
      </c>
      <c r="CC30" s="159">
        <f t="shared" si="12"/>
        <v>-1.5</v>
      </c>
      <c r="CD30" s="160" t="s">
        <v>70</v>
      </c>
      <c r="CE30" s="159">
        <f>CG30*2+CH30*3+CI30*15+CJ30*10+CK30*50+CL30*4+CM30*20+CN30*3+CO30*15+CP30*40+CQ30*40</f>
        <v>65</v>
      </c>
      <c r="CF30" s="159">
        <f>CC30*3</f>
        <v>-4.5</v>
      </c>
      <c r="CG30" s="144">
        <v>0</v>
      </c>
      <c r="CH30" s="143">
        <v>1</v>
      </c>
      <c r="CI30" s="143">
        <v>0</v>
      </c>
      <c r="CJ30" s="143">
        <v>1</v>
      </c>
      <c r="CK30" s="143">
        <v>0</v>
      </c>
      <c r="CL30" s="143">
        <v>0</v>
      </c>
      <c r="CM30" s="143">
        <v>0</v>
      </c>
      <c r="CN30" s="143">
        <v>4</v>
      </c>
      <c r="CO30" s="143">
        <v>0</v>
      </c>
      <c r="CP30" s="143">
        <v>0</v>
      </c>
      <c r="CQ30" s="143">
        <v>1</v>
      </c>
      <c r="CR30" s="143">
        <f t="shared" si="13"/>
        <v>1163</v>
      </c>
      <c r="CS30" s="143">
        <f t="shared" si="14"/>
        <v>-4.5</v>
      </c>
    </row>
    <row r="31" s="135" customFormat="1" customHeight="1" spans="1:97">
      <c r="A31" s="143">
        <v>13581</v>
      </c>
      <c r="B31" s="143" t="s">
        <v>111</v>
      </c>
      <c r="C31" s="143">
        <v>581</v>
      </c>
      <c r="D31" s="143" t="s">
        <v>109</v>
      </c>
      <c r="E31" s="143" t="s">
        <v>72</v>
      </c>
      <c r="F31" s="143">
        <v>48</v>
      </c>
      <c r="G31" s="143">
        <v>57</v>
      </c>
      <c r="H31" s="143">
        <v>70</v>
      </c>
      <c r="I31" s="143">
        <v>1701.28</v>
      </c>
      <c r="J31" s="143">
        <f t="shared" si="0"/>
        <v>22</v>
      </c>
      <c r="K31" s="147" t="s">
        <v>69</v>
      </c>
      <c r="L31" s="143">
        <f t="shared" si="20"/>
        <v>170.128</v>
      </c>
      <c r="M31" s="143">
        <v>63</v>
      </c>
      <c r="N31" s="143">
        <v>69</v>
      </c>
      <c r="O31" s="143">
        <v>68</v>
      </c>
      <c r="P31" s="143">
        <v>1623.72</v>
      </c>
      <c r="Q31" s="143">
        <f t="shared" si="1"/>
        <v>5</v>
      </c>
      <c r="R31" s="147" t="s">
        <v>73</v>
      </c>
      <c r="S31" s="143">
        <f>P31*0.06</f>
        <v>97.4232</v>
      </c>
      <c r="T31" s="143">
        <v>21</v>
      </c>
      <c r="U31" s="143">
        <v>23</v>
      </c>
      <c r="V31" s="143">
        <v>26</v>
      </c>
      <c r="W31" s="143">
        <v>691.57</v>
      </c>
      <c r="X31" s="143">
        <f t="shared" si="2"/>
        <v>5</v>
      </c>
      <c r="Y31" s="147" t="s">
        <v>69</v>
      </c>
      <c r="Z31" s="143">
        <f t="shared" si="21"/>
        <v>69.157</v>
      </c>
      <c r="AA31" s="143">
        <v>37</v>
      </c>
      <c r="AB31" s="143">
        <v>46</v>
      </c>
      <c r="AC31" s="143">
        <v>24</v>
      </c>
      <c r="AD31" s="143">
        <v>535.96</v>
      </c>
      <c r="AE31" s="143">
        <f t="shared" si="3"/>
        <v>-13</v>
      </c>
      <c r="AF31" s="147" t="s">
        <v>70</v>
      </c>
      <c r="AG31" s="143">
        <f>AD31*0.06</f>
        <v>32.1576</v>
      </c>
      <c r="AH31" s="143">
        <v>8</v>
      </c>
      <c r="AI31" s="143">
        <v>10</v>
      </c>
      <c r="AJ31" s="143">
        <v>4</v>
      </c>
      <c r="AK31" s="143">
        <v>107.39</v>
      </c>
      <c r="AL31" s="143">
        <f t="shared" si="4"/>
        <v>-4</v>
      </c>
      <c r="AM31" s="147" t="s">
        <v>70</v>
      </c>
      <c r="AN31" s="143">
        <f>AK31*0.06</f>
        <v>6.4434</v>
      </c>
      <c r="AO31" s="143">
        <f>AL31*1</f>
        <v>-4</v>
      </c>
      <c r="AP31" s="143">
        <v>47</v>
      </c>
      <c r="AQ31" s="143">
        <v>56</v>
      </c>
      <c r="AR31" s="143">
        <v>87</v>
      </c>
      <c r="AS31" s="143">
        <v>6677.01</v>
      </c>
      <c r="AT31" s="143">
        <f t="shared" si="5"/>
        <v>40</v>
      </c>
      <c r="AU31" s="147" t="s">
        <v>69</v>
      </c>
      <c r="AV31" s="143">
        <f>AS31*0.1</f>
        <v>667.701</v>
      </c>
      <c r="AW31" s="143">
        <v>10</v>
      </c>
      <c r="AX31" s="143">
        <v>12</v>
      </c>
      <c r="AY31" s="143">
        <v>10</v>
      </c>
      <c r="AZ31" s="143">
        <v>264.4</v>
      </c>
      <c r="BA31" s="143">
        <f t="shared" si="6"/>
        <v>0</v>
      </c>
      <c r="BB31" s="147" t="s">
        <v>73</v>
      </c>
      <c r="BC31" s="143">
        <f>AZ31*0.08</f>
        <v>21.152</v>
      </c>
      <c r="BD31" s="143">
        <v>4</v>
      </c>
      <c r="BE31" s="143">
        <v>5</v>
      </c>
      <c r="BF31" s="143">
        <v>14</v>
      </c>
      <c r="BG31" s="143">
        <v>294.5</v>
      </c>
      <c r="BH31" s="143">
        <f t="shared" si="7"/>
        <v>10</v>
      </c>
      <c r="BI31" s="147" t="s">
        <v>69</v>
      </c>
      <c r="BJ31" s="143">
        <f t="shared" si="22"/>
        <v>29.45</v>
      </c>
      <c r="BK31" s="143">
        <v>13</v>
      </c>
      <c r="BL31" s="143">
        <v>16</v>
      </c>
      <c r="BM31" s="143">
        <v>89</v>
      </c>
      <c r="BN31" s="143">
        <v>1577.22</v>
      </c>
      <c r="BO31" s="143">
        <v>1577.22</v>
      </c>
      <c r="BP31" s="143">
        <f t="shared" si="8"/>
        <v>76</v>
      </c>
      <c r="BQ31" s="147" t="s">
        <v>69</v>
      </c>
      <c r="BR31" s="143">
        <f t="shared" si="19"/>
        <v>0</v>
      </c>
      <c r="BS31" s="143">
        <v>9</v>
      </c>
      <c r="BT31" s="143">
        <v>12</v>
      </c>
      <c r="BU31" s="143">
        <v>23</v>
      </c>
      <c r="BV31" s="143">
        <v>391.13</v>
      </c>
      <c r="BW31" s="143">
        <f t="shared" si="9"/>
        <v>14</v>
      </c>
      <c r="BX31" s="147" t="s">
        <v>69</v>
      </c>
      <c r="BY31" s="143">
        <f t="shared" si="16"/>
        <v>39.113</v>
      </c>
      <c r="BZ31" s="143">
        <v>16</v>
      </c>
      <c r="CA31" s="143">
        <v>19</v>
      </c>
      <c r="CB31" s="143">
        <f t="shared" si="11"/>
        <v>21.5</v>
      </c>
      <c r="CC31" s="159">
        <f t="shared" si="12"/>
        <v>5.5</v>
      </c>
      <c r="CD31" s="160" t="s">
        <v>69</v>
      </c>
      <c r="CE31" s="159">
        <f>CG31*3+CH31*5+CI31*25+CJ31*15+CK31*70+CL31*6+CM31*30+CN31*6+CO31*24+CP31*56+CQ31*61</f>
        <v>148</v>
      </c>
      <c r="CF31" s="159"/>
      <c r="CG31" s="144">
        <v>0</v>
      </c>
      <c r="CH31" s="143">
        <v>3</v>
      </c>
      <c r="CI31" s="143">
        <v>1</v>
      </c>
      <c r="CJ31" s="143">
        <v>-1</v>
      </c>
      <c r="CK31" s="143">
        <v>0</v>
      </c>
      <c r="CL31" s="143">
        <v>0</v>
      </c>
      <c r="CM31" s="143">
        <v>0</v>
      </c>
      <c r="CN31" s="143">
        <v>1</v>
      </c>
      <c r="CO31" s="143">
        <v>0</v>
      </c>
      <c r="CP31" s="143">
        <v>1</v>
      </c>
      <c r="CQ31" s="143">
        <v>1</v>
      </c>
      <c r="CR31" s="143">
        <f t="shared" si="13"/>
        <v>1281</v>
      </c>
      <c r="CS31" s="143">
        <f t="shared" si="14"/>
        <v>-4</v>
      </c>
    </row>
    <row r="32" s="135" customFormat="1" customHeight="1" spans="1:97">
      <c r="A32" s="143">
        <v>9749</v>
      </c>
      <c r="B32" s="143" t="s">
        <v>112</v>
      </c>
      <c r="C32" s="143">
        <v>740</v>
      </c>
      <c r="D32" s="143" t="s">
        <v>113</v>
      </c>
      <c r="E32" s="143" t="s">
        <v>72</v>
      </c>
      <c r="F32" s="143">
        <v>21</v>
      </c>
      <c r="G32" s="143">
        <v>25</v>
      </c>
      <c r="H32" s="143">
        <v>29</v>
      </c>
      <c r="I32" s="143">
        <v>790.5</v>
      </c>
      <c r="J32" s="143">
        <f t="shared" si="0"/>
        <v>8</v>
      </c>
      <c r="K32" s="147" t="s">
        <v>69</v>
      </c>
      <c r="L32" s="143">
        <f t="shared" si="20"/>
        <v>79.05</v>
      </c>
      <c r="M32" s="143">
        <v>28</v>
      </c>
      <c r="N32" s="143">
        <v>31</v>
      </c>
      <c r="O32" s="143">
        <v>42</v>
      </c>
      <c r="P32" s="143">
        <v>985.41</v>
      </c>
      <c r="Q32" s="143">
        <f t="shared" si="1"/>
        <v>14</v>
      </c>
      <c r="R32" s="147" t="s">
        <v>69</v>
      </c>
      <c r="S32" s="143">
        <f>P32*0.08</f>
        <v>78.8328</v>
      </c>
      <c r="T32" s="143">
        <v>12</v>
      </c>
      <c r="U32" s="143">
        <v>13</v>
      </c>
      <c r="V32" s="143">
        <v>15</v>
      </c>
      <c r="W32" s="143">
        <v>357.09</v>
      </c>
      <c r="X32" s="143">
        <f t="shared" si="2"/>
        <v>3</v>
      </c>
      <c r="Y32" s="147" t="s">
        <v>69</v>
      </c>
      <c r="Z32" s="143">
        <f t="shared" si="21"/>
        <v>35.709</v>
      </c>
      <c r="AA32" s="143">
        <v>20</v>
      </c>
      <c r="AB32" s="143">
        <v>26</v>
      </c>
      <c r="AC32" s="143">
        <v>48</v>
      </c>
      <c r="AD32" s="143">
        <v>1197.03</v>
      </c>
      <c r="AE32" s="143">
        <f t="shared" si="3"/>
        <v>28</v>
      </c>
      <c r="AF32" s="147" t="s">
        <v>69</v>
      </c>
      <c r="AG32" s="143">
        <f>AD32*0.1</f>
        <v>119.703</v>
      </c>
      <c r="AH32" s="143">
        <v>4</v>
      </c>
      <c r="AI32" s="143">
        <v>4</v>
      </c>
      <c r="AJ32" s="143">
        <v>8</v>
      </c>
      <c r="AK32" s="143">
        <v>228</v>
      </c>
      <c r="AL32" s="143">
        <f t="shared" si="4"/>
        <v>4</v>
      </c>
      <c r="AM32" s="147" t="s">
        <v>69</v>
      </c>
      <c r="AN32" s="143">
        <f>AK32*0.1</f>
        <v>22.8</v>
      </c>
      <c r="AO32" s="143"/>
      <c r="AP32" s="143">
        <v>43</v>
      </c>
      <c r="AQ32" s="143">
        <v>51</v>
      </c>
      <c r="AR32" s="143">
        <v>23</v>
      </c>
      <c r="AS32" s="143">
        <v>1923.33</v>
      </c>
      <c r="AT32" s="143">
        <f t="shared" si="5"/>
        <v>-20</v>
      </c>
      <c r="AU32" s="147" t="s">
        <v>70</v>
      </c>
      <c r="AV32" s="143">
        <f t="shared" ref="AV32:AV37" si="23">AS32*0.06</f>
        <v>115.3998</v>
      </c>
      <c r="AW32" s="143">
        <v>7</v>
      </c>
      <c r="AX32" s="143">
        <v>8</v>
      </c>
      <c r="AY32" s="143">
        <v>8</v>
      </c>
      <c r="AZ32" s="143">
        <v>245</v>
      </c>
      <c r="BA32" s="143">
        <f t="shared" si="6"/>
        <v>1</v>
      </c>
      <c r="BB32" s="147" t="s">
        <v>69</v>
      </c>
      <c r="BC32" s="143">
        <f>AZ32*0.1</f>
        <v>24.5</v>
      </c>
      <c r="BD32" s="143">
        <v>4</v>
      </c>
      <c r="BE32" s="143">
        <v>5</v>
      </c>
      <c r="BF32" s="143">
        <v>7</v>
      </c>
      <c r="BG32" s="143">
        <v>99.4</v>
      </c>
      <c r="BH32" s="143">
        <f t="shared" si="7"/>
        <v>3</v>
      </c>
      <c r="BI32" s="147" t="s">
        <v>69</v>
      </c>
      <c r="BJ32" s="143">
        <f t="shared" si="22"/>
        <v>9.94</v>
      </c>
      <c r="BK32" s="143">
        <v>10</v>
      </c>
      <c r="BL32" s="143">
        <v>12</v>
      </c>
      <c r="BM32" s="143">
        <v>44</v>
      </c>
      <c r="BN32" s="143">
        <v>598.02</v>
      </c>
      <c r="BO32" s="143">
        <v>299.02</v>
      </c>
      <c r="BP32" s="143">
        <f t="shared" si="8"/>
        <v>34</v>
      </c>
      <c r="BQ32" s="147" t="s">
        <v>69</v>
      </c>
      <c r="BR32" s="143">
        <f t="shared" si="19"/>
        <v>29.9</v>
      </c>
      <c r="BS32" s="143">
        <v>10</v>
      </c>
      <c r="BT32" s="143">
        <v>14</v>
      </c>
      <c r="BU32" s="143">
        <v>16</v>
      </c>
      <c r="BV32" s="143">
        <v>331.64</v>
      </c>
      <c r="BW32" s="143">
        <f t="shared" si="9"/>
        <v>6</v>
      </c>
      <c r="BX32" s="147" t="s">
        <v>69</v>
      </c>
      <c r="BY32" s="143">
        <f t="shared" si="16"/>
        <v>33.164</v>
      </c>
      <c r="BZ32" s="143">
        <v>16</v>
      </c>
      <c r="CA32" s="143">
        <v>19</v>
      </c>
      <c r="CB32" s="143">
        <f t="shared" si="11"/>
        <v>27</v>
      </c>
      <c r="CC32" s="159">
        <f t="shared" si="12"/>
        <v>11</v>
      </c>
      <c r="CD32" s="160" t="s">
        <v>69</v>
      </c>
      <c r="CE32" s="159">
        <f>CG32*3+CH32*5+CI32*25+CJ32*15+CK32*70+CL32*6+CM32*30+CN32*6+CO32*24+CP32*56+CQ32*61</f>
        <v>141</v>
      </c>
      <c r="CF32" s="159"/>
      <c r="CG32" s="144">
        <v>0</v>
      </c>
      <c r="CH32" s="143">
        <v>1</v>
      </c>
      <c r="CI32" s="143">
        <v>4</v>
      </c>
      <c r="CJ32" s="143">
        <v>0</v>
      </c>
      <c r="CK32" s="143">
        <v>0</v>
      </c>
      <c r="CL32" s="143">
        <v>1</v>
      </c>
      <c r="CM32" s="143">
        <v>0</v>
      </c>
      <c r="CN32" s="143">
        <v>1</v>
      </c>
      <c r="CO32" s="143">
        <v>1</v>
      </c>
      <c r="CP32" s="143">
        <v>0</v>
      </c>
      <c r="CQ32" s="143">
        <v>0</v>
      </c>
      <c r="CR32" s="143">
        <f t="shared" si="13"/>
        <v>690</v>
      </c>
      <c r="CS32" s="143">
        <f t="shared" si="14"/>
        <v>0</v>
      </c>
    </row>
    <row r="33" s="135" customFormat="1" customHeight="1" spans="1:97">
      <c r="A33" s="143">
        <v>10650</v>
      </c>
      <c r="B33" s="143" t="s">
        <v>114</v>
      </c>
      <c r="C33" s="143">
        <v>740</v>
      </c>
      <c r="D33" s="143" t="s">
        <v>113</v>
      </c>
      <c r="E33" s="143" t="s">
        <v>68</v>
      </c>
      <c r="F33" s="143">
        <v>21</v>
      </c>
      <c r="G33" s="143">
        <v>25</v>
      </c>
      <c r="H33" s="143">
        <v>28</v>
      </c>
      <c r="I33" s="143">
        <v>726.55</v>
      </c>
      <c r="J33" s="143">
        <f t="shared" si="0"/>
        <v>7</v>
      </c>
      <c r="K33" s="147" t="s">
        <v>69</v>
      </c>
      <c r="L33" s="143">
        <f t="shared" si="20"/>
        <v>72.655</v>
      </c>
      <c r="M33" s="143">
        <v>27</v>
      </c>
      <c r="N33" s="143">
        <v>30</v>
      </c>
      <c r="O33" s="143">
        <v>34</v>
      </c>
      <c r="P33" s="143">
        <v>789.29</v>
      </c>
      <c r="Q33" s="143">
        <f t="shared" si="1"/>
        <v>7</v>
      </c>
      <c r="R33" s="147" t="s">
        <v>69</v>
      </c>
      <c r="S33" s="143">
        <f>P33*0.08</f>
        <v>63.1432</v>
      </c>
      <c r="T33" s="143">
        <v>11</v>
      </c>
      <c r="U33" s="143">
        <v>13</v>
      </c>
      <c r="V33" s="143">
        <v>7</v>
      </c>
      <c r="W33" s="143">
        <v>182</v>
      </c>
      <c r="X33" s="143">
        <f t="shared" si="2"/>
        <v>-4</v>
      </c>
      <c r="Y33" s="147" t="s">
        <v>70</v>
      </c>
      <c r="Z33" s="143">
        <f>W33*0.06</f>
        <v>10.92</v>
      </c>
      <c r="AA33" s="143">
        <v>19</v>
      </c>
      <c r="AB33" s="143">
        <v>26</v>
      </c>
      <c r="AC33" s="143">
        <v>34</v>
      </c>
      <c r="AD33" s="143">
        <v>740.03</v>
      </c>
      <c r="AE33" s="143">
        <f t="shared" si="3"/>
        <v>15</v>
      </c>
      <c r="AF33" s="147" t="s">
        <v>69</v>
      </c>
      <c r="AG33" s="143">
        <f>AD33*0.1</f>
        <v>74.003</v>
      </c>
      <c r="AH33" s="143">
        <v>3</v>
      </c>
      <c r="AI33" s="143">
        <v>4</v>
      </c>
      <c r="AJ33" s="143">
        <v>1</v>
      </c>
      <c r="AK33" s="143">
        <v>27.87</v>
      </c>
      <c r="AL33" s="143">
        <f t="shared" si="4"/>
        <v>-2</v>
      </c>
      <c r="AM33" s="147" t="s">
        <v>70</v>
      </c>
      <c r="AN33" s="143">
        <f>AK33*0.06</f>
        <v>1.6722</v>
      </c>
      <c r="AO33" s="143">
        <f>AL33*1</f>
        <v>-2</v>
      </c>
      <c r="AP33" s="143">
        <v>42</v>
      </c>
      <c r="AQ33" s="143">
        <v>51</v>
      </c>
      <c r="AR33" s="143">
        <v>35</v>
      </c>
      <c r="AS33" s="143">
        <v>3408.05</v>
      </c>
      <c r="AT33" s="143">
        <f t="shared" si="5"/>
        <v>-7</v>
      </c>
      <c r="AU33" s="147" t="s">
        <v>70</v>
      </c>
      <c r="AV33" s="143">
        <f t="shared" si="23"/>
        <v>204.483</v>
      </c>
      <c r="AW33" s="143">
        <v>6</v>
      </c>
      <c r="AX33" s="143">
        <v>7</v>
      </c>
      <c r="AY33" s="143">
        <v>3</v>
      </c>
      <c r="AZ33" s="143">
        <v>105</v>
      </c>
      <c r="BA33" s="143">
        <f t="shared" si="6"/>
        <v>-3</v>
      </c>
      <c r="BB33" s="147" t="s">
        <v>70</v>
      </c>
      <c r="BC33" s="143">
        <f>AZ33*0.06</f>
        <v>6.3</v>
      </c>
      <c r="BD33" s="143">
        <v>4</v>
      </c>
      <c r="BE33" s="143">
        <v>5</v>
      </c>
      <c r="BF33" s="143">
        <v>0</v>
      </c>
      <c r="BG33" s="143">
        <v>0</v>
      </c>
      <c r="BH33" s="143">
        <f t="shared" si="7"/>
        <v>-4</v>
      </c>
      <c r="BI33" s="147" t="s">
        <v>70</v>
      </c>
      <c r="BJ33" s="143">
        <f>BG33*0.06</f>
        <v>0</v>
      </c>
      <c r="BK33" s="143">
        <v>9</v>
      </c>
      <c r="BL33" s="143">
        <v>11</v>
      </c>
      <c r="BM33" s="143">
        <v>0</v>
      </c>
      <c r="BN33" s="143">
        <v>0</v>
      </c>
      <c r="BO33" s="143">
        <v>0</v>
      </c>
      <c r="BP33" s="143">
        <f t="shared" si="8"/>
        <v>-9</v>
      </c>
      <c r="BQ33" s="147" t="s">
        <v>70</v>
      </c>
      <c r="BR33" s="143">
        <f>(BN33-BO33)*0.06</f>
        <v>0</v>
      </c>
      <c r="BS33" s="143">
        <v>10</v>
      </c>
      <c r="BT33" s="143">
        <v>13</v>
      </c>
      <c r="BU33" s="143">
        <v>22</v>
      </c>
      <c r="BV33" s="143">
        <v>434.97</v>
      </c>
      <c r="BW33" s="143">
        <f t="shared" si="9"/>
        <v>12</v>
      </c>
      <c r="BX33" s="147" t="s">
        <v>69</v>
      </c>
      <c r="BY33" s="143">
        <f t="shared" si="16"/>
        <v>43.497</v>
      </c>
      <c r="BZ33" s="143">
        <v>15</v>
      </c>
      <c r="CA33" s="143">
        <v>18</v>
      </c>
      <c r="CB33" s="143">
        <f t="shared" si="11"/>
        <v>14</v>
      </c>
      <c r="CC33" s="159">
        <f t="shared" si="12"/>
        <v>-1</v>
      </c>
      <c r="CD33" s="160" t="s">
        <v>70</v>
      </c>
      <c r="CE33" s="159">
        <f>CG33*2+CH33*3+CI33*15+CJ33*10+CK33*50+CL33*4+CM33*20+CN33*3+CO33*15+CP33*40+CQ33*40</f>
        <v>64</v>
      </c>
      <c r="CF33" s="159">
        <f>CC33*3</f>
        <v>-3</v>
      </c>
      <c r="CG33" s="144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3</v>
      </c>
      <c r="CO33" s="143">
        <v>1</v>
      </c>
      <c r="CP33" s="143">
        <v>0</v>
      </c>
      <c r="CQ33" s="143">
        <v>1</v>
      </c>
      <c r="CR33" s="143">
        <f t="shared" si="13"/>
        <v>541</v>
      </c>
      <c r="CS33" s="143">
        <f t="shared" si="14"/>
        <v>-5</v>
      </c>
    </row>
    <row r="34" s="135" customFormat="1" customHeight="1" spans="1:97">
      <c r="A34" s="143">
        <v>7050</v>
      </c>
      <c r="B34" s="143" t="s">
        <v>115</v>
      </c>
      <c r="C34" s="143">
        <v>712</v>
      </c>
      <c r="D34" s="143" t="s">
        <v>116</v>
      </c>
      <c r="E34" s="143" t="s">
        <v>68</v>
      </c>
      <c r="F34" s="143">
        <v>39</v>
      </c>
      <c r="G34" s="143">
        <v>46</v>
      </c>
      <c r="H34" s="143">
        <v>70</v>
      </c>
      <c r="I34" s="143">
        <v>1923.61</v>
      </c>
      <c r="J34" s="143">
        <f t="shared" si="0"/>
        <v>31</v>
      </c>
      <c r="K34" s="147" t="s">
        <v>69</v>
      </c>
      <c r="L34" s="143">
        <f t="shared" si="20"/>
        <v>192.361</v>
      </c>
      <c r="M34" s="143">
        <v>51</v>
      </c>
      <c r="N34" s="143">
        <v>56</v>
      </c>
      <c r="O34" s="143">
        <v>85</v>
      </c>
      <c r="P34" s="143">
        <v>1993.03</v>
      </c>
      <c r="Q34" s="143">
        <f t="shared" si="1"/>
        <v>34</v>
      </c>
      <c r="R34" s="147" t="s">
        <v>69</v>
      </c>
      <c r="S34" s="143">
        <f>P34*0.08</f>
        <v>159.4424</v>
      </c>
      <c r="T34" s="143">
        <v>19</v>
      </c>
      <c r="U34" s="143">
        <v>21</v>
      </c>
      <c r="V34" s="143">
        <v>14</v>
      </c>
      <c r="W34" s="143">
        <v>383.93</v>
      </c>
      <c r="X34" s="143">
        <f t="shared" si="2"/>
        <v>-5</v>
      </c>
      <c r="Y34" s="147" t="s">
        <v>70</v>
      </c>
      <c r="Z34" s="143">
        <f>W34*0.06</f>
        <v>23.0358</v>
      </c>
      <c r="AA34" s="143">
        <v>29</v>
      </c>
      <c r="AB34" s="143">
        <v>36</v>
      </c>
      <c r="AC34" s="143">
        <v>27</v>
      </c>
      <c r="AD34" s="143">
        <v>667.73</v>
      </c>
      <c r="AE34" s="143">
        <f t="shared" si="3"/>
        <v>-2</v>
      </c>
      <c r="AF34" s="147" t="s">
        <v>70</v>
      </c>
      <c r="AG34" s="143">
        <f>AD34*0.06</f>
        <v>40.0638</v>
      </c>
      <c r="AH34" s="143">
        <v>4</v>
      </c>
      <c r="AI34" s="143">
        <v>4</v>
      </c>
      <c r="AJ34" s="143">
        <v>1</v>
      </c>
      <c r="AK34" s="143">
        <v>29.8</v>
      </c>
      <c r="AL34" s="143">
        <f t="shared" si="4"/>
        <v>-3</v>
      </c>
      <c r="AM34" s="147" t="s">
        <v>70</v>
      </c>
      <c r="AN34" s="143">
        <f>AK34*0.06</f>
        <v>1.788</v>
      </c>
      <c r="AO34" s="143">
        <f>AL34*1</f>
        <v>-3</v>
      </c>
      <c r="AP34" s="143">
        <v>42</v>
      </c>
      <c r="AQ34" s="143">
        <v>51</v>
      </c>
      <c r="AR34" s="143">
        <v>25</v>
      </c>
      <c r="AS34" s="143">
        <v>2019.98</v>
      </c>
      <c r="AT34" s="143">
        <f t="shared" si="5"/>
        <v>-17</v>
      </c>
      <c r="AU34" s="147" t="s">
        <v>70</v>
      </c>
      <c r="AV34" s="143">
        <f t="shared" si="23"/>
        <v>121.1988</v>
      </c>
      <c r="AW34" s="143">
        <v>7</v>
      </c>
      <c r="AX34" s="143">
        <v>8</v>
      </c>
      <c r="AY34" s="143">
        <v>5</v>
      </c>
      <c r="AZ34" s="143">
        <v>175</v>
      </c>
      <c r="BA34" s="143">
        <f t="shared" si="6"/>
        <v>-2</v>
      </c>
      <c r="BB34" s="147" t="s">
        <v>70</v>
      </c>
      <c r="BC34" s="143">
        <f>AZ34*0.06</f>
        <v>10.5</v>
      </c>
      <c r="BD34" s="143">
        <v>3</v>
      </c>
      <c r="BE34" s="143">
        <v>3</v>
      </c>
      <c r="BF34" s="143">
        <v>3</v>
      </c>
      <c r="BG34" s="143">
        <v>36.44</v>
      </c>
      <c r="BH34" s="143">
        <f t="shared" si="7"/>
        <v>0</v>
      </c>
      <c r="BI34" s="147" t="s">
        <v>69</v>
      </c>
      <c r="BJ34" s="143">
        <f>BG34*0.1</f>
        <v>3.644</v>
      </c>
      <c r="BK34" s="143">
        <v>9</v>
      </c>
      <c r="BL34" s="143">
        <v>11</v>
      </c>
      <c r="BM34" s="143">
        <v>12</v>
      </c>
      <c r="BN34" s="143">
        <v>209.3</v>
      </c>
      <c r="BO34" s="143">
        <v>149.5</v>
      </c>
      <c r="BP34" s="143">
        <f t="shared" si="8"/>
        <v>3</v>
      </c>
      <c r="BQ34" s="147" t="s">
        <v>69</v>
      </c>
      <c r="BR34" s="143">
        <f>(BN34-BO34)*0.1</f>
        <v>5.98</v>
      </c>
      <c r="BS34" s="143">
        <v>7</v>
      </c>
      <c r="BT34" s="143">
        <v>9</v>
      </c>
      <c r="BU34" s="143">
        <v>7</v>
      </c>
      <c r="BV34" s="143">
        <v>151</v>
      </c>
      <c r="BW34" s="143">
        <f t="shared" si="9"/>
        <v>0</v>
      </c>
      <c r="BX34" s="147" t="s">
        <v>73</v>
      </c>
      <c r="BY34" s="143">
        <f>BV34*0.08</f>
        <v>12.08</v>
      </c>
      <c r="BZ34" s="143">
        <v>21</v>
      </c>
      <c r="CA34" s="143">
        <v>25</v>
      </c>
      <c r="CB34" s="143">
        <f t="shared" si="11"/>
        <v>10</v>
      </c>
      <c r="CC34" s="159">
        <f t="shared" si="12"/>
        <v>-11</v>
      </c>
      <c r="CD34" s="160" t="s">
        <v>70</v>
      </c>
      <c r="CE34" s="159">
        <f>CG34*2+CH34*3+CI34*15+CJ34*10+CK34*50+CL34*4+CM34*20+CN34*3+CO34*15+CP34*40+CQ34*40</f>
        <v>30</v>
      </c>
      <c r="CF34" s="159">
        <f>CC34*3</f>
        <v>-33</v>
      </c>
      <c r="CG34" s="144">
        <v>0</v>
      </c>
      <c r="CH34" s="143">
        <v>5</v>
      </c>
      <c r="CI34" s="143">
        <v>1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f t="shared" si="13"/>
        <v>600</v>
      </c>
      <c r="CS34" s="143">
        <f t="shared" si="14"/>
        <v>-36</v>
      </c>
    </row>
    <row r="35" s="135" customFormat="1" customHeight="1" spans="1:97">
      <c r="A35" s="143">
        <v>8972</v>
      </c>
      <c r="B35" s="143" t="s">
        <v>117</v>
      </c>
      <c r="C35" s="143">
        <v>712</v>
      </c>
      <c r="D35" s="143" t="s">
        <v>116</v>
      </c>
      <c r="E35" s="143" t="s">
        <v>72</v>
      </c>
      <c r="F35" s="143">
        <v>39</v>
      </c>
      <c r="G35" s="143">
        <v>47</v>
      </c>
      <c r="H35" s="143">
        <v>56</v>
      </c>
      <c r="I35" s="143">
        <v>1525.97</v>
      </c>
      <c r="J35" s="143">
        <f t="shared" si="0"/>
        <v>17</v>
      </c>
      <c r="K35" s="147" t="s">
        <v>69</v>
      </c>
      <c r="L35" s="143">
        <f t="shared" si="20"/>
        <v>152.597</v>
      </c>
      <c r="M35" s="143">
        <v>52</v>
      </c>
      <c r="N35" s="143">
        <v>57</v>
      </c>
      <c r="O35" s="143">
        <v>74</v>
      </c>
      <c r="P35" s="143">
        <v>1721.45</v>
      </c>
      <c r="Q35" s="143">
        <f t="shared" si="1"/>
        <v>22</v>
      </c>
      <c r="R35" s="147" t="s">
        <v>69</v>
      </c>
      <c r="S35" s="143">
        <f>P35*0.08</f>
        <v>137.716</v>
      </c>
      <c r="T35" s="143">
        <v>20</v>
      </c>
      <c r="U35" s="143">
        <v>21</v>
      </c>
      <c r="V35" s="143">
        <v>26</v>
      </c>
      <c r="W35" s="143">
        <v>702.46</v>
      </c>
      <c r="X35" s="143">
        <f t="shared" si="2"/>
        <v>6</v>
      </c>
      <c r="Y35" s="147" t="s">
        <v>69</v>
      </c>
      <c r="Z35" s="143">
        <f>W35*0.1</f>
        <v>70.246</v>
      </c>
      <c r="AA35" s="143">
        <v>29</v>
      </c>
      <c r="AB35" s="143">
        <v>36</v>
      </c>
      <c r="AC35" s="143">
        <v>33</v>
      </c>
      <c r="AD35" s="143">
        <v>856.18</v>
      </c>
      <c r="AE35" s="143">
        <f t="shared" si="3"/>
        <v>4</v>
      </c>
      <c r="AF35" s="147" t="s">
        <v>73</v>
      </c>
      <c r="AG35" s="143">
        <f>AD35*0.08</f>
        <v>68.4944</v>
      </c>
      <c r="AH35" s="143">
        <v>4</v>
      </c>
      <c r="AI35" s="143">
        <v>5</v>
      </c>
      <c r="AJ35" s="143">
        <v>5</v>
      </c>
      <c r="AK35" s="143">
        <v>143.8</v>
      </c>
      <c r="AL35" s="143">
        <f t="shared" si="4"/>
        <v>1</v>
      </c>
      <c r="AM35" s="147" t="s">
        <v>69</v>
      </c>
      <c r="AN35" s="143">
        <f>AK35*0.1</f>
        <v>14.38</v>
      </c>
      <c r="AO35" s="143"/>
      <c r="AP35" s="143">
        <v>43</v>
      </c>
      <c r="AQ35" s="143">
        <v>51</v>
      </c>
      <c r="AR35" s="143">
        <v>20</v>
      </c>
      <c r="AS35" s="143">
        <v>1956</v>
      </c>
      <c r="AT35" s="143">
        <f t="shared" si="5"/>
        <v>-23</v>
      </c>
      <c r="AU35" s="147" t="s">
        <v>70</v>
      </c>
      <c r="AV35" s="143">
        <f t="shared" si="23"/>
        <v>117.36</v>
      </c>
      <c r="AW35" s="143">
        <v>8</v>
      </c>
      <c r="AX35" s="143">
        <v>9</v>
      </c>
      <c r="AY35" s="143">
        <v>11</v>
      </c>
      <c r="AZ35" s="143">
        <v>315</v>
      </c>
      <c r="BA35" s="143">
        <f t="shared" si="6"/>
        <v>3</v>
      </c>
      <c r="BB35" s="147" t="s">
        <v>69</v>
      </c>
      <c r="BC35" s="143">
        <f>AZ35*0.1</f>
        <v>31.5</v>
      </c>
      <c r="BD35" s="143">
        <v>3</v>
      </c>
      <c r="BE35" s="143">
        <v>4</v>
      </c>
      <c r="BF35" s="143">
        <v>1</v>
      </c>
      <c r="BG35" s="143">
        <v>0</v>
      </c>
      <c r="BH35" s="143">
        <f t="shared" si="7"/>
        <v>-2</v>
      </c>
      <c r="BI35" s="147" t="s">
        <v>70</v>
      </c>
      <c r="BJ35" s="143">
        <f>BG35*0.06</f>
        <v>0</v>
      </c>
      <c r="BK35" s="143">
        <v>10</v>
      </c>
      <c r="BL35" s="143">
        <v>12</v>
      </c>
      <c r="BM35" s="143">
        <v>19</v>
      </c>
      <c r="BN35" s="143">
        <v>399.77</v>
      </c>
      <c r="BO35" s="143">
        <v>149.5</v>
      </c>
      <c r="BP35" s="143">
        <f t="shared" si="8"/>
        <v>9</v>
      </c>
      <c r="BQ35" s="147" t="s">
        <v>69</v>
      </c>
      <c r="BR35" s="143">
        <f>(BN35-BO35)*0.1</f>
        <v>25.027</v>
      </c>
      <c r="BS35" s="143">
        <v>8</v>
      </c>
      <c r="BT35" s="143">
        <v>10</v>
      </c>
      <c r="BU35" s="143">
        <v>13</v>
      </c>
      <c r="BV35" s="143">
        <v>279</v>
      </c>
      <c r="BW35" s="143">
        <f t="shared" si="9"/>
        <v>5</v>
      </c>
      <c r="BX35" s="147" t="s">
        <v>69</v>
      </c>
      <c r="BY35" s="143">
        <f t="shared" ref="BY35:BY41" si="24">BV35*0.1</f>
        <v>27.9</v>
      </c>
      <c r="BZ35" s="143">
        <v>21</v>
      </c>
      <c r="CA35" s="143">
        <v>25</v>
      </c>
      <c r="CB35" s="143">
        <f t="shared" si="11"/>
        <v>41</v>
      </c>
      <c r="CC35" s="159">
        <f t="shared" si="12"/>
        <v>20</v>
      </c>
      <c r="CD35" s="160" t="s">
        <v>69</v>
      </c>
      <c r="CE35" s="159">
        <f>CG35*3+CH35*5+CI35*25+CJ35*15+CK35*70+CL35*6+CM35*30+CN35*6+CO35*24+CP35*56+CQ35*61</f>
        <v>253</v>
      </c>
      <c r="CF35" s="159"/>
      <c r="CG35" s="144">
        <v>0</v>
      </c>
      <c r="CH35" s="143">
        <v>7</v>
      </c>
      <c r="CI35" s="143">
        <v>3</v>
      </c>
      <c r="CJ35" s="143">
        <v>0</v>
      </c>
      <c r="CK35" s="143">
        <v>1</v>
      </c>
      <c r="CL35" s="143">
        <v>0</v>
      </c>
      <c r="CM35" s="143">
        <v>0</v>
      </c>
      <c r="CN35" s="143">
        <v>2</v>
      </c>
      <c r="CO35" s="143">
        <v>0</v>
      </c>
      <c r="CP35" s="143">
        <v>0</v>
      </c>
      <c r="CQ35" s="143">
        <v>1</v>
      </c>
      <c r="CR35" s="143">
        <f t="shared" si="13"/>
        <v>898</v>
      </c>
      <c r="CS35" s="143">
        <f t="shared" si="14"/>
        <v>0</v>
      </c>
    </row>
    <row r="36" s="135" customFormat="1" customHeight="1" spans="1:97">
      <c r="A36" s="143">
        <v>11382</v>
      </c>
      <c r="B36" s="143" t="s">
        <v>118</v>
      </c>
      <c r="C36" s="143">
        <v>712</v>
      </c>
      <c r="D36" s="143" t="s">
        <v>116</v>
      </c>
      <c r="E36" s="143" t="s">
        <v>72</v>
      </c>
      <c r="F36" s="143">
        <v>39</v>
      </c>
      <c r="G36" s="143">
        <v>47</v>
      </c>
      <c r="H36" s="143">
        <v>85</v>
      </c>
      <c r="I36" s="143">
        <v>2118.22</v>
      </c>
      <c r="J36" s="143">
        <f t="shared" si="0"/>
        <v>46</v>
      </c>
      <c r="K36" s="147" t="s">
        <v>69</v>
      </c>
      <c r="L36" s="143">
        <f t="shared" si="20"/>
        <v>211.822</v>
      </c>
      <c r="M36" s="143">
        <v>52</v>
      </c>
      <c r="N36" s="143">
        <v>57</v>
      </c>
      <c r="O36" s="143">
        <v>68</v>
      </c>
      <c r="P36" s="143">
        <v>1576.92</v>
      </c>
      <c r="Q36" s="143">
        <f t="shared" si="1"/>
        <v>16</v>
      </c>
      <c r="R36" s="147" t="s">
        <v>69</v>
      </c>
      <c r="S36" s="143">
        <f>P36*0.08</f>
        <v>126.1536</v>
      </c>
      <c r="T36" s="143">
        <v>19</v>
      </c>
      <c r="U36" s="143">
        <v>21</v>
      </c>
      <c r="V36" s="143">
        <v>31</v>
      </c>
      <c r="W36" s="143">
        <v>852.32</v>
      </c>
      <c r="X36" s="143">
        <f t="shared" si="2"/>
        <v>12</v>
      </c>
      <c r="Y36" s="147" t="s">
        <v>69</v>
      </c>
      <c r="Z36" s="143">
        <f>W36*0.1</f>
        <v>85.232</v>
      </c>
      <c r="AA36" s="143">
        <v>29</v>
      </c>
      <c r="AB36" s="143">
        <v>36</v>
      </c>
      <c r="AC36" s="143">
        <v>30</v>
      </c>
      <c r="AD36" s="143">
        <v>808.97</v>
      </c>
      <c r="AE36" s="143">
        <f t="shared" si="3"/>
        <v>1</v>
      </c>
      <c r="AF36" s="147" t="s">
        <v>73</v>
      </c>
      <c r="AG36" s="143">
        <f>AD36*0.08</f>
        <v>64.7176</v>
      </c>
      <c r="AH36" s="143">
        <v>4</v>
      </c>
      <c r="AI36" s="143">
        <v>5</v>
      </c>
      <c r="AJ36" s="143">
        <v>1</v>
      </c>
      <c r="AK36" s="143">
        <v>29.8</v>
      </c>
      <c r="AL36" s="143">
        <f t="shared" si="4"/>
        <v>-3</v>
      </c>
      <c r="AM36" s="147" t="s">
        <v>70</v>
      </c>
      <c r="AN36" s="143">
        <f>AK36*0.06</f>
        <v>1.788</v>
      </c>
      <c r="AO36" s="143">
        <f>AL36*1</f>
        <v>-3</v>
      </c>
      <c r="AP36" s="143">
        <v>43</v>
      </c>
      <c r="AQ36" s="143">
        <v>51</v>
      </c>
      <c r="AR36" s="143">
        <v>24</v>
      </c>
      <c r="AS36" s="143">
        <v>2271.91</v>
      </c>
      <c r="AT36" s="143">
        <f t="shared" si="5"/>
        <v>-19</v>
      </c>
      <c r="AU36" s="147" t="s">
        <v>70</v>
      </c>
      <c r="AV36" s="143">
        <f t="shared" si="23"/>
        <v>136.3146</v>
      </c>
      <c r="AW36" s="143">
        <v>7</v>
      </c>
      <c r="AX36" s="143">
        <v>9</v>
      </c>
      <c r="AY36" s="143">
        <v>17</v>
      </c>
      <c r="AZ36" s="143">
        <v>455</v>
      </c>
      <c r="BA36" s="143">
        <f t="shared" si="6"/>
        <v>10</v>
      </c>
      <c r="BB36" s="147" t="s">
        <v>69</v>
      </c>
      <c r="BC36" s="143">
        <f>AZ36*0.1</f>
        <v>45.5</v>
      </c>
      <c r="BD36" s="143">
        <v>3</v>
      </c>
      <c r="BE36" s="143">
        <v>4</v>
      </c>
      <c r="BF36" s="143">
        <v>4</v>
      </c>
      <c r="BG36" s="143">
        <v>59.8</v>
      </c>
      <c r="BH36" s="143">
        <f t="shared" si="7"/>
        <v>1</v>
      </c>
      <c r="BI36" s="147" t="s">
        <v>69</v>
      </c>
      <c r="BJ36" s="143">
        <f t="shared" ref="BJ36:BJ41" si="25">BG36*0.1</f>
        <v>5.98</v>
      </c>
      <c r="BK36" s="143">
        <v>10</v>
      </c>
      <c r="BL36" s="143">
        <v>12</v>
      </c>
      <c r="BM36" s="143">
        <v>32</v>
      </c>
      <c r="BN36" s="143">
        <v>448.5</v>
      </c>
      <c r="BO36" s="143">
        <v>448.5</v>
      </c>
      <c r="BP36" s="143">
        <f t="shared" si="8"/>
        <v>22</v>
      </c>
      <c r="BQ36" s="147" t="s">
        <v>69</v>
      </c>
      <c r="BR36" s="143">
        <f>(BN36-BO36)*0.1</f>
        <v>0</v>
      </c>
      <c r="BS36" s="143">
        <v>8</v>
      </c>
      <c r="BT36" s="143">
        <v>10</v>
      </c>
      <c r="BU36" s="143">
        <v>12</v>
      </c>
      <c r="BV36" s="143">
        <v>267</v>
      </c>
      <c r="BW36" s="143">
        <f t="shared" si="9"/>
        <v>4</v>
      </c>
      <c r="BX36" s="147" t="s">
        <v>69</v>
      </c>
      <c r="BY36" s="143">
        <f t="shared" si="24"/>
        <v>26.7</v>
      </c>
      <c r="BZ36" s="143">
        <v>21</v>
      </c>
      <c r="CA36" s="143">
        <v>25</v>
      </c>
      <c r="CB36" s="143">
        <f t="shared" si="11"/>
        <v>14</v>
      </c>
      <c r="CC36" s="159">
        <f t="shared" si="12"/>
        <v>-7</v>
      </c>
      <c r="CD36" s="160" t="s">
        <v>70</v>
      </c>
      <c r="CE36" s="159">
        <f>CG36*2+CH36*3+CI36*15+CJ36*10+CK36*50+CL36*4+CM36*20+CN36*3+CO36*15+CP36*40+CQ36*40</f>
        <v>42</v>
      </c>
      <c r="CF36" s="159">
        <f>CC36*3</f>
        <v>-21</v>
      </c>
      <c r="CG36" s="144">
        <v>0</v>
      </c>
      <c r="CH36" s="143">
        <v>4</v>
      </c>
      <c r="CI36" s="143">
        <v>2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f t="shared" si="13"/>
        <v>746</v>
      </c>
      <c r="CS36" s="143">
        <f t="shared" si="14"/>
        <v>-24</v>
      </c>
    </row>
    <row r="37" s="135" customFormat="1" customHeight="1" spans="1:97">
      <c r="A37" s="143">
        <v>11487</v>
      </c>
      <c r="B37" s="143" t="s">
        <v>119</v>
      </c>
      <c r="C37" s="143">
        <v>712</v>
      </c>
      <c r="D37" s="143" t="s">
        <v>116</v>
      </c>
      <c r="E37" s="143" t="s">
        <v>72</v>
      </c>
      <c r="F37" s="143">
        <v>39</v>
      </c>
      <c r="G37" s="143">
        <v>47</v>
      </c>
      <c r="H37" s="143">
        <v>47</v>
      </c>
      <c r="I37" s="143">
        <v>1223.34</v>
      </c>
      <c r="J37" s="143">
        <f t="shared" si="0"/>
        <v>8</v>
      </c>
      <c r="K37" s="147" t="s">
        <v>69</v>
      </c>
      <c r="L37" s="143">
        <f t="shared" si="20"/>
        <v>122.334</v>
      </c>
      <c r="M37" s="143">
        <v>51</v>
      </c>
      <c r="N37" s="143">
        <v>57</v>
      </c>
      <c r="O37" s="143">
        <v>33</v>
      </c>
      <c r="P37" s="143">
        <v>739.73</v>
      </c>
      <c r="Q37" s="143">
        <f t="shared" si="1"/>
        <v>-18</v>
      </c>
      <c r="R37" s="147" t="s">
        <v>70</v>
      </c>
      <c r="S37" s="143">
        <f>P37*0.05</f>
        <v>36.9865</v>
      </c>
      <c r="T37" s="143">
        <v>19</v>
      </c>
      <c r="U37" s="143">
        <v>21</v>
      </c>
      <c r="V37" s="143">
        <v>11</v>
      </c>
      <c r="W37" s="143">
        <v>277.58</v>
      </c>
      <c r="X37" s="143">
        <f t="shared" si="2"/>
        <v>-8</v>
      </c>
      <c r="Y37" s="147" t="s">
        <v>70</v>
      </c>
      <c r="Z37" s="143">
        <f>W37*0.06</f>
        <v>16.6548</v>
      </c>
      <c r="AA37" s="143">
        <v>29</v>
      </c>
      <c r="AB37" s="143">
        <v>36</v>
      </c>
      <c r="AC37" s="143">
        <v>21</v>
      </c>
      <c r="AD37" s="143">
        <v>508.26</v>
      </c>
      <c r="AE37" s="143">
        <f t="shared" si="3"/>
        <v>-8</v>
      </c>
      <c r="AF37" s="147" t="s">
        <v>70</v>
      </c>
      <c r="AG37" s="143">
        <f>AD37*0.06</f>
        <v>30.4956</v>
      </c>
      <c r="AH37" s="143">
        <v>4</v>
      </c>
      <c r="AI37" s="143">
        <v>5</v>
      </c>
      <c r="AJ37" s="143">
        <v>0</v>
      </c>
      <c r="AK37" s="143">
        <v>0</v>
      </c>
      <c r="AL37" s="143">
        <f t="shared" si="4"/>
        <v>-4</v>
      </c>
      <c r="AM37" s="147" t="s">
        <v>70</v>
      </c>
      <c r="AN37" s="143">
        <f>AK37*0.06</f>
        <v>0</v>
      </c>
      <c r="AO37" s="143">
        <f>AL37*1</f>
        <v>-4</v>
      </c>
      <c r="AP37" s="143">
        <v>42</v>
      </c>
      <c r="AQ37" s="143">
        <v>51</v>
      </c>
      <c r="AR37" s="143">
        <v>37</v>
      </c>
      <c r="AS37" s="143">
        <v>3160.64</v>
      </c>
      <c r="AT37" s="143">
        <f t="shared" si="5"/>
        <v>-5</v>
      </c>
      <c r="AU37" s="147" t="s">
        <v>70</v>
      </c>
      <c r="AV37" s="143">
        <f t="shared" si="23"/>
        <v>189.6384</v>
      </c>
      <c r="AW37" s="143">
        <v>7</v>
      </c>
      <c r="AX37" s="143">
        <v>9</v>
      </c>
      <c r="AY37" s="143">
        <v>6</v>
      </c>
      <c r="AZ37" s="143">
        <v>122.8</v>
      </c>
      <c r="BA37" s="143">
        <f t="shared" si="6"/>
        <v>-1</v>
      </c>
      <c r="BB37" s="147" t="s">
        <v>70</v>
      </c>
      <c r="BC37" s="143">
        <f>AZ37*0.06</f>
        <v>7.368</v>
      </c>
      <c r="BD37" s="143">
        <v>3</v>
      </c>
      <c r="BE37" s="143">
        <v>3</v>
      </c>
      <c r="BF37" s="143">
        <v>3</v>
      </c>
      <c r="BG37" s="143">
        <v>49.7</v>
      </c>
      <c r="BH37" s="143">
        <f t="shared" si="7"/>
        <v>0</v>
      </c>
      <c r="BI37" s="147" t="s">
        <v>69</v>
      </c>
      <c r="BJ37" s="143">
        <f t="shared" si="25"/>
        <v>4.97</v>
      </c>
      <c r="BK37" s="143">
        <v>10</v>
      </c>
      <c r="BL37" s="143">
        <v>12</v>
      </c>
      <c r="BM37" s="143">
        <v>0</v>
      </c>
      <c r="BN37" s="143">
        <v>0</v>
      </c>
      <c r="BO37" s="143">
        <v>0</v>
      </c>
      <c r="BP37" s="143">
        <f t="shared" si="8"/>
        <v>-10</v>
      </c>
      <c r="BQ37" s="147" t="s">
        <v>70</v>
      </c>
      <c r="BR37" s="143">
        <f>(BN37-BO37)*0.06</f>
        <v>0</v>
      </c>
      <c r="BS37" s="143">
        <v>7</v>
      </c>
      <c r="BT37" s="143">
        <v>10</v>
      </c>
      <c r="BU37" s="143">
        <v>12</v>
      </c>
      <c r="BV37" s="143">
        <v>248</v>
      </c>
      <c r="BW37" s="143">
        <f t="shared" si="9"/>
        <v>5</v>
      </c>
      <c r="BX37" s="147" t="s">
        <v>69</v>
      </c>
      <c r="BY37" s="143">
        <f t="shared" si="24"/>
        <v>24.8</v>
      </c>
      <c r="BZ37" s="143">
        <v>21</v>
      </c>
      <c r="CA37" s="143">
        <v>26</v>
      </c>
      <c r="CB37" s="143">
        <f t="shared" si="11"/>
        <v>13</v>
      </c>
      <c r="CC37" s="159">
        <f t="shared" si="12"/>
        <v>-8</v>
      </c>
      <c r="CD37" s="160" t="s">
        <v>70</v>
      </c>
      <c r="CE37" s="159">
        <f>CG37*2+CH37*3+CI37*15+CJ37*10+CK37*50+CL37*4+CM37*20+CN37*3+CO37*15+CP37*40+CQ37*40</f>
        <v>39</v>
      </c>
      <c r="CF37" s="159">
        <f>CC37*3</f>
        <v>-24</v>
      </c>
      <c r="CG37" s="144">
        <v>0</v>
      </c>
      <c r="CH37" s="143">
        <v>3</v>
      </c>
      <c r="CI37" s="143">
        <v>2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0</v>
      </c>
      <c r="CP37" s="143">
        <v>0</v>
      </c>
      <c r="CQ37" s="143">
        <v>0</v>
      </c>
      <c r="CR37" s="143">
        <f t="shared" si="13"/>
        <v>472</v>
      </c>
      <c r="CS37" s="143">
        <f t="shared" si="14"/>
        <v>-28</v>
      </c>
    </row>
    <row r="38" s="135" customFormat="1" customHeight="1" spans="1:97">
      <c r="A38" s="143">
        <v>13209</v>
      </c>
      <c r="B38" s="143" t="s">
        <v>120</v>
      </c>
      <c r="C38" s="143">
        <v>712</v>
      </c>
      <c r="D38" s="143" t="s">
        <v>116</v>
      </c>
      <c r="E38" s="144" t="s">
        <v>81</v>
      </c>
      <c r="F38" s="143"/>
      <c r="G38" s="143"/>
      <c r="H38" s="143">
        <v>0</v>
      </c>
      <c r="I38" s="143">
        <v>0</v>
      </c>
      <c r="J38" s="143">
        <f t="shared" si="0"/>
        <v>0</v>
      </c>
      <c r="K38" s="147" t="s">
        <v>76</v>
      </c>
      <c r="L38" s="143">
        <f>I38*0.06</f>
        <v>0</v>
      </c>
      <c r="M38" s="143"/>
      <c r="N38" s="143"/>
      <c r="O38" s="143">
        <v>0</v>
      </c>
      <c r="P38" s="143">
        <v>0</v>
      </c>
      <c r="Q38" s="143">
        <f t="shared" si="1"/>
        <v>0</v>
      </c>
      <c r="R38" s="147" t="s">
        <v>76</v>
      </c>
      <c r="S38" s="143">
        <f>P38*0.05</f>
        <v>0</v>
      </c>
      <c r="T38" s="143"/>
      <c r="U38" s="143"/>
      <c r="V38" s="143">
        <v>0</v>
      </c>
      <c r="W38" s="143">
        <v>0</v>
      </c>
      <c r="X38" s="143">
        <f t="shared" si="2"/>
        <v>0</v>
      </c>
      <c r="Y38" s="147" t="s">
        <v>76</v>
      </c>
      <c r="Z38" s="143">
        <f>W38*0.06</f>
        <v>0</v>
      </c>
      <c r="AA38" s="143"/>
      <c r="AB38" s="143"/>
      <c r="AC38" s="143">
        <v>0</v>
      </c>
      <c r="AD38" s="143">
        <v>0</v>
      </c>
      <c r="AE38" s="143">
        <f t="shared" si="3"/>
        <v>0</v>
      </c>
      <c r="AF38" s="147" t="s">
        <v>76</v>
      </c>
      <c r="AG38" s="143">
        <f>AD38*0.06</f>
        <v>0</v>
      </c>
      <c r="AH38" s="143"/>
      <c r="AI38" s="143"/>
      <c r="AJ38" s="143">
        <v>0</v>
      </c>
      <c r="AK38" s="143">
        <v>0</v>
      </c>
      <c r="AL38" s="143">
        <f t="shared" si="4"/>
        <v>0</v>
      </c>
      <c r="AM38" s="147" t="s">
        <v>76</v>
      </c>
      <c r="AN38" s="143">
        <f>AK38*0.06</f>
        <v>0</v>
      </c>
      <c r="AO38" s="143"/>
      <c r="AP38" s="143"/>
      <c r="AQ38" s="143"/>
      <c r="AR38" s="143">
        <v>0</v>
      </c>
      <c r="AS38" s="143">
        <v>0</v>
      </c>
      <c r="AT38" s="143">
        <f t="shared" si="5"/>
        <v>0</v>
      </c>
      <c r="AU38" s="147" t="s">
        <v>76</v>
      </c>
      <c r="AV38" s="143">
        <f>AS38*0.06</f>
        <v>0</v>
      </c>
      <c r="AW38" s="143"/>
      <c r="AX38" s="143"/>
      <c r="AY38" s="143">
        <v>0</v>
      </c>
      <c r="AZ38" s="143">
        <v>0</v>
      </c>
      <c r="BA38" s="143">
        <f t="shared" si="6"/>
        <v>0</v>
      </c>
      <c r="BB38" s="147" t="s">
        <v>76</v>
      </c>
      <c r="BC38" s="143">
        <f>AZ38*0.06</f>
        <v>0</v>
      </c>
      <c r="BD38" s="143"/>
      <c r="BE38" s="143"/>
      <c r="BF38" s="143">
        <v>0</v>
      </c>
      <c r="BG38" s="143">
        <v>0</v>
      </c>
      <c r="BH38" s="143">
        <f t="shared" si="7"/>
        <v>0</v>
      </c>
      <c r="BI38" s="147" t="s">
        <v>76</v>
      </c>
      <c r="BJ38" s="143">
        <f>BG38*0.06</f>
        <v>0</v>
      </c>
      <c r="BK38" s="143"/>
      <c r="BL38" s="143"/>
      <c r="BM38" s="143">
        <v>0</v>
      </c>
      <c r="BN38" s="143">
        <v>0</v>
      </c>
      <c r="BO38" s="143">
        <v>0</v>
      </c>
      <c r="BP38" s="143">
        <f t="shared" si="8"/>
        <v>0</v>
      </c>
      <c r="BQ38" s="147" t="s">
        <v>76</v>
      </c>
      <c r="BR38" s="143">
        <f>(BN38-BO38)*0.06</f>
        <v>0</v>
      </c>
      <c r="BS38" s="143"/>
      <c r="BT38" s="143"/>
      <c r="BU38" s="143">
        <v>0</v>
      </c>
      <c r="BV38" s="143">
        <v>0</v>
      </c>
      <c r="BW38" s="143">
        <f t="shared" si="9"/>
        <v>0</v>
      </c>
      <c r="BX38" s="147" t="s">
        <v>76</v>
      </c>
      <c r="BY38" s="143">
        <f>BV38*0.06</f>
        <v>0</v>
      </c>
      <c r="BZ38" s="143"/>
      <c r="CA38" s="143"/>
      <c r="CB38" s="143">
        <f t="shared" si="11"/>
        <v>0</v>
      </c>
      <c r="CC38" s="159">
        <f t="shared" si="12"/>
        <v>0</v>
      </c>
      <c r="CD38" s="160" t="s">
        <v>76</v>
      </c>
      <c r="CE38" s="159">
        <f>CG38*2+CH38*3+CI38*15+CJ38*10+CK38*50+CL38*4+CM38*20+CN38*3+CO38*15+CP38*40+CQ38*40</f>
        <v>0</v>
      </c>
      <c r="CF38" s="159"/>
      <c r="CG38" s="144">
        <v>0</v>
      </c>
      <c r="CH38" s="143">
        <v>0</v>
      </c>
      <c r="CI38" s="143">
        <v>0</v>
      </c>
      <c r="CJ38" s="143">
        <v>0</v>
      </c>
      <c r="CK38" s="143">
        <v>0</v>
      </c>
      <c r="CL38" s="143">
        <v>0</v>
      </c>
      <c r="CM38" s="143">
        <v>0</v>
      </c>
      <c r="CN38" s="143">
        <v>0</v>
      </c>
      <c r="CO38" s="143">
        <v>0</v>
      </c>
      <c r="CP38" s="143">
        <v>0</v>
      </c>
      <c r="CQ38" s="143">
        <v>0</v>
      </c>
      <c r="CR38" s="143">
        <f t="shared" si="13"/>
        <v>0</v>
      </c>
      <c r="CS38" s="143">
        <f t="shared" si="14"/>
        <v>0</v>
      </c>
    </row>
    <row r="39" s="135" customFormat="1" customHeight="1" spans="1:97">
      <c r="A39" s="143">
        <v>9331</v>
      </c>
      <c r="B39" s="143" t="s">
        <v>121</v>
      </c>
      <c r="C39" s="143">
        <v>578</v>
      </c>
      <c r="D39" s="143" t="s">
        <v>122</v>
      </c>
      <c r="E39" s="143" t="s">
        <v>68</v>
      </c>
      <c r="F39" s="143">
        <v>37</v>
      </c>
      <c r="G39" s="143">
        <v>44</v>
      </c>
      <c r="H39" s="143">
        <v>54</v>
      </c>
      <c r="I39" s="143">
        <v>1430.72</v>
      </c>
      <c r="J39" s="143">
        <f t="shared" si="0"/>
        <v>17</v>
      </c>
      <c r="K39" s="147" t="s">
        <v>69</v>
      </c>
      <c r="L39" s="143">
        <f t="shared" si="20"/>
        <v>143.072</v>
      </c>
      <c r="M39" s="143">
        <v>49</v>
      </c>
      <c r="N39" s="143">
        <v>54</v>
      </c>
      <c r="O39" s="143">
        <v>66</v>
      </c>
      <c r="P39" s="143">
        <v>1493.67</v>
      </c>
      <c r="Q39" s="143">
        <f t="shared" si="1"/>
        <v>17</v>
      </c>
      <c r="R39" s="147" t="s">
        <v>69</v>
      </c>
      <c r="S39" s="143">
        <f>P39*0.08</f>
        <v>119.4936</v>
      </c>
      <c r="T39" s="143">
        <v>25</v>
      </c>
      <c r="U39" s="143">
        <v>28</v>
      </c>
      <c r="V39" s="143">
        <v>28</v>
      </c>
      <c r="W39" s="143">
        <v>754.1</v>
      </c>
      <c r="X39" s="143">
        <f t="shared" si="2"/>
        <v>3</v>
      </c>
      <c r="Y39" s="147" t="s">
        <v>69</v>
      </c>
      <c r="Z39" s="143">
        <f>W39*0.1</f>
        <v>75.41</v>
      </c>
      <c r="AA39" s="143">
        <v>48</v>
      </c>
      <c r="AB39" s="143">
        <v>60</v>
      </c>
      <c r="AC39" s="143">
        <v>49</v>
      </c>
      <c r="AD39" s="143">
        <v>1280.39</v>
      </c>
      <c r="AE39" s="143">
        <f t="shared" si="3"/>
        <v>1</v>
      </c>
      <c r="AF39" s="147" t="s">
        <v>73</v>
      </c>
      <c r="AG39" s="143">
        <f>AD39*0.08</f>
        <v>102.4312</v>
      </c>
      <c r="AH39" s="143">
        <v>7</v>
      </c>
      <c r="AI39" s="143">
        <v>8</v>
      </c>
      <c r="AJ39" s="143">
        <v>9</v>
      </c>
      <c r="AK39" s="143">
        <v>249.68</v>
      </c>
      <c r="AL39" s="143">
        <f t="shared" si="4"/>
        <v>2</v>
      </c>
      <c r="AM39" s="147" t="s">
        <v>69</v>
      </c>
      <c r="AN39" s="143">
        <f>AK39*0.1</f>
        <v>24.968</v>
      </c>
      <c r="AO39" s="143"/>
      <c r="AP39" s="143">
        <v>42</v>
      </c>
      <c r="AQ39" s="143">
        <v>50</v>
      </c>
      <c r="AR39" s="143">
        <v>52</v>
      </c>
      <c r="AS39" s="143">
        <v>4084.4</v>
      </c>
      <c r="AT39" s="143">
        <f t="shared" si="5"/>
        <v>10</v>
      </c>
      <c r="AU39" s="147" t="s">
        <v>69</v>
      </c>
      <c r="AV39" s="143">
        <f>AS39*0.1</f>
        <v>408.44</v>
      </c>
      <c r="AW39" s="143">
        <v>10</v>
      </c>
      <c r="AX39" s="143">
        <v>12</v>
      </c>
      <c r="AY39" s="143">
        <v>19</v>
      </c>
      <c r="AZ39" s="143">
        <v>560</v>
      </c>
      <c r="BA39" s="143">
        <f t="shared" si="6"/>
        <v>9</v>
      </c>
      <c r="BB39" s="147" t="s">
        <v>69</v>
      </c>
      <c r="BC39" s="143">
        <f>AZ39*0.1</f>
        <v>56</v>
      </c>
      <c r="BD39" s="143">
        <v>3</v>
      </c>
      <c r="BE39" s="143">
        <v>4</v>
      </c>
      <c r="BF39" s="143">
        <v>7</v>
      </c>
      <c r="BG39" s="143">
        <v>108.8</v>
      </c>
      <c r="BH39" s="143">
        <f t="shared" si="7"/>
        <v>4</v>
      </c>
      <c r="BI39" s="147" t="s">
        <v>69</v>
      </c>
      <c r="BJ39" s="143">
        <f t="shared" si="25"/>
        <v>10.88</v>
      </c>
      <c r="BK39" s="143">
        <v>12</v>
      </c>
      <c r="BL39" s="143">
        <v>14</v>
      </c>
      <c r="BM39" s="143">
        <v>25</v>
      </c>
      <c r="BN39" s="143">
        <v>339.7</v>
      </c>
      <c r="BO39" s="143">
        <v>0</v>
      </c>
      <c r="BP39" s="143">
        <f t="shared" si="8"/>
        <v>13</v>
      </c>
      <c r="BQ39" s="147" t="s">
        <v>69</v>
      </c>
      <c r="BR39" s="143">
        <f>(BN39-BO39)*0.1</f>
        <v>33.97</v>
      </c>
      <c r="BS39" s="143">
        <v>9</v>
      </c>
      <c r="BT39" s="143">
        <v>12</v>
      </c>
      <c r="BU39" s="143">
        <v>28</v>
      </c>
      <c r="BV39" s="143">
        <v>513.45</v>
      </c>
      <c r="BW39" s="143">
        <f t="shared" si="9"/>
        <v>19</v>
      </c>
      <c r="BX39" s="147" t="s">
        <v>69</v>
      </c>
      <c r="BY39" s="143">
        <f t="shared" si="24"/>
        <v>51.345</v>
      </c>
      <c r="BZ39" s="143">
        <v>8</v>
      </c>
      <c r="CA39" s="143">
        <v>10</v>
      </c>
      <c r="CB39" s="143">
        <f t="shared" si="11"/>
        <v>11</v>
      </c>
      <c r="CC39" s="159">
        <f t="shared" si="12"/>
        <v>3</v>
      </c>
      <c r="CD39" s="160" t="s">
        <v>69</v>
      </c>
      <c r="CE39" s="159">
        <f t="shared" ref="CE38:CE47" si="26">CG39*3+CH39*5+CI39*25+CJ39*15+CK39*70+CL39*6+CM39*30+CN39*6+CO39*24+CP39*56+CQ39*61</f>
        <v>72</v>
      </c>
      <c r="CF39" s="159"/>
      <c r="CG39" s="144">
        <v>0</v>
      </c>
      <c r="CH39" s="143">
        <v>2</v>
      </c>
      <c r="CI39" s="143">
        <v>0</v>
      </c>
      <c r="CJ39" s="143">
        <v>0</v>
      </c>
      <c r="CK39" s="143">
        <v>0</v>
      </c>
      <c r="CL39" s="143">
        <v>0</v>
      </c>
      <c r="CM39" s="143">
        <v>0</v>
      </c>
      <c r="CN39" s="143">
        <v>1</v>
      </c>
      <c r="CO39" s="143">
        <v>0</v>
      </c>
      <c r="CP39" s="143">
        <v>1</v>
      </c>
      <c r="CQ39" s="143">
        <v>0</v>
      </c>
      <c r="CR39" s="143">
        <f t="shared" si="13"/>
        <v>1098</v>
      </c>
      <c r="CS39" s="143">
        <f t="shared" si="14"/>
        <v>0</v>
      </c>
    </row>
    <row r="40" s="135" customFormat="1" customHeight="1" spans="1:97">
      <c r="A40" s="143">
        <v>9140</v>
      </c>
      <c r="B40" s="143" t="s">
        <v>123</v>
      </c>
      <c r="C40" s="143">
        <v>578</v>
      </c>
      <c r="D40" s="143" t="s">
        <v>122</v>
      </c>
      <c r="E40" s="143" t="s">
        <v>124</v>
      </c>
      <c r="F40" s="143">
        <v>38</v>
      </c>
      <c r="G40" s="143">
        <v>45</v>
      </c>
      <c r="H40" s="143">
        <v>69</v>
      </c>
      <c r="I40" s="143">
        <v>1762.18</v>
      </c>
      <c r="J40" s="143">
        <f t="shared" si="0"/>
        <v>31</v>
      </c>
      <c r="K40" s="147" t="s">
        <v>69</v>
      </c>
      <c r="L40" s="143">
        <f t="shared" si="20"/>
        <v>176.218</v>
      </c>
      <c r="M40" s="143">
        <v>49</v>
      </c>
      <c r="N40" s="143">
        <v>54</v>
      </c>
      <c r="O40" s="143">
        <v>136</v>
      </c>
      <c r="P40" s="143">
        <v>2983.39</v>
      </c>
      <c r="Q40" s="143">
        <f t="shared" si="1"/>
        <v>87</v>
      </c>
      <c r="R40" s="147" t="s">
        <v>69</v>
      </c>
      <c r="S40" s="143">
        <f>P40*0.08</f>
        <v>238.6712</v>
      </c>
      <c r="T40" s="143">
        <v>25</v>
      </c>
      <c r="U40" s="143">
        <v>28</v>
      </c>
      <c r="V40" s="143">
        <v>40</v>
      </c>
      <c r="W40" s="143">
        <v>999.89</v>
      </c>
      <c r="X40" s="143">
        <f t="shared" si="2"/>
        <v>15</v>
      </c>
      <c r="Y40" s="147" t="s">
        <v>69</v>
      </c>
      <c r="Z40" s="143">
        <f>W40*0.1</f>
        <v>99.989</v>
      </c>
      <c r="AA40" s="143">
        <v>48</v>
      </c>
      <c r="AB40" s="143">
        <v>59</v>
      </c>
      <c r="AC40" s="143">
        <v>82</v>
      </c>
      <c r="AD40" s="143">
        <v>2047.76</v>
      </c>
      <c r="AE40" s="143">
        <f t="shared" si="3"/>
        <v>34</v>
      </c>
      <c r="AF40" s="147" t="s">
        <v>69</v>
      </c>
      <c r="AG40" s="143">
        <f>AD40*0.1</f>
        <v>204.776</v>
      </c>
      <c r="AH40" s="143">
        <v>8</v>
      </c>
      <c r="AI40" s="143">
        <v>9</v>
      </c>
      <c r="AJ40" s="143">
        <v>13</v>
      </c>
      <c r="AK40" s="143">
        <v>375.1</v>
      </c>
      <c r="AL40" s="143">
        <f t="shared" si="4"/>
        <v>5</v>
      </c>
      <c r="AM40" s="147" t="s">
        <v>69</v>
      </c>
      <c r="AN40" s="143">
        <f>AK40*0.1</f>
        <v>37.51</v>
      </c>
      <c r="AO40" s="143"/>
      <c r="AP40" s="143">
        <v>42</v>
      </c>
      <c r="AQ40" s="143">
        <v>50</v>
      </c>
      <c r="AR40" s="143">
        <v>63</v>
      </c>
      <c r="AS40" s="143">
        <v>3704.6</v>
      </c>
      <c r="AT40" s="143">
        <f t="shared" si="5"/>
        <v>21</v>
      </c>
      <c r="AU40" s="147" t="s">
        <v>69</v>
      </c>
      <c r="AV40" s="143">
        <f>AS40*0.1</f>
        <v>370.46</v>
      </c>
      <c r="AW40" s="143">
        <v>10</v>
      </c>
      <c r="AX40" s="143">
        <v>12</v>
      </c>
      <c r="AY40" s="143">
        <v>25</v>
      </c>
      <c r="AZ40" s="143">
        <v>665</v>
      </c>
      <c r="BA40" s="143">
        <f t="shared" si="6"/>
        <v>15</v>
      </c>
      <c r="BB40" s="147" t="s">
        <v>69</v>
      </c>
      <c r="BC40" s="143">
        <f>AZ40*0.1</f>
        <v>66.5</v>
      </c>
      <c r="BD40" s="143">
        <v>4</v>
      </c>
      <c r="BE40" s="143">
        <v>5</v>
      </c>
      <c r="BF40" s="143">
        <v>17</v>
      </c>
      <c r="BG40" s="143">
        <v>406.36</v>
      </c>
      <c r="BH40" s="143">
        <f t="shared" si="7"/>
        <v>13</v>
      </c>
      <c r="BI40" s="147" t="s">
        <v>69</v>
      </c>
      <c r="BJ40" s="143">
        <f t="shared" si="25"/>
        <v>40.636</v>
      </c>
      <c r="BK40" s="143">
        <v>12</v>
      </c>
      <c r="BL40" s="143">
        <v>14</v>
      </c>
      <c r="BM40" s="143">
        <v>16</v>
      </c>
      <c r="BN40" s="143">
        <v>326.16</v>
      </c>
      <c r="BO40" s="143">
        <v>0</v>
      </c>
      <c r="BP40" s="143">
        <f t="shared" si="8"/>
        <v>4</v>
      </c>
      <c r="BQ40" s="147" t="s">
        <v>69</v>
      </c>
      <c r="BR40" s="143">
        <f>(BN40-BO40)*0.1</f>
        <v>32.616</v>
      </c>
      <c r="BS40" s="143">
        <v>9</v>
      </c>
      <c r="BT40" s="143">
        <v>12</v>
      </c>
      <c r="BU40" s="143">
        <v>37</v>
      </c>
      <c r="BV40" s="143">
        <v>747.05</v>
      </c>
      <c r="BW40" s="143">
        <f t="shared" si="9"/>
        <v>28</v>
      </c>
      <c r="BX40" s="147" t="s">
        <v>69</v>
      </c>
      <c r="BY40" s="143">
        <f t="shared" si="24"/>
        <v>74.705</v>
      </c>
      <c r="BZ40" s="143">
        <v>9</v>
      </c>
      <c r="CA40" s="143">
        <v>10</v>
      </c>
      <c r="CB40" s="143">
        <f t="shared" si="11"/>
        <v>16</v>
      </c>
      <c r="CC40" s="159">
        <f t="shared" si="12"/>
        <v>7</v>
      </c>
      <c r="CD40" s="160" t="s">
        <v>69</v>
      </c>
      <c r="CE40" s="159">
        <f t="shared" si="26"/>
        <v>86</v>
      </c>
      <c r="CF40" s="159"/>
      <c r="CG40" s="144">
        <v>0</v>
      </c>
      <c r="CH40" s="143">
        <v>0</v>
      </c>
      <c r="CI40" s="143">
        <v>2</v>
      </c>
      <c r="CJ40" s="143">
        <v>0</v>
      </c>
      <c r="CK40" s="143">
        <v>0</v>
      </c>
      <c r="CL40" s="143">
        <v>1</v>
      </c>
      <c r="CM40" s="143">
        <v>1</v>
      </c>
      <c r="CN40" s="143">
        <v>0</v>
      </c>
      <c r="CO40" s="143">
        <v>0</v>
      </c>
      <c r="CP40" s="143">
        <v>0</v>
      </c>
      <c r="CQ40" s="143">
        <v>0</v>
      </c>
      <c r="CR40" s="143">
        <f t="shared" si="13"/>
        <v>1428</v>
      </c>
      <c r="CS40" s="143">
        <f t="shared" si="14"/>
        <v>0</v>
      </c>
    </row>
    <row r="41" s="135" customFormat="1" customHeight="1" spans="1:97">
      <c r="A41" s="143">
        <v>13064</v>
      </c>
      <c r="B41" s="143" t="s">
        <v>125</v>
      </c>
      <c r="C41" s="143">
        <v>578</v>
      </c>
      <c r="D41" s="143" t="s">
        <v>122</v>
      </c>
      <c r="E41" s="143" t="s">
        <v>72</v>
      </c>
      <c r="F41" s="143">
        <v>37</v>
      </c>
      <c r="G41" s="143">
        <v>45</v>
      </c>
      <c r="H41" s="143">
        <v>53</v>
      </c>
      <c r="I41" s="143">
        <v>1308.95</v>
      </c>
      <c r="J41" s="143">
        <f t="shared" si="0"/>
        <v>16</v>
      </c>
      <c r="K41" s="147" t="s">
        <v>69</v>
      </c>
      <c r="L41" s="143">
        <f t="shared" si="20"/>
        <v>130.895</v>
      </c>
      <c r="M41" s="143">
        <v>49</v>
      </c>
      <c r="N41" s="143">
        <v>54</v>
      </c>
      <c r="O41" s="143">
        <v>85</v>
      </c>
      <c r="P41" s="143">
        <v>1818.2</v>
      </c>
      <c r="Q41" s="143">
        <f t="shared" si="1"/>
        <v>36</v>
      </c>
      <c r="R41" s="147" t="s">
        <v>69</v>
      </c>
      <c r="S41" s="143">
        <f>P41*0.08</f>
        <v>145.456</v>
      </c>
      <c r="T41" s="143">
        <v>26</v>
      </c>
      <c r="U41" s="143">
        <v>27</v>
      </c>
      <c r="V41" s="143">
        <v>35</v>
      </c>
      <c r="W41" s="143">
        <v>975.3</v>
      </c>
      <c r="X41" s="143">
        <f t="shared" si="2"/>
        <v>9</v>
      </c>
      <c r="Y41" s="147" t="s">
        <v>69</v>
      </c>
      <c r="Z41" s="143">
        <f>W41*0.1</f>
        <v>97.53</v>
      </c>
      <c r="AA41" s="143">
        <v>48</v>
      </c>
      <c r="AB41" s="143">
        <v>59</v>
      </c>
      <c r="AC41" s="143">
        <v>68</v>
      </c>
      <c r="AD41" s="143">
        <v>1733.9</v>
      </c>
      <c r="AE41" s="143">
        <f t="shared" si="3"/>
        <v>20</v>
      </c>
      <c r="AF41" s="147" t="s">
        <v>69</v>
      </c>
      <c r="AG41" s="143">
        <f>AD41*0.1</f>
        <v>173.39</v>
      </c>
      <c r="AH41" s="143">
        <v>7</v>
      </c>
      <c r="AI41" s="143">
        <v>9</v>
      </c>
      <c r="AJ41" s="143">
        <v>13</v>
      </c>
      <c r="AK41" s="143">
        <v>372.5</v>
      </c>
      <c r="AL41" s="143">
        <f t="shared" si="4"/>
        <v>6</v>
      </c>
      <c r="AM41" s="147" t="s">
        <v>69</v>
      </c>
      <c r="AN41" s="143">
        <f>AK41*0.1</f>
        <v>37.25</v>
      </c>
      <c r="AO41" s="143"/>
      <c r="AP41" s="143">
        <v>42</v>
      </c>
      <c r="AQ41" s="143">
        <v>51</v>
      </c>
      <c r="AR41" s="143">
        <v>61</v>
      </c>
      <c r="AS41" s="143">
        <v>4150</v>
      </c>
      <c r="AT41" s="143">
        <f t="shared" si="5"/>
        <v>19</v>
      </c>
      <c r="AU41" s="147" t="s">
        <v>69</v>
      </c>
      <c r="AV41" s="143">
        <f>AS41*0.1</f>
        <v>415</v>
      </c>
      <c r="AW41" s="143">
        <v>10</v>
      </c>
      <c r="AX41" s="143">
        <v>12</v>
      </c>
      <c r="AY41" s="143">
        <v>15</v>
      </c>
      <c r="AZ41" s="143">
        <v>420</v>
      </c>
      <c r="BA41" s="143">
        <f t="shared" si="6"/>
        <v>5</v>
      </c>
      <c r="BB41" s="147" t="s">
        <v>69</v>
      </c>
      <c r="BC41" s="143">
        <f>AZ41*0.1</f>
        <v>42</v>
      </c>
      <c r="BD41" s="143">
        <v>4</v>
      </c>
      <c r="BE41" s="143">
        <v>4</v>
      </c>
      <c r="BF41" s="143">
        <v>11</v>
      </c>
      <c r="BG41" s="143">
        <v>256.5</v>
      </c>
      <c r="BH41" s="143">
        <f t="shared" si="7"/>
        <v>7</v>
      </c>
      <c r="BI41" s="147" t="s">
        <v>69</v>
      </c>
      <c r="BJ41" s="143">
        <f t="shared" si="25"/>
        <v>25.65</v>
      </c>
      <c r="BK41" s="143">
        <v>11</v>
      </c>
      <c r="BL41" s="143">
        <v>14</v>
      </c>
      <c r="BM41" s="143">
        <v>6</v>
      </c>
      <c r="BN41" s="143">
        <v>131.4</v>
      </c>
      <c r="BO41" s="143">
        <v>29.9</v>
      </c>
      <c r="BP41" s="143">
        <f t="shared" si="8"/>
        <v>-5</v>
      </c>
      <c r="BQ41" s="147" t="s">
        <v>70</v>
      </c>
      <c r="BR41" s="143">
        <f>(BN41-BO41)*0.06</f>
        <v>6.09</v>
      </c>
      <c r="BS41" s="143">
        <v>9</v>
      </c>
      <c r="BT41" s="143">
        <v>11</v>
      </c>
      <c r="BU41" s="143">
        <v>20</v>
      </c>
      <c r="BV41" s="143">
        <v>376.05</v>
      </c>
      <c r="BW41" s="143">
        <f t="shared" si="9"/>
        <v>11</v>
      </c>
      <c r="BX41" s="147" t="s">
        <v>69</v>
      </c>
      <c r="BY41" s="143">
        <f t="shared" si="24"/>
        <v>37.605</v>
      </c>
      <c r="BZ41" s="143">
        <v>8</v>
      </c>
      <c r="CA41" s="143">
        <v>10</v>
      </c>
      <c r="CB41" s="143">
        <f t="shared" si="11"/>
        <v>14</v>
      </c>
      <c r="CC41" s="159">
        <f t="shared" si="12"/>
        <v>6</v>
      </c>
      <c r="CD41" s="160" t="s">
        <v>69</v>
      </c>
      <c r="CE41" s="159">
        <f t="shared" si="26"/>
        <v>87</v>
      </c>
      <c r="CF41" s="159"/>
      <c r="CG41" s="144">
        <v>0</v>
      </c>
      <c r="CH41" s="143">
        <v>0</v>
      </c>
      <c r="CI41" s="143">
        <v>1</v>
      </c>
      <c r="CJ41" s="143">
        <v>0</v>
      </c>
      <c r="CK41" s="143">
        <v>0</v>
      </c>
      <c r="CL41" s="143">
        <v>0</v>
      </c>
      <c r="CM41" s="143">
        <v>0</v>
      </c>
      <c r="CN41" s="143">
        <v>1</v>
      </c>
      <c r="CO41" s="143">
        <v>0</v>
      </c>
      <c r="CP41" s="143">
        <v>1</v>
      </c>
      <c r="CQ41" s="143">
        <v>0</v>
      </c>
      <c r="CR41" s="143">
        <f t="shared" si="13"/>
        <v>1198</v>
      </c>
      <c r="CS41" s="143">
        <f t="shared" si="14"/>
        <v>0</v>
      </c>
    </row>
    <row r="42" s="135" customFormat="1" customHeight="1" spans="1:97">
      <c r="A42" s="143">
        <v>5347</v>
      </c>
      <c r="B42" s="143" t="s">
        <v>126</v>
      </c>
      <c r="C42" s="143">
        <v>103639</v>
      </c>
      <c r="D42" s="143" t="s">
        <v>127</v>
      </c>
      <c r="E42" s="143" t="s">
        <v>68</v>
      </c>
      <c r="F42" s="143">
        <v>36</v>
      </c>
      <c r="G42" s="143">
        <v>44</v>
      </c>
      <c r="H42" s="143">
        <v>13</v>
      </c>
      <c r="I42" s="143">
        <v>378.38</v>
      </c>
      <c r="J42" s="143">
        <f t="shared" si="0"/>
        <v>-23</v>
      </c>
      <c r="K42" s="147" t="s">
        <v>70</v>
      </c>
      <c r="L42" s="143">
        <f>I42*0.06</f>
        <v>22.7028</v>
      </c>
      <c r="M42" s="143">
        <v>48</v>
      </c>
      <c r="N42" s="143">
        <v>53</v>
      </c>
      <c r="O42" s="143">
        <v>49</v>
      </c>
      <c r="P42" s="143">
        <v>1147.91</v>
      </c>
      <c r="Q42" s="143">
        <f t="shared" si="1"/>
        <v>1</v>
      </c>
      <c r="R42" s="147" t="s">
        <v>73</v>
      </c>
      <c r="S42" s="143">
        <f>P42*0.06</f>
        <v>68.8746</v>
      </c>
      <c r="T42" s="143">
        <v>12</v>
      </c>
      <c r="U42" s="143">
        <v>14</v>
      </c>
      <c r="V42" s="143">
        <v>5</v>
      </c>
      <c r="W42" s="143">
        <v>143.5</v>
      </c>
      <c r="X42" s="143">
        <f t="shared" si="2"/>
        <v>-7</v>
      </c>
      <c r="Y42" s="147" t="s">
        <v>70</v>
      </c>
      <c r="Z42" s="143">
        <f>W42*0.06</f>
        <v>8.61</v>
      </c>
      <c r="AA42" s="143">
        <v>32</v>
      </c>
      <c r="AB42" s="143">
        <v>41</v>
      </c>
      <c r="AC42" s="143">
        <v>27</v>
      </c>
      <c r="AD42" s="143">
        <v>634.25</v>
      </c>
      <c r="AE42" s="143">
        <f t="shared" si="3"/>
        <v>-5</v>
      </c>
      <c r="AF42" s="147" t="s">
        <v>70</v>
      </c>
      <c r="AG42" s="143">
        <f>AD42*0.06</f>
        <v>38.055</v>
      </c>
      <c r="AH42" s="143">
        <v>5</v>
      </c>
      <c r="AI42" s="143">
        <v>6</v>
      </c>
      <c r="AJ42" s="143">
        <v>3</v>
      </c>
      <c r="AK42" s="143">
        <v>85.5</v>
      </c>
      <c r="AL42" s="143">
        <f t="shared" si="4"/>
        <v>-2</v>
      </c>
      <c r="AM42" s="147" t="s">
        <v>70</v>
      </c>
      <c r="AN42" s="143">
        <f>AK42*0.06</f>
        <v>5.13</v>
      </c>
      <c r="AO42" s="143">
        <f>AL42*1</f>
        <v>-2</v>
      </c>
      <c r="AP42" s="143">
        <v>64</v>
      </c>
      <c r="AQ42" s="143">
        <v>77</v>
      </c>
      <c r="AR42" s="143">
        <v>31</v>
      </c>
      <c r="AS42" s="143">
        <v>2492</v>
      </c>
      <c r="AT42" s="143">
        <f t="shared" si="5"/>
        <v>-33</v>
      </c>
      <c r="AU42" s="147" t="s">
        <v>70</v>
      </c>
      <c r="AV42" s="143">
        <f>AS42*0.06</f>
        <v>149.52</v>
      </c>
      <c r="AW42" s="143">
        <v>7</v>
      </c>
      <c r="AX42" s="143">
        <v>8</v>
      </c>
      <c r="AY42" s="143">
        <v>0</v>
      </c>
      <c r="AZ42" s="143">
        <v>0</v>
      </c>
      <c r="BA42" s="143">
        <f t="shared" si="6"/>
        <v>-7</v>
      </c>
      <c r="BB42" s="147" t="s">
        <v>70</v>
      </c>
      <c r="BC42" s="143">
        <f>AZ42*0.06</f>
        <v>0</v>
      </c>
      <c r="BD42" s="143">
        <v>4</v>
      </c>
      <c r="BE42" s="143">
        <v>5</v>
      </c>
      <c r="BF42" s="143">
        <v>3</v>
      </c>
      <c r="BG42" s="143">
        <v>39.6</v>
      </c>
      <c r="BH42" s="143">
        <f t="shared" si="7"/>
        <v>-1</v>
      </c>
      <c r="BI42" s="147" t="s">
        <v>70</v>
      </c>
      <c r="BJ42" s="143">
        <f>BG42*0.06</f>
        <v>2.376</v>
      </c>
      <c r="BK42" s="143">
        <v>11</v>
      </c>
      <c r="BL42" s="143">
        <v>14</v>
      </c>
      <c r="BM42" s="143">
        <v>36</v>
      </c>
      <c r="BN42" s="143">
        <v>568.1</v>
      </c>
      <c r="BO42" s="143">
        <v>299</v>
      </c>
      <c r="BP42" s="143">
        <f t="shared" si="8"/>
        <v>25</v>
      </c>
      <c r="BQ42" s="147" t="s">
        <v>69</v>
      </c>
      <c r="BR42" s="143">
        <f>(BN42-BO42)*0.1</f>
        <v>26.91</v>
      </c>
      <c r="BS42" s="143">
        <v>12</v>
      </c>
      <c r="BT42" s="143">
        <v>15</v>
      </c>
      <c r="BU42" s="143">
        <v>7</v>
      </c>
      <c r="BV42" s="143">
        <v>137.57</v>
      </c>
      <c r="BW42" s="143">
        <f t="shared" si="9"/>
        <v>-5</v>
      </c>
      <c r="BX42" s="147" t="s">
        <v>70</v>
      </c>
      <c r="BY42" s="143">
        <f>BV42*0.06</f>
        <v>8.2542</v>
      </c>
      <c r="BZ42" s="143">
        <v>16</v>
      </c>
      <c r="CA42" s="143">
        <v>20</v>
      </c>
      <c r="CB42" s="143">
        <f t="shared" si="11"/>
        <v>21</v>
      </c>
      <c r="CC42" s="159">
        <f t="shared" si="12"/>
        <v>5</v>
      </c>
      <c r="CD42" s="160" t="s">
        <v>69</v>
      </c>
      <c r="CE42" s="159">
        <f t="shared" si="26"/>
        <v>106</v>
      </c>
      <c r="CF42" s="159"/>
      <c r="CG42" s="144">
        <v>0</v>
      </c>
      <c r="CH42" s="143">
        <v>5</v>
      </c>
      <c r="CI42" s="143">
        <v>3</v>
      </c>
      <c r="CJ42" s="143">
        <v>0</v>
      </c>
      <c r="CK42" s="143">
        <v>0</v>
      </c>
      <c r="CL42" s="143">
        <v>0</v>
      </c>
      <c r="CM42" s="143">
        <v>0</v>
      </c>
      <c r="CN42" s="143">
        <v>1</v>
      </c>
      <c r="CO42" s="143">
        <v>0</v>
      </c>
      <c r="CP42" s="143">
        <v>0</v>
      </c>
      <c r="CQ42" s="143">
        <v>0</v>
      </c>
      <c r="CR42" s="143">
        <f t="shared" si="13"/>
        <v>436</v>
      </c>
      <c r="CS42" s="143">
        <f t="shared" si="14"/>
        <v>-2</v>
      </c>
    </row>
    <row r="43" s="135" customFormat="1" customHeight="1" spans="1:97">
      <c r="A43" s="143">
        <v>12164</v>
      </c>
      <c r="B43" s="143" t="s">
        <v>128</v>
      </c>
      <c r="C43" s="143">
        <v>103639</v>
      </c>
      <c r="D43" s="143" t="s">
        <v>127</v>
      </c>
      <c r="E43" s="143" t="s">
        <v>72</v>
      </c>
      <c r="F43" s="143">
        <v>37</v>
      </c>
      <c r="G43" s="143">
        <v>44</v>
      </c>
      <c r="H43" s="143">
        <v>45</v>
      </c>
      <c r="I43" s="143">
        <v>1166.7</v>
      </c>
      <c r="J43" s="143">
        <f t="shared" si="0"/>
        <v>8</v>
      </c>
      <c r="K43" s="147" t="s">
        <v>69</v>
      </c>
      <c r="L43" s="143">
        <f>I43*0.1</f>
        <v>116.67</v>
      </c>
      <c r="M43" s="143">
        <v>49</v>
      </c>
      <c r="N43" s="143">
        <v>54</v>
      </c>
      <c r="O43" s="143">
        <v>74</v>
      </c>
      <c r="P43" s="143">
        <v>1590.78</v>
      </c>
      <c r="Q43" s="143">
        <f t="shared" si="1"/>
        <v>25</v>
      </c>
      <c r="R43" s="147" t="s">
        <v>69</v>
      </c>
      <c r="S43" s="143">
        <f>P43*0.08</f>
        <v>127.2624</v>
      </c>
      <c r="T43" s="143">
        <v>13</v>
      </c>
      <c r="U43" s="143">
        <v>14</v>
      </c>
      <c r="V43" s="143">
        <v>5</v>
      </c>
      <c r="W43" s="143">
        <v>119.74</v>
      </c>
      <c r="X43" s="143">
        <f t="shared" si="2"/>
        <v>-8</v>
      </c>
      <c r="Y43" s="147" t="s">
        <v>70</v>
      </c>
      <c r="Z43" s="143">
        <f>W43*0.06</f>
        <v>7.1844</v>
      </c>
      <c r="AA43" s="143">
        <v>32</v>
      </c>
      <c r="AB43" s="143">
        <v>41</v>
      </c>
      <c r="AC43" s="143">
        <v>15</v>
      </c>
      <c r="AD43" s="143">
        <v>315.09</v>
      </c>
      <c r="AE43" s="143">
        <f t="shared" si="3"/>
        <v>-17</v>
      </c>
      <c r="AF43" s="147" t="s">
        <v>70</v>
      </c>
      <c r="AG43" s="143">
        <f>AD43*0.06</f>
        <v>18.9054</v>
      </c>
      <c r="AH43" s="143">
        <v>5</v>
      </c>
      <c r="AI43" s="143">
        <v>6</v>
      </c>
      <c r="AJ43" s="143">
        <v>3</v>
      </c>
      <c r="AK43" s="143">
        <v>85.5</v>
      </c>
      <c r="AL43" s="143">
        <f t="shared" si="4"/>
        <v>-2</v>
      </c>
      <c r="AM43" s="147" t="s">
        <v>70</v>
      </c>
      <c r="AN43" s="143">
        <f>AK43*0.06</f>
        <v>5.13</v>
      </c>
      <c r="AO43" s="143">
        <f>AL43*1</f>
        <v>-2</v>
      </c>
      <c r="AP43" s="143">
        <v>64</v>
      </c>
      <c r="AQ43" s="143">
        <v>77</v>
      </c>
      <c r="AR43" s="143">
        <v>36</v>
      </c>
      <c r="AS43" s="143">
        <v>3023.4</v>
      </c>
      <c r="AT43" s="143">
        <f t="shared" si="5"/>
        <v>-28</v>
      </c>
      <c r="AU43" s="147" t="s">
        <v>70</v>
      </c>
      <c r="AV43" s="143">
        <f>AS43*0.06</f>
        <v>181.404</v>
      </c>
      <c r="AW43" s="143">
        <v>7</v>
      </c>
      <c r="AX43" s="143">
        <v>9</v>
      </c>
      <c r="AY43" s="143">
        <v>2</v>
      </c>
      <c r="AZ43" s="143">
        <v>44.8</v>
      </c>
      <c r="BA43" s="143">
        <f t="shared" si="6"/>
        <v>-5</v>
      </c>
      <c r="BB43" s="147" t="s">
        <v>70</v>
      </c>
      <c r="BC43" s="143">
        <f>AZ43*0.06</f>
        <v>2.688</v>
      </c>
      <c r="BD43" s="143">
        <v>4</v>
      </c>
      <c r="BE43" s="143">
        <v>5</v>
      </c>
      <c r="BF43" s="143">
        <v>0</v>
      </c>
      <c r="BG43" s="143">
        <v>0</v>
      </c>
      <c r="BH43" s="143">
        <f t="shared" si="7"/>
        <v>-4</v>
      </c>
      <c r="BI43" s="147" t="s">
        <v>70</v>
      </c>
      <c r="BJ43" s="143">
        <f>BG43*0.06</f>
        <v>0</v>
      </c>
      <c r="BK43" s="143">
        <v>12</v>
      </c>
      <c r="BL43" s="143">
        <v>14</v>
      </c>
      <c r="BM43" s="143">
        <v>24</v>
      </c>
      <c r="BN43" s="143">
        <v>418.6</v>
      </c>
      <c r="BO43" s="143">
        <v>209.3</v>
      </c>
      <c r="BP43" s="143">
        <f t="shared" si="8"/>
        <v>12</v>
      </c>
      <c r="BQ43" s="147" t="s">
        <v>69</v>
      </c>
      <c r="BR43" s="143">
        <f>(BN43-BO43)*0.1</f>
        <v>20.93</v>
      </c>
      <c r="BS43" s="143">
        <v>12</v>
      </c>
      <c r="BT43" s="143">
        <v>16</v>
      </c>
      <c r="BU43" s="143">
        <v>13</v>
      </c>
      <c r="BV43" s="143">
        <v>225.5</v>
      </c>
      <c r="BW43" s="143">
        <f t="shared" si="9"/>
        <v>1</v>
      </c>
      <c r="BX43" s="147" t="s">
        <v>73</v>
      </c>
      <c r="BY43" s="143">
        <f>BV43*0.08</f>
        <v>18.04</v>
      </c>
      <c r="BZ43" s="143">
        <v>17</v>
      </c>
      <c r="CA43" s="143">
        <v>20</v>
      </c>
      <c r="CB43" s="143">
        <f t="shared" si="11"/>
        <v>23</v>
      </c>
      <c r="CC43" s="159">
        <f t="shared" si="12"/>
        <v>6</v>
      </c>
      <c r="CD43" s="160" t="s">
        <v>69</v>
      </c>
      <c r="CE43" s="159">
        <f t="shared" si="26"/>
        <v>117</v>
      </c>
      <c r="CF43" s="159"/>
      <c r="CG43" s="144">
        <v>0</v>
      </c>
      <c r="CH43" s="143">
        <v>6</v>
      </c>
      <c r="CI43" s="143">
        <v>3</v>
      </c>
      <c r="CJ43" s="143">
        <v>0</v>
      </c>
      <c r="CK43" s="143">
        <v>0</v>
      </c>
      <c r="CL43" s="143">
        <v>0</v>
      </c>
      <c r="CM43" s="143">
        <v>0</v>
      </c>
      <c r="CN43" s="143">
        <v>2</v>
      </c>
      <c r="CO43" s="143">
        <v>0</v>
      </c>
      <c r="CP43" s="143">
        <v>0</v>
      </c>
      <c r="CQ43" s="143">
        <v>0</v>
      </c>
      <c r="CR43" s="143">
        <f t="shared" si="13"/>
        <v>615</v>
      </c>
      <c r="CS43" s="143">
        <f t="shared" si="14"/>
        <v>-2</v>
      </c>
    </row>
    <row r="44" s="135" customFormat="1" customHeight="1" spans="1:97">
      <c r="A44" s="143">
        <v>13145</v>
      </c>
      <c r="B44" s="143" t="s">
        <v>129</v>
      </c>
      <c r="C44" s="143">
        <v>103639</v>
      </c>
      <c r="D44" s="143" t="s">
        <v>127</v>
      </c>
      <c r="E44" s="144" t="s">
        <v>81</v>
      </c>
      <c r="F44" s="143"/>
      <c r="G44" s="143"/>
      <c r="H44" s="143">
        <v>0</v>
      </c>
      <c r="I44" s="143">
        <v>0</v>
      </c>
      <c r="J44" s="143">
        <f t="shared" si="0"/>
        <v>0</v>
      </c>
      <c r="K44" s="147" t="s">
        <v>76</v>
      </c>
      <c r="L44" s="143">
        <f>I44*0.06</f>
        <v>0</v>
      </c>
      <c r="M44" s="143"/>
      <c r="N44" s="143"/>
      <c r="O44" s="143">
        <v>1</v>
      </c>
      <c r="P44" s="143">
        <v>36</v>
      </c>
      <c r="Q44" s="143">
        <f t="shared" si="1"/>
        <v>1</v>
      </c>
      <c r="R44" s="147" t="s">
        <v>76</v>
      </c>
      <c r="S44" s="143">
        <f>P44*0.05</f>
        <v>1.8</v>
      </c>
      <c r="T44" s="143"/>
      <c r="U44" s="143"/>
      <c r="V44" s="143">
        <v>1</v>
      </c>
      <c r="W44" s="143">
        <v>35</v>
      </c>
      <c r="X44" s="143">
        <f t="shared" si="2"/>
        <v>1</v>
      </c>
      <c r="Y44" s="147" t="s">
        <v>76</v>
      </c>
      <c r="Z44" s="143">
        <f>W44*0.06</f>
        <v>2.1</v>
      </c>
      <c r="AA44" s="143"/>
      <c r="AB44" s="143"/>
      <c r="AC44" s="143">
        <v>1</v>
      </c>
      <c r="AD44" s="143">
        <v>5</v>
      </c>
      <c r="AE44" s="143">
        <f t="shared" si="3"/>
        <v>1</v>
      </c>
      <c r="AF44" s="147" t="s">
        <v>76</v>
      </c>
      <c r="AG44" s="143">
        <f>AD44*0.06</f>
        <v>0.3</v>
      </c>
      <c r="AH44" s="143"/>
      <c r="AI44" s="143"/>
      <c r="AJ44" s="143">
        <v>0</v>
      </c>
      <c r="AK44" s="143">
        <v>0</v>
      </c>
      <c r="AL44" s="143">
        <f t="shared" si="4"/>
        <v>0</v>
      </c>
      <c r="AM44" s="147" t="s">
        <v>76</v>
      </c>
      <c r="AN44" s="143">
        <f>AK44*0.06</f>
        <v>0</v>
      </c>
      <c r="AO44" s="143"/>
      <c r="AP44" s="143"/>
      <c r="AQ44" s="143"/>
      <c r="AR44" s="143">
        <v>0</v>
      </c>
      <c r="AS44" s="143">
        <v>0</v>
      </c>
      <c r="AT44" s="143">
        <f t="shared" si="5"/>
        <v>0</v>
      </c>
      <c r="AU44" s="147" t="s">
        <v>76</v>
      </c>
      <c r="AV44" s="143">
        <f>AS44*0.06</f>
        <v>0</v>
      </c>
      <c r="AW44" s="143"/>
      <c r="AX44" s="143"/>
      <c r="AY44" s="143">
        <v>1</v>
      </c>
      <c r="AZ44" s="143">
        <v>35</v>
      </c>
      <c r="BA44" s="143">
        <f t="shared" si="6"/>
        <v>1</v>
      </c>
      <c r="BB44" s="147" t="s">
        <v>76</v>
      </c>
      <c r="BC44" s="143">
        <f>AZ44*0.06</f>
        <v>2.1</v>
      </c>
      <c r="BD44" s="143"/>
      <c r="BE44" s="143"/>
      <c r="BF44" s="143">
        <v>0</v>
      </c>
      <c r="BG44" s="143">
        <v>0</v>
      </c>
      <c r="BH44" s="143">
        <f t="shared" si="7"/>
        <v>0</v>
      </c>
      <c r="BI44" s="147" t="s">
        <v>76</v>
      </c>
      <c r="BJ44" s="143">
        <f>BG44*0.06</f>
        <v>0</v>
      </c>
      <c r="BK44" s="143"/>
      <c r="BL44" s="143"/>
      <c r="BM44" s="143">
        <v>0</v>
      </c>
      <c r="BN44" s="143">
        <v>0</v>
      </c>
      <c r="BO44" s="143">
        <v>0</v>
      </c>
      <c r="BP44" s="143">
        <f t="shared" si="8"/>
        <v>0</v>
      </c>
      <c r="BQ44" s="147" t="s">
        <v>76</v>
      </c>
      <c r="BR44" s="143">
        <f>(BN44-BO44)*0.06</f>
        <v>0</v>
      </c>
      <c r="BS44" s="143"/>
      <c r="BT44" s="143"/>
      <c r="BU44" s="143">
        <v>0</v>
      </c>
      <c r="BV44" s="143">
        <v>0</v>
      </c>
      <c r="BW44" s="143">
        <f t="shared" si="9"/>
        <v>0</v>
      </c>
      <c r="BX44" s="147" t="s">
        <v>76</v>
      </c>
      <c r="BY44" s="143">
        <f>BV44*0.06</f>
        <v>0</v>
      </c>
      <c r="BZ44" s="143"/>
      <c r="CA44" s="143"/>
      <c r="CB44" s="143">
        <f t="shared" si="11"/>
        <v>0</v>
      </c>
      <c r="CC44" s="159">
        <f t="shared" si="12"/>
        <v>0</v>
      </c>
      <c r="CD44" s="160" t="s">
        <v>76</v>
      </c>
      <c r="CE44" s="159">
        <f>CG44*2+CH44*3+CI44*15+CJ44*10+CK44*50+CL44*4+CM44*20+CN44*3+CO44*15+CP44*40+CQ44*40</f>
        <v>0</v>
      </c>
      <c r="CF44" s="159"/>
      <c r="CG44" s="144">
        <v>0</v>
      </c>
      <c r="CH44" s="143">
        <v>0</v>
      </c>
      <c r="CI44" s="143">
        <v>0</v>
      </c>
      <c r="CJ44" s="143">
        <v>0</v>
      </c>
      <c r="CK44" s="143">
        <v>0</v>
      </c>
      <c r="CL44" s="143">
        <v>0</v>
      </c>
      <c r="CM44" s="143">
        <v>0</v>
      </c>
      <c r="CN44" s="143">
        <v>0</v>
      </c>
      <c r="CO44" s="143">
        <v>0</v>
      </c>
      <c r="CP44" s="143">
        <v>0</v>
      </c>
      <c r="CQ44" s="143">
        <v>0</v>
      </c>
      <c r="CR44" s="143">
        <f t="shared" si="13"/>
        <v>6</v>
      </c>
      <c r="CS44" s="143">
        <f t="shared" si="14"/>
        <v>0</v>
      </c>
    </row>
    <row r="45" s="135" customFormat="1" customHeight="1" spans="1:97">
      <c r="A45" s="143">
        <v>13216</v>
      </c>
      <c r="B45" s="143" t="s">
        <v>130</v>
      </c>
      <c r="C45" s="143">
        <v>103639</v>
      </c>
      <c r="D45" s="143" t="s">
        <v>127</v>
      </c>
      <c r="E45" s="144" t="s">
        <v>81</v>
      </c>
      <c r="F45" s="143"/>
      <c r="G45" s="143"/>
      <c r="H45" s="143">
        <v>2</v>
      </c>
      <c r="I45" s="143">
        <v>25</v>
      </c>
      <c r="J45" s="143">
        <f t="shared" si="0"/>
        <v>2</v>
      </c>
      <c r="K45" s="147" t="s">
        <v>76</v>
      </c>
      <c r="L45" s="143">
        <f>I45*0.06</f>
        <v>1.5</v>
      </c>
      <c r="M45" s="143"/>
      <c r="N45" s="143"/>
      <c r="O45" s="143">
        <v>4</v>
      </c>
      <c r="P45" s="143">
        <v>117</v>
      </c>
      <c r="Q45" s="143">
        <f t="shared" si="1"/>
        <v>4</v>
      </c>
      <c r="R45" s="147" t="s">
        <v>76</v>
      </c>
      <c r="S45" s="143">
        <f>P45*0.05</f>
        <v>5.85</v>
      </c>
      <c r="T45" s="143"/>
      <c r="U45" s="143"/>
      <c r="V45" s="143">
        <v>0</v>
      </c>
      <c r="W45" s="143">
        <v>0</v>
      </c>
      <c r="X45" s="143">
        <f t="shared" si="2"/>
        <v>0</v>
      </c>
      <c r="Y45" s="147" t="s">
        <v>76</v>
      </c>
      <c r="Z45" s="143">
        <f>W45*0.06</f>
        <v>0</v>
      </c>
      <c r="AA45" s="143"/>
      <c r="AB45" s="143"/>
      <c r="AC45" s="143">
        <v>1</v>
      </c>
      <c r="AD45" s="143">
        <v>16.96</v>
      </c>
      <c r="AE45" s="143">
        <f t="shared" si="3"/>
        <v>1</v>
      </c>
      <c r="AF45" s="147" t="s">
        <v>76</v>
      </c>
      <c r="AG45" s="143">
        <f>AD45*0.06</f>
        <v>1.0176</v>
      </c>
      <c r="AH45" s="143"/>
      <c r="AI45" s="143"/>
      <c r="AJ45" s="143">
        <v>4</v>
      </c>
      <c r="AK45" s="143">
        <v>88.81</v>
      </c>
      <c r="AL45" s="143">
        <f t="shared" si="4"/>
        <v>4</v>
      </c>
      <c r="AM45" s="147" t="s">
        <v>76</v>
      </c>
      <c r="AN45" s="143">
        <f>AK45*0.06</f>
        <v>5.3286</v>
      </c>
      <c r="AO45" s="143"/>
      <c r="AP45" s="143"/>
      <c r="AQ45" s="143"/>
      <c r="AR45" s="143">
        <v>0</v>
      </c>
      <c r="AS45" s="143">
        <v>0</v>
      </c>
      <c r="AT45" s="143">
        <f t="shared" si="5"/>
        <v>0</v>
      </c>
      <c r="AU45" s="147" t="s">
        <v>76</v>
      </c>
      <c r="AV45" s="143">
        <f>AS45*0.06</f>
        <v>0</v>
      </c>
      <c r="AW45" s="143"/>
      <c r="AX45" s="143"/>
      <c r="AY45" s="143">
        <v>0</v>
      </c>
      <c r="AZ45" s="143">
        <v>0</v>
      </c>
      <c r="BA45" s="143">
        <f t="shared" si="6"/>
        <v>0</v>
      </c>
      <c r="BB45" s="147" t="s">
        <v>76</v>
      </c>
      <c r="BC45" s="143">
        <f>AZ45*0.06</f>
        <v>0</v>
      </c>
      <c r="BD45" s="143"/>
      <c r="BE45" s="143"/>
      <c r="BF45" s="143">
        <v>0</v>
      </c>
      <c r="BG45" s="143">
        <v>0</v>
      </c>
      <c r="BH45" s="143">
        <f t="shared" si="7"/>
        <v>0</v>
      </c>
      <c r="BI45" s="147" t="s">
        <v>76</v>
      </c>
      <c r="BJ45" s="143">
        <f>BG45*0.06</f>
        <v>0</v>
      </c>
      <c r="BK45" s="143"/>
      <c r="BL45" s="143"/>
      <c r="BM45" s="143">
        <v>0</v>
      </c>
      <c r="BN45" s="143">
        <v>0</v>
      </c>
      <c r="BO45" s="143">
        <v>0</v>
      </c>
      <c r="BP45" s="143">
        <f t="shared" si="8"/>
        <v>0</v>
      </c>
      <c r="BQ45" s="147" t="s">
        <v>76</v>
      </c>
      <c r="BR45" s="143">
        <f>(BN45-BO45)*0.06</f>
        <v>0</v>
      </c>
      <c r="BS45" s="143"/>
      <c r="BT45" s="143"/>
      <c r="BU45" s="143">
        <v>0</v>
      </c>
      <c r="BV45" s="143">
        <v>0</v>
      </c>
      <c r="BW45" s="143">
        <f t="shared" si="9"/>
        <v>0</v>
      </c>
      <c r="BX45" s="147" t="s">
        <v>76</v>
      </c>
      <c r="BY45" s="143">
        <f>BV45*0.06</f>
        <v>0</v>
      </c>
      <c r="BZ45" s="143"/>
      <c r="CA45" s="143"/>
      <c r="CB45" s="143">
        <f t="shared" si="11"/>
        <v>5</v>
      </c>
      <c r="CC45" s="159">
        <f t="shared" si="12"/>
        <v>5</v>
      </c>
      <c r="CD45" s="160" t="s">
        <v>76</v>
      </c>
      <c r="CE45" s="159">
        <f>CG45*2+CH45*3+CI45*15+CJ45*10+CK45*50+CL45*4+CM45*20+CN45*3+CO45*15+CP45*40+CQ45*40</f>
        <v>15</v>
      </c>
      <c r="CF45" s="159"/>
      <c r="CG45" s="144">
        <v>0</v>
      </c>
      <c r="CH45" s="143">
        <v>0</v>
      </c>
      <c r="CI45" s="143">
        <v>1</v>
      </c>
      <c r="CJ45" s="143">
        <v>0</v>
      </c>
      <c r="CK45" s="143">
        <v>0</v>
      </c>
      <c r="CL45" s="143">
        <v>0</v>
      </c>
      <c r="CM45" s="143">
        <v>0</v>
      </c>
      <c r="CN45" s="143">
        <v>0</v>
      </c>
      <c r="CO45" s="143">
        <v>0</v>
      </c>
      <c r="CP45" s="143">
        <v>0</v>
      </c>
      <c r="CQ45" s="143">
        <v>0</v>
      </c>
      <c r="CR45" s="143">
        <f t="shared" si="13"/>
        <v>29</v>
      </c>
      <c r="CS45" s="143">
        <f t="shared" si="14"/>
        <v>0</v>
      </c>
    </row>
    <row r="46" s="135" customFormat="1" customHeight="1" spans="1:97">
      <c r="A46" s="143">
        <v>11143</v>
      </c>
      <c r="B46" s="143" t="s">
        <v>131</v>
      </c>
      <c r="C46" s="143">
        <v>545</v>
      </c>
      <c r="D46" s="143" t="s">
        <v>132</v>
      </c>
      <c r="E46" s="143" t="s">
        <v>68</v>
      </c>
      <c r="F46" s="143">
        <v>18</v>
      </c>
      <c r="G46" s="143">
        <v>21</v>
      </c>
      <c r="H46" s="143">
        <v>5</v>
      </c>
      <c r="I46" s="143">
        <v>139.4</v>
      </c>
      <c r="J46" s="143">
        <f t="shared" si="0"/>
        <v>-13</v>
      </c>
      <c r="K46" s="147" t="s">
        <v>70</v>
      </c>
      <c r="L46" s="143">
        <f>I46*0.06</f>
        <v>8.364</v>
      </c>
      <c r="M46" s="143">
        <v>23</v>
      </c>
      <c r="N46" s="143">
        <v>26</v>
      </c>
      <c r="O46" s="143">
        <v>22</v>
      </c>
      <c r="P46" s="143">
        <v>456.15</v>
      </c>
      <c r="Q46" s="143">
        <f t="shared" si="1"/>
        <v>-1</v>
      </c>
      <c r="R46" s="147" t="s">
        <v>70</v>
      </c>
      <c r="S46" s="143">
        <f>P46*0.05</f>
        <v>22.8075</v>
      </c>
      <c r="T46" s="143">
        <v>8</v>
      </c>
      <c r="U46" s="143">
        <v>9</v>
      </c>
      <c r="V46" s="143">
        <v>0</v>
      </c>
      <c r="W46" s="143">
        <v>0</v>
      </c>
      <c r="X46" s="143">
        <f t="shared" si="2"/>
        <v>-8</v>
      </c>
      <c r="Y46" s="147" t="s">
        <v>70</v>
      </c>
      <c r="Z46" s="143">
        <f>W46*0.06</f>
        <v>0</v>
      </c>
      <c r="AA46" s="143">
        <v>13</v>
      </c>
      <c r="AB46" s="143">
        <v>18</v>
      </c>
      <c r="AC46" s="143">
        <v>9</v>
      </c>
      <c r="AD46" s="143">
        <v>220.38</v>
      </c>
      <c r="AE46" s="143">
        <f t="shared" si="3"/>
        <v>-4</v>
      </c>
      <c r="AF46" s="147" t="s">
        <v>70</v>
      </c>
      <c r="AG46" s="143">
        <f>AD46*0.06</f>
        <v>13.2228</v>
      </c>
      <c r="AH46" s="143">
        <v>3</v>
      </c>
      <c r="AI46" s="143">
        <v>3</v>
      </c>
      <c r="AJ46" s="143">
        <v>0</v>
      </c>
      <c r="AK46" s="143">
        <v>0</v>
      </c>
      <c r="AL46" s="143">
        <f t="shared" si="4"/>
        <v>-3</v>
      </c>
      <c r="AM46" s="147" t="s">
        <v>70</v>
      </c>
      <c r="AN46" s="143">
        <f>AK46*0.06</f>
        <v>0</v>
      </c>
      <c r="AO46" s="143">
        <f>AL46*1</f>
        <v>-3</v>
      </c>
      <c r="AP46" s="143">
        <v>16</v>
      </c>
      <c r="AQ46" s="143">
        <v>20</v>
      </c>
      <c r="AR46" s="143">
        <v>31</v>
      </c>
      <c r="AS46" s="143">
        <v>2563.53</v>
      </c>
      <c r="AT46" s="143">
        <f t="shared" si="5"/>
        <v>15</v>
      </c>
      <c r="AU46" s="147" t="s">
        <v>69</v>
      </c>
      <c r="AV46" s="143">
        <f>AS46*0.1</f>
        <v>256.353</v>
      </c>
      <c r="AW46" s="143">
        <v>5</v>
      </c>
      <c r="AX46" s="143">
        <v>6</v>
      </c>
      <c r="AY46" s="143">
        <v>10</v>
      </c>
      <c r="AZ46" s="143">
        <v>239.09</v>
      </c>
      <c r="BA46" s="143">
        <f t="shared" si="6"/>
        <v>5</v>
      </c>
      <c r="BB46" s="147" t="s">
        <v>69</v>
      </c>
      <c r="BC46" s="143">
        <f>AZ46*0.1</f>
        <v>23.909</v>
      </c>
      <c r="BD46" s="143">
        <v>3</v>
      </c>
      <c r="BE46" s="143">
        <v>4</v>
      </c>
      <c r="BF46" s="143">
        <v>0</v>
      </c>
      <c r="BG46" s="143">
        <v>0</v>
      </c>
      <c r="BH46" s="143">
        <f t="shared" si="7"/>
        <v>-3</v>
      </c>
      <c r="BI46" s="147" t="s">
        <v>70</v>
      </c>
      <c r="BJ46" s="143">
        <f>BG46*0.06</f>
        <v>0</v>
      </c>
      <c r="BK46" s="143">
        <v>7</v>
      </c>
      <c r="BL46" s="143">
        <v>8</v>
      </c>
      <c r="BM46" s="143">
        <v>22</v>
      </c>
      <c r="BN46" s="143">
        <v>299</v>
      </c>
      <c r="BO46" s="143">
        <v>299</v>
      </c>
      <c r="BP46" s="143">
        <f t="shared" si="8"/>
        <v>15</v>
      </c>
      <c r="BQ46" s="147" t="s">
        <v>69</v>
      </c>
      <c r="BR46" s="143">
        <f>(BN46-BO46)*0.1</f>
        <v>0</v>
      </c>
      <c r="BS46" s="143">
        <v>10</v>
      </c>
      <c r="BT46" s="143">
        <v>13</v>
      </c>
      <c r="BU46" s="143">
        <v>1</v>
      </c>
      <c r="BV46" s="143">
        <v>9.33</v>
      </c>
      <c r="BW46" s="143">
        <f t="shared" si="9"/>
        <v>-9</v>
      </c>
      <c r="BX46" s="147" t="s">
        <v>70</v>
      </c>
      <c r="BY46" s="143">
        <f>BV46*0.06</f>
        <v>0.5598</v>
      </c>
      <c r="BZ46" s="143">
        <v>5</v>
      </c>
      <c r="CA46" s="143">
        <v>6</v>
      </c>
      <c r="CB46" s="143">
        <f t="shared" si="11"/>
        <v>13</v>
      </c>
      <c r="CC46" s="159">
        <f t="shared" si="12"/>
        <v>8</v>
      </c>
      <c r="CD46" s="160" t="s">
        <v>69</v>
      </c>
      <c r="CE46" s="159">
        <f t="shared" si="26"/>
        <v>66</v>
      </c>
      <c r="CF46" s="159"/>
      <c r="CG46" s="144">
        <v>0</v>
      </c>
      <c r="CH46" s="143">
        <v>2</v>
      </c>
      <c r="CI46" s="143">
        <v>2</v>
      </c>
      <c r="CJ46" s="143">
        <v>0</v>
      </c>
      <c r="CK46" s="143">
        <v>0</v>
      </c>
      <c r="CL46" s="143">
        <v>0</v>
      </c>
      <c r="CM46" s="143">
        <v>0</v>
      </c>
      <c r="CN46" s="143">
        <v>1</v>
      </c>
      <c r="CO46" s="143">
        <v>0</v>
      </c>
      <c r="CP46" s="143">
        <v>0</v>
      </c>
      <c r="CQ46" s="143">
        <v>0</v>
      </c>
      <c r="CR46" s="143">
        <f t="shared" si="13"/>
        <v>391</v>
      </c>
      <c r="CS46" s="143">
        <f t="shared" si="14"/>
        <v>-3</v>
      </c>
    </row>
    <row r="47" s="135" customFormat="1" customHeight="1" spans="1:97">
      <c r="A47" s="143">
        <v>12669</v>
      </c>
      <c r="B47" s="143" t="s">
        <v>133</v>
      </c>
      <c r="C47" s="143">
        <v>545</v>
      </c>
      <c r="D47" s="143" t="s">
        <v>132</v>
      </c>
      <c r="E47" s="143" t="s">
        <v>134</v>
      </c>
      <c r="F47" s="143">
        <v>18</v>
      </c>
      <c r="G47" s="143">
        <v>22</v>
      </c>
      <c r="H47" s="143">
        <v>4</v>
      </c>
      <c r="I47" s="143">
        <v>94.4</v>
      </c>
      <c r="J47" s="143">
        <f t="shared" si="0"/>
        <v>-14</v>
      </c>
      <c r="K47" s="147" t="s">
        <v>70</v>
      </c>
      <c r="L47" s="143">
        <f>I47*0.06</f>
        <v>5.664</v>
      </c>
      <c r="M47" s="143">
        <v>24</v>
      </c>
      <c r="N47" s="143">
        <v>26</v>
      </c>
      <c r="O47" s="143">
        <v>10</v>
      </c>
      <c r="P47" s="143">
        <v>231.75</v>
      </c>
      <c r="Q47" s="143">
        <f t="shared" si="1"/>
        <v>-14</v>
      </c>
      <c r="R47" s="147" t="s">
        <v>70</v>
      </c>
      <c r="S47" s="143">
        <f>P47*0.05</f>
        <v>11.5875</v>
      </c>
      <c r="T47" s="143">
        <v>8</v>
      </c>
      <c r="U47" s="143">
        <v>9</v>
      </c>
      <c r="V47" s="143">
        <v>2</v>
      </c>
      <c r="W47" s="143">
        <v>48.5</v>
      </c>
      <c r="X47" s="143">
        <f t="shared" si="2"/>
        <v>-6</v>
      </c>
      <c r="Y47" s="147" t="s">
        <v>70</v>
      </c>
      <c r="Z47" s="143">
        <f>W47*0.06</f>
        <v>2.91</v>
      </c>
      <c r="AA47" s="143">
        <v>13</v>
      </c>
      <c r="AB47" s="143">
        <v>18</v>
      </c>
      <c r="AC47" s="143">
        <v>0</v>
      </c>
      <c r="AD47" s="143">
        <v>0</v>
      </c>
      <c r="AE47" s="143">
        <f t="shared" si="3"/>
        <v>-13</v>
      </c>
      <c r="AF47" s="147" t="s">
        <v>70</v>
      </c>
      <c r="AG47" s="143">
        <f>AD47*0.06</f>
        <v>0</v>
      </c>
      <c r="AH47" s="143">
        <v>2</v>
      </c>
      <c r="AI47" s="143">
        <v>3</v>
      </c>
      <c r="AJ47" s="143">
        <v>2</v>
      </c>
      <c r="AK47" s="143">
        <v>57</v>
      </c>
      <c r="AL47" s="143">
        <f t="shared" si="4"/>
        <v>0</v>
      </c>
      <c r="AM47" s="147" t="s">
        <v>73</v>
      </c>
      <c r="AN47" s="143">
        <f>AK47*0.08</f>
        <v>4.56</v>
      </c>
      <c r="AO47" s="143"/>
      <c r="AP47" s="143">
        <v>17</v>
      </c>
      <c r="AQ47" s="143">
        <v>19</v>
      </c>
      <c r="AR47" s="143">
        <v>15</v>
      </c>
      <c r="AS47" s="143">
        <v>1156.44</v>
      </c>
      <c r="AT47" s="143">
        <f t="shared" si="5"/>
        <v>-2</v>
      </c>
      <c r="AU47" s="147" t="s">
        <v>70</v>
      </c>
      <c r="AV47" s="143">
        <f>AS47*0.06</f>
        <v>69.3864</v>
      </c>
      <c r="AW47" s="143">
        <v>5</v>
      </c>
      <c r="AX47" s="143">
        <v>6</v>
      </c>
      <c r="AY47" s="143">
        <v>0</v>
      </c>
      <c r="AZ47" s="143">
        <v>0</v>
      </c>
      <c r="BA47" s="143">
        <f t="shared" si="6"/>
        <v>-5</v>
      </c>
      <c r="BB47" s="147" t="s">
        <v>70</v>
      </c>
      <c r="BC47" s="143">
        <f>AZ47*0.06</f>
        <v>0</v>
      </c>
      <c r="BD47" s="143">
        <v>4</v>
      </c>
      <c r="BE47" s="143">
        <v>4</v>
      </c>
      <c r="BF47" s="143">
        <v>1</v>
      </c>
      <c r="BG47" s="143">
        <v>0</v>
      </c>
      <c r="BH47" s="143">
        <f t="shared" si="7"/>
        <v>-3</v>
      </c>
      <c r="BI47" s="147" t="s">
        <v>70</v>
      </c>
      <c r="BJ47" s="143">
        <f>BG47*0.06</f>
        <v>0</v>
      </c>
      <c r="BK47" s="143">
        <v>6</v>
      </c>
      <c r="BL47" s="143">
        <v>8</v>
      </c>
      <c r="BM47" s="143">
        <v>0</v>
      </c>
      <c r="BN47" s="143">
        <v>0</v>
      </c>
      <c r="BO47" s="143">
        <v>0</v>
      </c>
      <c r="BP47" s="143">
        <f t="shared" si="8"/>
        <v>-6</v>
      </c>
      <c r="BQ47" s="147" t="s">
        <v>70</v>
      </c>
      <c r="BR47" s="143">
        <f>(BN47-BO47)*0.06</f>
        <v>0</v>
      </c>
      <c r="BS47" s="143">
        <v>10</v>
      </c>
      <c r="BT47" s="143">
        <v>14</v>
      </c>
      <c r="BU47" s="143">
        <v>5</v>
      </c>
      <c r="BV47" s="143">
        <v>78.01</v>
      </c>
      <c r="BW47" s="143">
        <f t="shared" si="9"/>
        <v>-5</v>
      </c>
      <c r="BX47" s="147" t="s">
        <v>70</v>
      </c>
      <c r="BY47" s="143">
        <f>BV47*0.06</f>
        <v>4.6806</v>
      </c>
      <c r="BZ47" s="143">
        <v>6</v>
      </c>
      <c r="CA47" s="143">
        <v>7</v>
      </c>
      <c r="CB47" s="143">
        <f t="shared" si="11"/>
        <v>7</v>
      </c>
      <c r="CC47" s="159">
        <f t="shared" si="12"/>
        <v>1</v>
      </c>
      <c r="CD47" s="160" t="s">
        <v>69</v>
      </c>
      <c r="CE47" s="159">
        <f t="shared" si="26"/>
        <v>36</v>
      </c>
      <c r="CF47" s="159"/>
      <c r="CG47" s="144">
        <v>0</v>
      </c>
      <c r="CH47" s="143">
        <v>1</v>
      </c>
      <c r="CI47" s="143">
        <v>1</v>
      </c>
      <c r="CJ47" s="143">
        <v>0</v>
      </c>
      <c r="CK47" s="143">
        <v>0</v>
      </c>
      <c r="CL47" s="143">
        <v>0</v>
      </c>
      <c r="CM47" s="143">
        <v>0</v>
      </c>
      <c r="CN47" s="143">
        <v>1</v>
      </c>
      <c r="CO47" s="143">
        <v>0</v>
      </c>
      <c r="CP47" s="143">
        <v>0</v>
      </c>
      <c r="CQ47" s="143">
        <v>0</v>
      </c>
      <c r="CR47" s="143">
        <f t="shared" si="13"/>
        <v>135</v>
      </c>
      <c r="CS47" s="143">
        <f t="shared" si="14"/>
        <v>0</v>
      </c>
    </row>
    <row r="48" s="135" customFormat="1" customHeight="1" spans="1:97">
      <c r="A48" s="143">
        <v>13061</v>
      </c>
      <c r="B48" s="143" t="s">
        <v>135</v>
      </c>
      <c r="C48" s="143">
        <v>114844</v>
      </c>
      <c r="D48" s="143" t="s">
        <v>136</v>
      </c>
      <c r="E48" s="143" t="s">
        <v>72</v>
      </c>
      <c r="F48" s="143">
        <v>26</v>
      </c>
      <c r="G48" s="143">
        <v>31</v>
      </c>
      <c r="H48" s="143">
        <v>2</v>
      </c>
      <c r="I48" s="143">
        <v>49.6</v>
      </c>
      <c r="J48" s="143">
        <f t="shared" si="0"/>
        <v>-24</v>
      </c>
      <c r="K48" s="147" t="s">
        <v>70</v>
      </c>
      <c r="L48" s="143">
        <f>I48*0.06</f>
        <v>2.976</v>
      </c>
      <c r="M48" s="143">
        <v>34</v>
      </c>
      <c r="N48" s="143">
        <v>37</v>
      </c>
      <c r="O48" s="143">
        <v>17</v>
      </c>
      <c r="P48" s="143">
        <v>389.8</v>
      </c>
      <c r="Q48" s="143">
        <f t="shared" si="1"/>
        <v>-17</v>
      </c>
      <c r="R48" s="147" t="s">
        <v>70</v>
      </c>
      <c r="S48" s="143">
        <f>P48*0.05</f>
        <v>19.49</v>
      </c>
      <c r="T48" s="143">
        <v>12</v>
      </c>
      <c r="U48" s="143">
        <v>14</v>
      </c>
      <c r="V48" s="143">
        <v>4</v>
      </c>
      <c r="W48" s="143">
        <v>90.48</v>
      </c>
      <c r="X48" s="143">
        <f t="shared" si="2"/>
        <v>-8</v>
      </c>
      <c r="Y48" s="147" t="s">
        <v>70</v>
      </c>
      <c r="Z48" s="143">
        <f>W48*0.06</f>
        <v>5.4288</v>
      </c>
      <c r="AA48" s="143">
        <v>25</v>
      </c>
      <c r="AB48" s="143">
        <v>32</v>
      </c>
      <c r="AC48" s="143">
        <v>11</v>
      </c>
      <c r="AD48" s="143">
        <v>210</v>
      </c>
      <c r="AE48" s="143">
        <f t="shared" si="3"/>
        <v>-14</v>
      </c>
      <c r="AF48" s="147" t="s">
        <v>70</v>
      </c>
      <c r="AG48" s="143">
        <f>AD48*0.06</f>
        <v>12.6</v>
      </c>
      <c r="AH48" s="143">
        <v>4</v>
      </c>
      <c r="AI48" s="143">
        <v>5</v>
      </c>
      <c r="AJ48" s="143">
        <v>5</v>
      </c>
      <c r="AK48" s="143">
        <v>133.5</v>
      </c>
      <c r="AL48" s="143">
        <f t="shared" si="4"/>
        <v>1</v>
      </c>
      <c r="AM48" s="147" t="s">
        <v>69</v>
      </c>
      <c r="AN48" s="143">
        <f>AK48*0.1</f>
        <v>13.35</v>
      </c>
      <c r="AO48" s="143"/>
      <c r="AP48" s="143">
        <v>42</v>
      </c>
      <c r="AQ48" s="143">
        <v>51</v>
      </c>
      <c r="AR48" s="143">
        <v>16</v>
      </c>
      <c r="AS48" s="143">
        <v>1550</v>
      </c>
      <c r="AT48" s="143">
        <f t="shared" si="5"/>
        <v>-26</v>
      </c>
      <c r="AU48" s="147" t="s">
        <v>70</v>
      </c>
      <c r="AV48" s="143">
        <f>AS48*0.06</f>
        <v>93</v>
      </c>
      <c r="AW48" s="143">
        <v>4</v>
      </c>
      <c r="AX48" s="143">
        <v>5</v>
      </c>
      <c r="AY48" s="143">
        <v>0</v>
      </c>
      <c r="AZ48" s="143">
        <v>0</v>
      </c>
      <c r="BA48" s="143">
        <f t="shared" si="6"/>
        <v>-4</v>
      </c>
      <c r="BB48" s="147" t="s">
        <v>70</v>
      </c>
      <c r="BC48" s="143">
        <f>AZ48*0.06</f>
        <v>0</v>
      </c>
      <c r="BD48" s="143">
        <v>4</v>
      </c>
      <c r="BE48" s="143">
        <v>5</v>
      </c>
      <c r="BF48" s="143">
        <v>1</v>
      </c>
      <c r="BG48" s="143">
        <v>0.01</v>
      </c>
      <c r="BH48" s="143">
        <f t="shared" si="7"/>
        <v>-3</v>
      </c>
      <c r="BI48" s="147" t="s">
        <v>70</v>
      </c>
      <c r="BJ48" s="143">
        <f>BG48*0.06</f>
        <v>0.0006</v>
      </c>
      <c r="BK48" s="143">
        <v>14</v>
      </c>
      <c r="BL48" s="143">
        <v>17</v>
      </c>
      <c r="BM48" s="143">
        <v>0</v>
      </c>
      <c r="BN48" s="143">
        <v>0</v>
      </c>
      <c r="BO48" s="143">
        <v>0</v>
      </c>
      <c r="BP48" s="143">
        <f t="shared" si="8"/>
        <v>-14</v>
      </c>
      <c r="BQ48" s="147" t="s">
        <v>70</v>
      </c>
      <c r="BR48" s="143">
        <f>(BN48-BO48)*0.06</f>
        <v>0</v>
      </c>
      <c r="BS48" s="143">
        <v>12</v>
      </c>
      <c r="BT48" s="143">
        <v>15</v>
      </c>
      <c r="BU48" s="143">
        <v>1</v>
      </c>
      <c r="BV48" s="143">
        <v>18</v>
      </c>
      <c r="BW48" s="143">
        <f t="shared" si="9"/>
        <v>-11</v>
      </c>
      <c r="BX48" s="147" t="s">
        <v>70</v>
      </c>
      <c r="BY48" s="143">
        <f>BV48*0.06</f>
        <v>1.08</v>
      </c>
      <c r="BZ48" s="143">
        <v>5</v>
      </c>
      <c r="CA48" s="143">
        <v>6</v>
      </c>
      <c r="CB48" s="143">
        <f t="shared" si="11"/>
        <v>5</v>
      </c>
      <c r="CC48" s="159">
        <f t="shared" si="12"/>
        <v>0</v>
      </c>
      <c r="CD48" s="160" t="s">
        <v>73</v>
      </c>
      <c r="CE48" s="159">
        <f>CG48*2+CH48*3+CI48*15+CJ48*10+CK48*50+CL48*4+CM48*20+CN48*3+CO48*15+CP48*40+CQ48*40</f>
        <v>15</v>
      </c>
      <c r="CF48" s="159"/>
      <c r="CG48" s="144">
        <v>0</v>
      </c>
      <c r="CH48" s="143">
        <v>0</v>
      </c>
      <c r="CI48" s="143">
        <v>1</v>
      </c>
      <c r="CJ48" s="143">
        <v>0</v>
      </c>
      <c r="CK48" s="143">
        <v>0</v>
      </c>
      <c r="CL48" s="143">
        <v>0</v>
      </c>
      <c r="CM48" s="143">
        <v>0</v>
      </c>
      <c r="CN48" s="143">
        <v>0</v>
      </c>
      <c r="CO48" s="143">
        <v>0</v>
      </c>
      <c r="CP48" s="143">
        <v>0</v>
      </c>
      <c r="CQ48" s="143">
        <v>0</v>
      </c>
      <c r="CR48" s="143">
        <f t="shared" si="13"/>
        <v>163</v>
      </c>
      <c r="CS48" s="143">
        <f t="shared" si="14"/>
        <v>0</v>
      </c>
    </row>
    <row r="49" s="135" customFormat="1" customHeight="1" spans="1:97">
      <c r="A49" s="143">
        <v>12463</v>
      </c>
      <c r="B49" s="143" t="s">
        <v>137</v>
      </c>
      <c r="C49" s="143">
        <v>114844</v>
      </c>
      <c r="D49" s="143" t="s">
        <v>136</v>
      </c>
      <c r="E49" s="143" t="s">
        <v>68</v>
      </c>
      <c r="F49" s="143">
        <v>26</v>
      </c>
      <c r="G49" s="143">
        <v>31</v>
      </c>
      <c r="H49" s="143">
        <v>7</v>
      </c>
      <c r="I49" s="143">
        <v>181.38</v>
      </c>
      <c r="J49" s="143">
        <f t="shared" si="0"/>
        <v>-19</v>
      </c>
      <c r="K49" s="147" t="s">
        <v>70</v>
      </c>
      <c r="L49" s="143">
        <f>I49*0.06</f>
        <v>10.8828</v>
      </c>
      <c r="M49" s="143">
        <v>34</v>
      </c>
      <c r="N49" s="143">
        <v>38</v>
      </c>
      <c r="O49" s="143">
        <v>13</v>
      </c>
      <c r="P49" s="143">
        <v>291.17</v>
      </c>
      <c r="Q49" s="143">
        <f t="shared" si="1"/>
        <v>-21</v>
      </c>
      <c r="R49" s="147" t="s">
        <v>70</v>
      </c>
      <c r="S49" s="143">
        <f>P49*0.05</f>
        <v>14.5585</v>
      </c>
      <c r="T49" s="143">
        <v>13</v>
      </c>
      <c r="U49" s="143">
        <v>14</v>
      </c>
      <c r="V49" s="143">
        <v>4</v>
      </c>
      <c r="W49" s="143">
        <v>99.2</v>
      </c>
      <c r="X49" s="143">
        <f t="shared" si="2"/>
        <v>-9</v>
      </c>
      <c r="Y49" s="147" t="s">
        <v>70</v>
      </c>
      <c r="Z49" s="143">
        <f>W49*0.06</f>
        <v>5.952</v>
      </c>
      <c r="AA49" s="143">
        <v>25</v>
      </c>
      <c r="AB49" s="143">
        <v>33</v>
      </c>
      <c r="AC49" s="143">
        <v>11</v>
      </c>
      <c r="AD49" s="143">
        <v>307.2</v>
      </c>
      <c r="AE49" s="143">
        <f t="shared" si="3"/>
        <v>-14</v>
      </c>
      <c r="AF49" s="147" t="s">
        <v>70</v>
      </c>
      <c r="AG49" s="143">
        <f>AD49*0.06</f>
        <v>18.432</v>
      </c>
      <c r="AH49" s="143">
        <v>4</v>
      </c>
      <c r="AI49" s="143">
        <v>5</v>
      </c>
      <c r="AJ49" s="143">
        <v>3</v>
      </c>
      <c r="AK49" s="143">
        <v>85.5</v>
      </c>
      <c r="AL49" s="143">
        <f t="shared" si="4"/>
        <v>-1</v>
      </c>
      <c r="AM49" s="147" t="s">
        <v>70</v>
      </c>
      <c r="AN49" s="143">
        <f>AK49*0.06</f>
        <v>5.13</v>
      </c>
      <c r="AO49" s="143">
        <f>AL49*1</f>
        <v>-1</v>
      </c>
      <c r="AP49" s="143">
        <v>43</v>
      </c>
      <c r="AQ49" s="143">
        <v>51</v>
      </c>
      <c r="AR49" s="143">
        <v>17</v>
      </c>
      <c r="AS49" s="143">
        <v>1489</v>
      </c>
      <c r="AT49" s="143">
        <f t="shared" si="5"/>
        <v>-26</v>
      </c>
      <c r="AU49" s="147" t="s">
        <v>70</v>
      </c>
      <c r="AV49" s="143">
        <f>AS49*0.06</f>
        <v>89.34</v>
      </c>
      <c r="AW49" s="143">
        <v>4</v>
      </c>
      <c r="AX49" s="143">
        <v>5</v>
      </c>
      <c r="AY49" s="143">
        <v>0</v>
      </c>
      <c r="AZ49" s="143">
        <v>0</v>
      </c>
      <c r="BA49" s="143">
        <f t="shared" si="6"/>
        <v>-4</v>
      </c>
      <c r="BB49" s="147" t="s">
        <v>70</v>
      </c>
      <c r="BC49" s="143">
        <f>AZ49*0.06</f>
        <v>0</v>
      </c>
      <c r="BD49" s="143">
        <v>4</v>
      </c>
      <c r="BE49" s="143">
        <v>5</v>
      </c>
      <c r="BF49" s="143">
        <v>1</v>
      </c>
      <c r="BG49" s="143">
        <v>19.8</v>
      </c>
      <c r="BH49" s="143">
        <f t="shared" si="7"/>
        <v>-3</v>
      </c>
      <c r="BI49" s="147" t="s">
        <v>70</v>
      </c>
      <c r="BJ49" s="143">
        <f>BG49*0.06</f>
        <v>1.188</v>
      </c>
      <c r="BK49" s="143">
        <v>15</v>
      </c>
      <c r="BL49" s="143">
        <v>18</v>
      </c>
      <c r="BM49" s="143">
        <v>32</v>
      </c>
      <c r="BN49" s="143">
        <v>448.5</v>
      </c>
      <c r="BO49" s="143">
        <v>448.5</v>
      </c>
      <c r="BP49" s="143">
        <f t="shared" si="8"/>
        <v>17</v>
      </c>
      <c r="BQ49" s="147" t="s">
        <v>69</v>
      </c>
      <c r="BR49" s="143">
        <f>(BN49-BO49)*0.1</f>
        <v>0</v>
      </c>
      <c r="BS49" s="143">
        <v>12</v>
      </c>
      <c r="BT49" s="143">
        <v>16</v>
      </c>
      <c r="BU49" s="143">
        <v>1</v>
      </c>
      <c r="BV49" s="143">
        <v>21</v>
      </c>
      <c r="BW49" s="143">
        <f t="shared" si="9"/>
        <v>-11</v>
      </c>
      <c r="BX49" s="147" t="s">
        <v>70</v>
      </c>
      <c r="BY49" s="143">
        <f>BV49*0.06</f>
        <v>1.26</v>
      </c>
      <c r="BZ49" s="143">
        <v>6</v>
      </c>
      <c r="CA49" s="143">
        <v>7</v>
      </c>
      <c r="CB49" s="143">
        <f t="shared" si="11"/>
        <v>13</v>
      </c>
      <c r="CC49" s="159">
        <f t="shared" si="12"/>
        <v>7</v>
      </c>
      <c r="CD49" s="160" t="s">
        <v>69</v>
      </c>
      <c r="CE49" s="159">
        <f>CG49*3+CH49*5+CI49*25+CJ49*15+CK49*70+CL49*6+CM49*30+CN49*6+CO49*24+CP49*56+CQ49*61</f>
        <v>86</v>
      </c>
      <c r="CF49" s="159"/>
      <c r="CG49" s="144">
        <v>0</v>
      </c>
      <c r="CH49" s="143">
        <v>2</v>
      </c>
      <c r="CI49" s="143">
        <v>0</v>
      </c>
      <c r="CJ49" s="143">
        <v>0</v>
      </c>
      <c r="CK49" s="143">
        <v>1</v>
      </c>
      <c r="CL49" s="143">
        <v>0</v>
      </c>
      <c r="CM49" s="143">
        <v>0</v>
      </c>
      <c r="CN49" s="143">
        <v>1</v>
      </c>
      <c r="CO49" s="143">
        <v>0</v>
      </c>
      <c r="CP49" s="143">
        <v>0</v>
      </c>
      <c r="CQ49" s="143">
        <v>0</v>
      </c>
      <c r="CR49" s="143">
        <f t="shared" si="13"/>
        <v>233</v>
      </c>
      <c r="CS49" s="143">
        <f t="shared" si="14"/>
        <v>-1</v>
      </c>
    </row>
    <row r="50" s="135" customFormat="1" customHeight="1" spans="1:97">
      <c r="A50" s="143">
        <v>13133</v>
      </c>
      <c r="B50" s="143" t="s">
        <v>138</v>
      </c>
      <c r="C50" s="143">
        <v>114844</v>
      </c>
      <c r="D50" s="143" t="s">
        <v>136</v>
      </c>
      <c r="E50" s="143" t="s">
        <v>81</v>
      </c>
      <c r="F50" s="143">
        <v>1</v>
      </c>
      <c r="G50" s="143">
        <v>2</v>
      </c>
      <c r="H50" s="143">
        <v>0</v>
      </c>
      <c r="I50" s="143">
        <v>0</v>
      </c>
      <c r="J50" s="143">
        <f t="shared" si="0"/>
        <v>-1</v>
      </c>
      <c r="K50" s="147" t="s">
        <v>70</v>
      </c>
      <c r="L50" s="143">
        <f>I50*0.06</f>
        <v>0</v>
      </c>
      <c r="M50" s="143">
        <v>1</v>
      </c>
      <c r="N50" s="143">
        <v>2</v>
      </c>
      <c r="O50" s="143">
        <v>0</v>
      </c>
      <c r="P50" s="143">
        <v>0</v>
      </c>
      <c r="Q50" s="143">
        <f t="shared" si="1"/>
        <v>-1</v>
      </c>
      <c r="R50" s="147" t="s">
        <v>70</v>
      </c>
      <c r="S50" s="143">
        <f>P50*0.05</f>
        <v>0</v>
      </c>
      <c r="T50" s="143">
        <v>1</v>
      </c>
      <c r="U50" s="143">
        <v>2</v>
      </c>
      <c r="V50" s="143">
        <v>1</v>
      </c>
      <c r="W50" s="143">
        <v>9.28</v>
      </c>
      <c r="X50" s="143">
        <f t="shared" si="2"/>
        <v>0</v>
      </c>
      <c r="Y50" s="147" t="s">
        <v>73</v>
      </c>
      <c r="Z50" s="143">
        <f>W50*0.08</f>
        <v>0.7424</v>
      </c>
      <c r="AA50" s="143">
        <v>1</v>
      </c>
      <c r="AB50" s="143">
        <v>2</v>
      </c>
      <c r="AC50" s="143">
        <v>0</v>
      </c>
      <c r="AD50" s="143">
        <v>0</v>
      </c>
      <c r="AE50" s="143">
        <f t="shared" si="3"/>
        <v>-1</v>
      </c>
      <c r="AF50" s="147" t="s">
        <v>70</v>
      </c>
      <c r="AG50" s="143">
        <f>AD50*0.06</f>
        <v>0</v>
      </c>
      <c r="AH50" s="143">
        <v>1</v>
      </c>
      <c r="AI50" s="143">
        <v>2</v>
      </c>
      <c r="AJ50" s="143">
        <v>0</v>
      </c>
      <c r="AK50" s="143">
        <v>0</v>
      </c>
      <c r="AL50" s="143">
        <f t="shared" si="4"/>
        <v>-1</v>
      </c>
      <c r="AM50" s="147" t="s">
        <v>70</v>
      </c>
      <c r="AN50" s="143">
        <f>AK50*0.06</f>
        <v>0</v>
      </c>
      <c r="AO50" s="143">
        <f>AL50*1</f>
        <v>-1</v>
      </c>
      <c r="AP50" s="143">
        <v>2</v>
      </c>
      <c r="AQ50" s="143">
        <v>3</v>
      </c>
      <c r="AR50" s="143">
        <v>0</v>
      </c>
      <c r="AS50" s="143">
        <v>0</v>
      </c>
      <c r="AT50" s="143">
        <f t="shared" si="5"/>
        <v>-2</v>
      </c>
      <c r="AU50" s="147" t="s">
        <v>70</v>
      </c>
      <c r="AV50" s="143">
        <f>AS50*0.06</f>
        <v>0</v>
      </c>
      <c r="AW50" s="143">
        <v>1</v>
      </c>
      <c r="AX50" s="143">
        <v>2</v>
      </c>
      <c r="AY50" s="143">
        <v>0</v>
      </c>
      <c r="AZ50" s="143">
        <v>0</v>
      </c>
      <c r="BA50" s="143">
        <f t="shared" si="6"/>
        <v>-1</v>
      </c>
      <c r="BB50" s="147" t="s">
        <v>70</v>
      </c>
      <c r="BC50" s="143">
        <f>AZ50*0.06</f>
        <v>0</v>
      </c>
      <c r="BD50" s="143">
        <v>1</v>
      </c>
      <c r="BE50" s="143">
        <v>2</v>
      </c>
      <c r="BF50" s="143">
        <v>0</v>
      </c>
      <c r="BG50" s="143">
        <v>0</v>
      </c>
      <c r="BH50" s="143">
        <f t="shared" si="7"/>
        <v>-1</v>
      </c>
      <c r="BI50" s="147" t="s">
        <v>70</v>
      </c>
      <c r="BJ50" s="143">
        <f>BG50*0.06</f>
        <v>0</v>
      </c>
      <c r="BK50" s="143">
        <v>1</v>
      </c>
      <c r="BL50" s="143">
        <v>2</v>
      </c>
      <c r="BM50" s="143">
        <v>0</v>
      </c>
      <c r="BN50" s="143">
        <v>0</v>
      </c>
      <c r="BO50" s="143">
        <v>0</v>
      </c>
      <c r="BP50" s="143">
        <f t="shared" si="8"/>
        <v>-1</v>
      </c>
      <c r="BQ50" s="147" t="s">
        <v>70</v>
      </c>
      <c r="BR50" s="143">
        <f>(BN50-BO50)*0.06</f>
        <v>0</v>
      </c>
      <c r="BS50" s="143">
        <v>1</v>
      </c>
      <c r="BT50" s="143">
        <v>2</v>
      </c>
      <c r="BU50" s="143">
        <v>0</v>
      </c>
      <c r="BV50" s="143">
        <v>0</v>
      </c>
      <c r="BW50" s="143">
        <f t="shared" si="9"/>
        <v>-1</v>
      </c>
      <c r="BX50" s="147" t="s">
        <v>70</v>
      </c>
      <c r="BY50" s="143">
        <f>BV50*0.06</f>
        <v>0</v>
      </c>
      <c r="BZ50" s="143">
        <v>1</v>
      </c>
      <c r="CA50" s="143">
        <v>1</v>
      </c>
      <c r="CB50" s="143">
        <f t="shared" si="11"/>
        <v>0</v>
      </c>
      <c r="CC50" s="159">
        <f t="shared" si="12"/>
        <v>-1</v>
      </c>
      <c r="CD50" s="160" t="s">
        <v>70</v>
      </c>
      <c r="CE50" s="159">
        <f t="shared" ref="CE50:CE58" si="27">CG50*2+CH50*3+CI50*15+CJ50*10+CK50*50+CL50*4+CM50*20+CN50*3+CO50*15+CP50*40+CQ50*40</f>
        <v>0</v>
      </c>
      <c r="CF50" s="159">
        <f>CC50*3</f>
        <v>-3</v>
      </c>
      <c r="CG50" s="144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f t="shared" si="13"/>
        <v>1</v>
      </c>
      <c r="CS50" s="143">
        <f t="shared" si="14"/>
        <v>-4</v>
      </c>
    </row>
    <row r="51" s="135" customFormat="1" customHeight="1" spans="1:97">
      <c r="A51" s="143">
        <v>13136</v>
      </c>
      <c r="B51" s="143" t="s">
        <v>139</v>
      </c>
      <c r="C51" s="143">
        <v>114844</v>
      </c>
      <c r="D51" s="143" t="s">
        <v>136</v>
      </c>
      <c r="E51" s="144" t="s">
        <v>81</v>
      </c>
      <c r="F51" s="143"/>
      <c r="G51" s="143"/>
      <c r="H51" s="143">
        <v>0</v>
      </c>
      <c r="I51" s="143">
        <v>0</v>
      </c>
      <c r="J51" s="143">
        <f t="shared" si="0"/>
        <v>0</v>
      </c>
      <c r="K51" s="147" t="s">
        <v>76</v>
      </c>
      <c r="L51" s="143">
        <f>I51*0.06</f>
        <v>0</v>
      </c>
      <c r="M51" s="143"/>
      <c r="N51" s="143"/>
      <c r="O51" s="143">
        <v>0</v>
      </c>
      <c r="P51" s="143">
        <v>0</v>
      </c>
      <c r="Q51" s="143">
        <f t="shared" si="1"/>
        <v>0</v>
      </c>
      <c r="R51" s="147" t="s">
        <v>76</v>
      </c>
      <c r="S51" s="143">
        <f>P51*0.05</f>
        <v>0</v>
      </c>
      <c r="T51" s="143"/>
      <c r="U51" s="143"/>
      <c r="V51" s="143">
        <v>0</v>
      </c>
      <c r="W51" s="143">
        <v>0</v>
      </c>
      <c r="X51" s="143">
        <f t="shared" si="2"/>
        <v>0</v>
      </c>
      <c r="Y51" s="147" t="s">
        <v>76</v>
      </c>
      <c r="Z51" s="143">
        <f>W51*0.06</f>
        <v>0</v>
      </c>
      <c r="AA51" s="143"/>
      <c r="AB51" s="143"/>
      <c r="AC51" s="143">
        <v>0</v>
      </c>
      <c r="AD51" s="143">
        <v>0</v>
      </c>
      <c r="AE51" s="143">
        <f t="shared" si="3"/>
        <v>0</v>
      </c>
      <c r="AF51" s="147" t="s">
        <v>76</v>
      </c>
      <c r="AG51" s="143">
        <f>AD51*0.06</f>
        <v>0</v>
      </c>
      <c r="AH51" s="143"/>
      <c r="AI51" s="143"/>
      <c r="AJ51" s="143">
        <v>0</v>
      </c>
      <c r="AK51" s="143">
        <v>0</v>
      </c>
      <c r="AL51" s="143">
        <f t="shared" si="4"/>
        <v>0</v>
      </c>
      <c r="AM51" s="147" t="s">
        <v>76</v>
      </c>
      <c r="AN51" s="143">
        <f>AK51*0.06</f>
        <v>0</v>
      </c>
      <c r="AO51" s="143"/>
      <c r="AP51" s="143"/>
      <c r="AQ51" s="143"/>
      <c r="AR51" s="143">
        <v>0</v>
      </c>
      <c r="AS51" s="143">
        <v>0</v>
      </c>
      <c r="AT51" s="143">
        <f t="shared" si="5"/>
        <v>0</v>
      </c>
      <c r="AU51" s="147" t="s">
        <v>76</v>
      </c>
      <c r="AV51" s="143">
        <f>AS51*0.06</f>
        <v>0</v>
      </c>
      <c r="AW51" s="143"/>
      <c r="AX51" s="143"/>
      <c r="AY51" s="143">
        <v>0</v>
      </c>
      <c r="AZ51" s="143">
        <v>0</v>
      </c>
      <c r="BA51" s="143">
        <f t="shared" si="6"/>
        <v>0</v>
      </c>
      <c r="BB51" s="147" t="s">
        <v>76</v>
      </c>
      <c r="BC51" s="143">
        <f>AZ51*0.06</f>
        <v>0</v>
      </c>
      <c r="BD51" s="143"/>
      <c r="BE51" s="143"/>
      <c r="BF51" s="143">
        <v>0</v>
      </c>
      <c r="BG51" s="143">
        <v>0</v>
      </c>
      <c r="BH51" s="143">
        <f t="shared" si="7"/>
        <v>0</v>
      </c>
      <c r="BI51" s="147" t="s">
        <v>76</v>
      </c>
      <c r="BJ51" s="143">
        <f>BG51*0.06</f>
        <v>0</v>
      </c>
      <c r="BK51" s="143"/>
      <c r="BL51" s="143"/>
      <c r="BM51" s="143">
        <v>0</v>
      </c>
      <c r="BN51" s="143">
        <v>0</v>
      </c>
      <c r="BO51" s="143">
        <v>0</v>
      </c>
      <c r="BP51" s="143">
        <f t="shared" si="8"/>
        <v>0</v>
      </c>
      <c r="BQ51" s="147" t="s">
        <v>76</v>
      </c>
      <c r="BR51" s="143">
        <f>(BN51-BO51)*0.06</f>
        <v>0</v>
      </c>
      <c r="BS51" s="143"/>
      <c r="BT51" s="143"/>
      <c r="BU51" s="143">
        <v>0</v>
      </c>
      <c r="BV51" s="143">
        <v>0</v>
      </c>
      <c r="BW51" s="143">
        <f t="shared" si="9"/>
        <v>0</v>
      </c>
      <c r="BX51" s="147" t="s">
        <v>76</v>
      </c>
      <c r="BY51" s="143">
        <f>BV51*0.06</f>
        <v>0</v>
      </c>
      <c r="BZ51" s="143"/>
      <c r="CA51" s="143"/>
      <c r="CB51" s="143">
        <f t="shared" si="11"/>
        <v>0</v>
      </c>
      <c r="CC51" s="159">
        <f t="shared" si="12"/>
        <v>0</v>
      </c>
      <c r="CD51" s="160" t="s">
        <v>76</v>
      </c>
      <c r="CE51" s="159">
        <f t="shared" si="27"/>
        <v>0</v>
      </c>
      <c r="CF51" s="159"/>
      <c r="CG51" s="144">
        <v>0</v>
      </c>
      <c r="CH51" s="143">
        <v>0</v>
      </c>
      <c r="CI51" s="143">
        <v>0</v>
      </c>
      <c r="CJ51" s="143">
        <v>0</v>
      </c>
      <c r="CK51" s="143">
        <v>0</v>
      </c>
      <c r="CL51" s="143">
        <v>0</v>
      </c>
      <c r="CM51" s="143">
        <v>0</v>
      </c>
      <c r="CN51" s="143">
        <v>0</v>
      </c>
      <c r="CO51" s="143">
        <v>0</v>
      </c>
      <c r="CP51" s="143">
        <v>0</v>
      </c>
      <c r="CQ51" s="143">
        <v>0</v>
      </c>
      <c r="CR51" s="143">
        <f t="shared" si="13"/>
        <v>0</v>
      </c>
      <c r="CS51" s="143">
        <f t="shared" si="14"/>
        <v>0</v>
      </c>
    </row>
    <row r="52" s="135" customFormat="1" customHeight="1" spans="1:97">
      <c r="A52" s="143">
        <v>9130</v>
      </c>
      <c r="B52" s="143" t="s">
        <v>140</v>
      </c>
      <c r="C52" s="143">
        <v>707</v>
      </c>
      <c r="D52" s="143" t="s">
        <v>141</v>
      </c>
      <c r="E52" s="143" t="s">
        <v>134</v>
      </c>
      <c r="F52" s="143">
        <v>35</v>
      </c>
      <c r="G52" s="143">
        <v>42</v>
      </c>
      <c r="H52" s="143">
        <v>36</v>
      </c>
      <c r="I52" s="143">
        <v>871.75</v>
      </c>
      <c r="J52" s="143">
        <f t="shared" si="0"/>
        <v>1</v>
      </c>
      <c r="K52" s="147" t="s">
        <v>73</v>
      </c>
      <c r="L52" s="143">
        <f>I52*0.08</f>
        <v>69.74</v>
      </c>
      <c r="M52" s="143">
        <v>45</v>
      </c>
      <c r="N52" s="143">
        <v>50</v>
      </c>
      <c r="O52" s="143">
        <v>62</v>
      </c>
      <c r="P52" s="143">
        <v>1410.7</v>
      </c>
      <c r="Q52" s="143">
        <f t="shared" si="1"/>
        <v>17</v>
      </c>
      <c r="R52" s="147" t="s">
        <v>69</v>
      </c>
      <c r="S52" s="143">
        <f t="shared" ref="S51:S58" si="28">P52*0.08</f>
        <v>112.856</v>
      </c>
      <c r="T52" s="143">
        <v>16</v>
      </c>
      <c r="U52" s="143">
        <v>18</v>
      </c>
      <c r="V52" s="143">
        <v>5</v>
      </c>
      <c r="W52" s="143">
        <v>129</v>
      </c>
      <c r="X52" s="143">
        <f t="shared" si="2"/>
        <v>-11</v>
      </c>
      <c r="Y52" s="147" t="s">
        <v>70</v>
      </c>
      <c r="Z52" s="143">
        <f>W52*0.06</f>
        <v>7.74</v>
      </c>
      <c r="AA52" s="143">
        <v>38</v>
      </c>
      <c r="AB52" s="143">
        <v>47</v>
      </c>
      <c r="AC52" s="143">
        <v>14</v>
      </c>
      <c r="AD52" s="143">
        <v>344.7</v>
      </c>
      <c r="AE52" s="143">
        <f t="shared" si="3"/>
        <v>-24</v>
      </c>
      <c r="AF52" s="147" t="s">
        <v>70</v>
      </c>
      <c r="AG52" s="143">
        <f>AD52*0.06</f>
        <v>20.682</v>
      </c>
      <c r="AH52" s="143">
        <v>9</v>
      </c>
      <c r="AI52" s="143">
        <v>10</v>
      </c>
      <c r="AJ52" s="143">
        <v>0</v>
      </c>
      <c r="AK52" s="143">
        <v>0</v>
      </c>
      <c r="AL52" s="143">
        <f t="shared" si="4"/>
        <v>-9</v>
      </c>
      <c r="AM52" s="147" t="s">
        <v>70</v>
      </c>
      <c r="AN52" s="143">
        <f>AK52*0.06</f>
        <v>0</v>
      </c>
      <c r="AO52" s="143">
        <f>AL52*1</f>
        <v>-9</v>
      </c>
      <c r="AP52" s="143">
        <v>58</v>
      </c>
      <c r="AQ52" s="143">
        <v>70</v>
      </c>
      <c r="AR52" s="143">
        <v>41</v>
      </c>
      <c r="AS52" s="143">
        <v>3490.8</v>
      </c>
      <c r="AT52" s="143">
        <f t="shared" si="5"/>
        <v>-17</v>
      </c>
      <c r="AU52" s="147" t="s">
        <v>70</v>
      </c>
      <c r="AV52" s="143">
        <f>AS52*0.06</f>
        <v>209.448</v>
      </c>
      <c r="AW52" s="143">
        <v>9</v>
      </c>
      <c r="AX52" s="143">
        <v>11</v>
      </c>
      <c r="AY52" s="143">
        <v>4</v>
      </c>
      <c r="AZ52" s="143">
        <v>140</v>
      </c>
      <c r="BA52" s="143">
        <f t="shared" si="6"/>
        <v>-5</v>
      </c>
      <c r="BB52" s="147" t="s">
        <v>70</v>
      </c>
      <c r="BC52" s="143">
        <f>AZ52*0.06</f>
        <v>8.4</v>
      </c>
      <c r="BD52" s="143">
        <v>4</v>
      </c>
      <c r="BE52" s="143">
        <v>5</v>
      </c>
      <c r="BF52" s="143">
        <v>14</v>
      </c>
      <c r="BG52" s="143">
        <v>158.4</v>
      </c>
      <c r="BH52" s="143">
        <f t="shared" si="7"/>
        <v>10</v>
      </c>
      <c r="BI52" s="147" t="s">
        <v>69</v>
      </c>
      <c r="BJ52" s="143">
        <f>BG52*0.1</f>
        <v>15.84</v>
      </c>
      <c r="BK52" s="143">
        <v>13</v>
      </c>
      <c r="BL52" s="143">
        <v>16</v>
      </c>
      <c r="BM52" s="143">
        <v>22</v>
      </c>
      <c r="BN52" s="143">
        <v>299</v>
      </c>
      <c r="BO52" s="143">
        <v>299</v>
      </c>
      <c r="BP52" s="143">
        <f t="shared" si="8"/>
        <v>9</v>
      </c>
      <c r="BQ52" s="147" t="s">
        <v>69</v>
      </c>
      <c r="BR52" s="143">
        <f>(BN52-BO52)*0.1</f>
        <v>0</v>
      </c>
      <c r="BS52" s="143">
        <v>10</v>
      </c>
      <c r="BT52" s="143">
        <v>13</v>
      </c>
      <c r="BU52" s="143">
        <v>33</v>
      </c>
      <c r="BV52" s="143">
        <v>597.7</v>
      </c>
      <c r="BW52" s="143">
        <f t="shared" si="9"/>
        <v>23</v>
      </c>
      <c r="BX52" s="147" t="s">
        <v>69</v>
      </c>
      <c r="BY52" s="143">
        <f t="shared" ref="BY51:BY59" si="29">BV52*0.1</f>
        <v>59.77</v>
      </c>
      <c r="BZ52" s="143">
        <v>25</v>
      </c>
      <c r="CA52" s="143">
        <v>29</v>
      </c>
      <c r="CB52" s="143">
        <f t="shared" si="11"/>
        <v>4.5</v>
      </c>
      <c r="CC52" s="159">
        <f t="shared" si="12"/>
        <v>-20.5</v>
      </c>
      <c r="CD52" s="160" t="s">
        <v>70</v>
      </c>
      <c r="CE52" s="159">
        <f t="shared" si="27"/>
        <v>14</v>
      </c>
      <c r="CF52" s="159">
        <f>CC52*3</f>
        <v>-61.5</v>
      </c>
      <c r="CG52" s="144">
        <v>1</v>
      </c>
      <c r="CH52" s="143">
        <v>0</v>
      </c>
      <c r="CI52" s="143">
        <v>0</v>
      </c>
      <c r="CJ52" s="143">
        <v>0</v>
      </c>
      <c r="CK52" s="143">
        <v>0</v>
      </c>
      <c r="CL52" s="143">
        <v>0</v>
      </c>
      <c r="CM52" s="143">
        <v>0</v>
      </c>
      <c r="CN52" s="143">
        <v>4</v>
      </c>
      <c r="CO52" s="143">
        <v>0</v>
      </c>
      <c r="CP52" s="143">
        <v>0</v>
      </c>
      <c r="CQ52" s="143">
        <v>0</v>
      </c>
      <c r="CR52" s="143">
        <f t="shared" si="13"/>
        <v>518</v>
      </c>
      <c r="CS52" s="143">
        <f t="shared" si="14"/>
        <v>-70.5</v>
      </c>
    </row>
    <row r="53" s="135" customFormat="1" customHeight="1" spans="1:97">
      <c r="A53" s="143">
        <v>10951</v>
      </c>
      <c r="B53" s="143" t="s">
        <v>142</v>
      </c>
      <c r="C53" s="143">
        <v>707</v>
      </c>
      <c r="D53" s="143" t="s">
        <v>141</v>
      </c>
      <c r="E53" s="143" t="s">
        <v>68</v>
      </c>
      <c r="F53" s="143">
        <v>34</v>
      </c>
      <c r="G53" s="143">
        <v>41</v>
      </c>
      <c r="H53" s="143">
        <v>42</v>
      </c>
      <c r="I53" s="143">
        <v>998.7</v>
      </c>
      <c r="J53" s="143">
        <f t="shared" si="0"/>
        <v>8</v>
      </c>
      <c r="K53" s="147" t="s">
        <v>69</v>
      </c>
      <c r="L53" s="143">
        <f>I53*0.1</f>
        <v>99.87</v>
      </c>
      <c r="M53" s="143">
        <v>45</v>
      </c>
      <c r="N53" s="143">
        <v>50</v>
      </c>
      <c r="O53" s="143">
        <v>57</v>
      </c>
      <c r="P53" s="143">
        <v>1322.3</v>
      </c>
      <c r="Q53" s="143">
        <f t="shared" si="1"/>
        <v>12</v>
      </c>
      <c r="R53" s="147" t="s">
        <v>69</v>
      </c>
      <c r="S53" s="143">
        <f t="shared" si="28"/>
        <v>105.784</v>
      </c>
      <c r="T53" s="143">
        <v>16</v>
      </c>
      <c r="U53" s="143">
        <v>18</v>
      </c>
      <c r="V53" s="143">
        <v>11</v>
      </c>
      <c r="W53" s="143">
        <v>276.2</v>
      </c>
      <c r="X53" s="143">
        <f t="shared" si="2"/>
        <v>-5</v>
      </c>
      <c r="Y53" s="147" t="s">
        <v>70</v>
      </c>
      <c r="Z53" s="143">
        <f>W53*0.06</f>
        <v>16.572</v>
      </c>
      <c r="AA53" s="143">
        <v>38</v>
      </c>
      <c r="AB53" s="143">
        <v>48</v>
      </c>
      <c r="AC53" s="143">
        <v>19</v>
      </c>
      <c r="AD53" s="143">
        <v>468.16</v>
      </c>
      <c r="AE53" s="143">
        <f t="shared" si="3"/>
        <v>-19</v>
      </c>
      <c r="AF53" s="147" t="s">
        <v>70</v>
      </c>
      <c r="AG53" s="143">
        <f>AD53*0.06</f>
        <v>28.0896</v>
      </c>
      <c r="AH53" s="143">
        <v>8</v>
      </c>
      <c r="AI53" s="143">
        <v>10</v>
      </c>
      <c r="AJ53" s="143">
        <v>6</v>
      </c>
      <c r="AK53" s="143">
        <v>173</v>
      </c>
      <c r="AL53" s="143">
        <f t="shared" si="4"/>
        <v>-2</v>
      </c>
      <c r="AM53" s="147" t="s">
        <v>70</v>
      </c>
      <c r="AN53" s="143">
        <f>AK53*0.06</f>
        <v>10.38</v>
      </c>
      <c r="AO53" s="143">
        <f>AL53*1</f>
        <v>-2</v>
      </c>
      <c r="AP53" s="143">
        <v>59</v>
      </c>
      <c r="AQ53" s="143">
        <v>70</v>
      </c>
      <c r="AR53" s="143">
        <v>61</v>
      </c>
      <c r="AS53" s="143">
        <v>4948.45</v>
      </c>
      <c r="AT53" s="143">
        <f t="shared" si="5"/>
        <v>2</v>
      </c>
      <c r="AU53" s="147" t="s">
        <v>73</v>
      </c>
      <c r="AV53" s="143">
        <f>AS53*0.08</f>
        <v>395.876</v>
      </c>
      <c r="AW53" s="143">
        <v>10</v>
      </c>
      <c r="AX53" s="143">
        <v>12</v>
      </c>
      <c r="AY53" s="143">
        <v>9</v>
      </c>
      <c r="AZ53" s="143">
        <v>269</v>
      </c>
      <c r="BA53" s="143">
        <f t="shared" si="6"/>
        <v>-1</v>
      </c>
      <c r="BB53" s="147" t="s">
        <v>70</v>
      </c>
      <c r="BC53" s="143">
        <f>AZ53*0.06</f>
        <v>16.14</v>
      </c>
      <c r="BD53" s="143">
        <v>4</v>
      </c>
      <c r="BE53" s="143">
        <v>5</v>
      </c>
      <c r="BF53" s="143">
        <v>3</v>
      </c>
      <c r="BG53" s="143">
        <v>39.6</v>
      </c>
      <c r="BH53" s="143">
        <f t="shared" si="7"/>
        <v>-1</v>
      </c>
      <c r="BI53" s="147" t="s">
        <v>70</v>
      </c>
      <c r="BJ53" s="143">
        <f>BG53*0.06</f>
        <v>2.376</v>
      </c>
      <c r="BK53" s="143">
        <v>13</v>
      </c>
      <c r="BL53" s="143">
        <v>16</v>
      </c>
      <c r="BM53" s="143">
        <v>45</v>
      </c>
      <c r="BN53" s="143">
        <v>627.9</v>
      </c>
      <c r="BO53" s="143">
        <v>627.9</v>
      </c>
      <c r="BP53" s="143">
        <f t="shared" si="8"/>
        <v>32</v>
      </c>
      <c r="BQ53" s="147" t="s">
        <v>69</v>
      </c>
      <c r="BR53" s="143">
        <f>(BN53-BO53)*0.1</f>
        <v>0</v>
      </c>
      <c r="BS53" s="143">
        <v>10</v>
      </c>
      <c r="BT53" s="143">
        <v>13</v>
      </c>
      <c r="BU53" s="143">
        <v>22</v>
      </c>
      <c r="BV53" s="143">
        <v>410.69</v>
      </c>
      <c r="BW53" s="143">
        <f t="shared" si="9"/>
        <v>12</v>
      </c>
      <c r="BX53" s="147" t="s">
        <v>69</v>
      </c>
      <c r="BY53" s="143">
        <f t="shared" si="29"/>
        <v>41.069</v>
      </c>
      <c r="BZ53" s="143">
        <v>25</v>
      </c>
      <c r="CA53" s="143">
        <v>30</v>
      </c>
      <c r="CB53" s="143">
        <f t="shared" si="11"/>
        <v>11.5</v>
      </c>
      <c r="CC53" s="159">
        <f t="shared" si="12"/>
        <v>-13.5</v>
      </c>
      <c r="CD53" s="160" t="s">
        <v>70</v>
      </c>
      <c r="CE53" s="159">
        <f t="shared" si="27"/>
        <v>35</v>
      </c>
      <c r="CF53" s="159">
        <f>CC53*3</f>
        <v>-40.5</v>
      </c>
      <c r="CG53" s="144">
        <v>1</v>
      </c>
      <c r="CH53" s="143">
        <v>2</v>
      </c>
      <c r="CI53" s="143">
        <v>1</v>
      </c>
      <c r="CJ53" s="143">
        <v>0</v>
      </c>
      <c r="CK53" s="143">
        <v>0</v>
      </c>
      <c r="CL53" s="143">
        <v>0</v>
      </c>
      <c r="CM53" s="143">
        <v>0</v>
      </c>
      <c r="CN53" s="143">
        <v>4</v>
      </c>
      <c r="CO53" s="143">
        <v>0</v>
      </c>
      <c r="CP53" s="143">
        <v>0</v>
      </c>
      <c r="CQ53" s="143">
        <v>0</v>
      </c>
      <c r="CR53" s="143">
        <f t="shared" si="13"/>
        <v>751</v>
      </c>
      <c r="CS53" s="143">
        <f t="shared" si="14"/>
        <v>-42.5</v>
      </c>
    </row>
    <row r="54" s="135" customFormat="1" customHeight="1" spans="1:97">
      <c r="A54" s="143">
        <v>12468</v>
      </c>
      <c r="B54" s="143" t="s">
        <v>143</v>
      </c>
      <c r="C54" s="143">
        <v>707</v>
      </c>
      <c r="D54" s="143" t="s">
        <v>141</v>
      </c>
      <c r="E54" s="143" t="s">
        <v>134</v>
      </c>
      <c r="F54" s="143">
        <v>34</v>
      </c>
      <c r="G54" s="143">
        <v>41</v>
      </c>
      <c r="H54" s="143">
        <v>37</v>
      </c>
      <c r="I54" s="143">
        <v>975.62</v>
      </c>
      <c r="J54" s="143">
        <f t="shared" si="0"/>
        <v>3</v>
      </c>
      <c r="K54" s="147" t="s">
        <v>73</v>
      </c>
      <c r="L54" s="143">
        <f>I54*0.08</f>
        <v>78.0496</v>
      </c>
      <c r="M54" s="143">
        <v>46</v>
      </c>
      <c r="N54" s="143">
        <v>50</v>
      </c>
      <c r="O54" s="143">
        <v>51</v>
      </c>
      <c r="P54" s="143">
        <v>1307.42</v>
      </c>
      <c r="Q54" s="143">
        <f t="shared" si="1"/>
        <v>5</v>
      </c>
      <c r="R54" s="147" t="s">
        <v>69</v>
      </c>
      <c r="S54" s="143">
        <f t="shared" si="28"/>
        <v>104.5936</v>
      </c>
      <c r="T54" s="143">
        <v>17</v>
      </c>
      <c r="U54" s="143">
        <v>18</v>
      </c>
      <c r="V54" s="143">
        <v>11</v>
      </c>
      <c r="W54" s="143">
        <v>329</v>
      </c>
      <c r="X54" s="143">
        <f t="shared" si="2"/>
        <v>-6</v>
      </c>
      <c r="Y54" s="147" t="s">
        <v>70</v>
      </c>
      <c r="Z54" s="143">
        <f>W54*0.06</f>
        <v>19.74</v>
      </c>
      <c r="AA54" s="143">
        <v>38</v>
      </c>
      <c r="AB54" s="143">
        <v>47</v>
      </c>
      <c r="AC54" s="143">
        <v>47</v>
      </c>
      <c r="AD54" s="143">
        <v>1115.35</v>
      </c>
      <c r="AE54" s="143">
        <f t="shared" si="3"/>
        <v>9</v>
      </c>
      <c r="AF54" s="147" t="s">
        <v>69</v>
      </c>
      <c r="AG54" s="143">
        <f>AD54*0.1</f>
        <v>111.535</v>
      </c>
      <c r="AH54" s="143">
        <v>8</v>
      </c>
      <c r="AI54" s="143">
        <v>10</v>
      </c>
      <c r="AJ54" s="143">
        <v>2</v>
      </c>
      <c r="AK54" s="143">
        <v>58.3</v>
      </c>
      <c r="AL54" s="143">
        <f t="shared" si="4"/>
        <v>-6</v>
      </c>
      <c r="AM54" s="147" t="s">
        <v>70</v>
      </c>
      <c r="AN54" s="143">
        <f>AK54*0.06</f>
        <v>3.498</v>
      </c>
      <c r="AO54" s="143">
        <f>AL54*1</f>
        <v>-6</v>
      </c>
      <c r="AP54" s="143">
        <v>58</v>
      </c>
      <c r="AQ54" s="143">
        <v>70</v>
      </c>
      <c r="AR54" s="143">
        <v>51</v>
      </c>
      <c r="AS54" s="143">
        <v>4586.07</v>
      </c>
      <c r="AT54" s="143">
        <f t="shared" si="5"/>
        <v>-7</v>
      </c>
      <c r="AU54" s="147" t="s">
        <v>70</v>
      </c>
      <c r="AV54" s="143">
        <f>AS54*0.06</f>
        <v>275.1642</v>
      </c>
      <c r="AW54" s="143">
        <v>10</v>
      </c>
      <c r="AX54" s="143">
        <v>12</v>
      </c>
      <c r="AY54" s="143">
        <v>20</v>
      </c>
      <c r="AZ54" s="143">
        <v>525</v>
      </c>
      <c r="BA54" s="143">
        <f t="shared" si="6"/>
        <v>10</v>
      </c>
      <c r="BB54" s="147" t="s">
        <v>69</v>
      </c>
      <c r="BC54" s="143">
        <f>AZ54*0.1</f>
        <v>52.5</v>
      </c>
      <c r="BD54" s="143">
        <v>4</v>
      </c>
      <c r="BE54" s="143">
        <v>4</v>
      </c>
      <c r="BF54" s="143">
        <v>12</v>
      </c>
      <c r="BG54" s="143">
        <v>191.93</v>
      </c>
      <c r="BH54" s="143">
        <f t="shared" si="7"/>
        <v>8</v>
      </c>
      <c r="BI54" s="147" t="s">
        <v>69</v>
      </c>
      <c r="BJ54" s="143">
        <f>BG54*0.1</f>
        <v>19.193</v>
      </c>
      <c r="BK54" s="143">
        <v>13</v>
      </c>
      <c r="BL54" s="143">
        <v>15</v>
      </c>
      <c r="BM54" s="143">
        <v>1</v>
      </c>
      <c r="BN54" s="143">
        <v>29.9</v>
      </c>
      <c r="BO54" s="143">
        <v>0</v>
      </c>
      <c r="BP54" s="143">
        <f t="shared" si="8"/>
        <v>-12</v>
      </c>
      <c r="BQ54" s="147" t="s">
        <v>70</v>
      </c>
      <c r="BR54" s="143">
        <f>(BN54-BO54)*0.06</f>
        <v>1.794</v>
      </c>
      <c r="BS54" s="143">
        <v>10</v>
      </c>
      <c r="BT54" s="143">
        <v>13</v>
      </c>
      <c r="BU54" s="143">
        <v>33</v>
      </c>
      <c r="BV54" s="143">
        <v>648</v>
      </c>
      <c r="BW54" s="143">
        <f t="shared" si="9"/>
        <v>23</v>
      </c>
      <c r="BX54" s="147" t="s">
        <v>69</v>
      </c>
      <c r="BY54" s="143">
        <f t="shared" si="29"/>
        <v>64.8</v>
      </c>
      <c r="BZ54" s="143">
        <v>24</v>
      </c>
      <c r="CA54" s="143">
        <v>30</v>
      </c>
      <c r="CB54" s="143">
        <f t="shared" si="11"/>
        <v>26.5</v>
      </c>
      <c r="CC54" s="159">
        <f t="shared" si="12"/>
        <v>2.5</v>
      </c>
      <c r="CD54" s="160" t="s">
        <v>73</v>
      </c>
      <c r="CE54" s="159">
        <f t="shared" si="27"/>
        <v>102</v>
      </c>
      <c r="CF54" s="159"/>
      <c r="CG54" s="144">
        <v>0</v>
      </c>
      <c r="CH54" s="143">
        <v>4</v>
      </c>
      <c r="CI54" s="143">
        <v>2</v>
      </c>
      <c r="CJ54" s="143">
        <v>1</v>
      </c>
      <c r="CK54" s="143">
        <v>1</v>
      </c>
      <c r="CL54" s="143">
        <v>0</v>
      </c>
      <c r="CM54" s="143">
        <v>0</v>
      </c>
      <c r="CN54" s="143">
        <v>0</v>
      </c>
      <c r="CO54" s="143">
        <v>0</v>
      </c>
      <c r="CP54" s="143">
        <v>0</v>
      </c>
      <c r="CQ54" s="143">
        <v>0</v>
      </c>
      <c r="CR54" s="143">
        <f t="shared" si="13"/>
        <v>833</v>
      </c>
      <c r="CS54" s="143">
        <f t="shared" si="14"/>
        <v>-6</v>
      </c>
    </row>
    <row r="55" s="135" customFormat="1" customHeight="1" spans="1:97">
      <c r="A55" s="143">
        <v>10893</v>
      </c>
      <c r="B55" s="143" t="s">
        <v>144</v>
      </c>
      <c r="C55" s="143">
        <v>743</v>
      </c>
      <c r="D55" s="143" t="s">
        <v>145</v>
      </c>
      <c r="E55" s="143" t="s">
        <v>72</v>
      </c>
      <c r="F55" s="143">
        <v>28</v>
      </c>
      <c r="G55" s="143">
        <v>34</v>
      </c>
      <c r="H55" s="143">
        <v>46</v>
      </c>
      <c r="I55" s="143">
        <v>1193.82</v>
      </c>
      <c r="J55" s="143">
        <f t="shared" si="0"/>
        <v>18</v>
      </c>
      <c r="K55" s="147" t="s">
        <v>69</v>
      </c>
      <c r="L55" s="143">
        <f>I55*0.1</f>
        <v>119.382</v>
      </c>
      <c r="M55" s="143">
        <v>37</v>
      </c>
      <c r="N55" s="143">
        <v>41</v>
      </c>
      <c r="O55" s="143">
        <v>74</v>
      </c>
      <c r="P55" s="143">
        <v>1835.62</v>
      </c>
      <c r="Q55" s="143">
        <f t="shared" si="1"/>
        <v>37</v>
      </c>
      <c r="R55" s="147" t="s">
        <v>69</v>
      </c>
      <c r="S55" s="143">
        <f t="shared" si="28"/>
        <v>146.8496</v>
      </c>
      <c r="T55" s="143">
        <v>13</v>
      </c>
      <c r="U55" s="143">
        <v>14</v>
      </c>
      <c r="V55" s="143">
        <v>10</v>
      </c>
      <c r="W55" s="143">
        <v>280</v>
      </c>
      <c r="X55" s="143">
        <f t="shared" si="2"/>
        <v>-3</v>
      </c>
      <c r="Y55" s="147" t="s">
        <v>70</v>
      </c>
      <c r="Z55" s="143">
        <f>W55*0.06</f>
        <v>16.8</v>
      </c>
      <c r="AA55" s="143">
        <v>26</v>
      </c>
      <c r="AB55" s="143">
        <v>34</v>
      </c>
      <c r="AC55" s="143">
        <v>33</v>
      </c>
      <c r="AD55" s="143">
        <v>798.3</v>
      </c>
      <c r="AE55" s="143">
        <f t="shared" si="3"/>
        <v>7</v>
      </c>
      <c r="AF55" s="147" t="s">
        <v>73</v>
      </c>
      <c r="AG55" s="143">
        <f>AD55*0.08</f>
        <v>63.864</v>
      </c>
      <c r="AH55" s="143">
        <v>5</v>
      </c>
      <c r="AI55" s="143">
        <v>6</v>
      </c>
      <c r="AJ55" s="143">
        <v>2</v>
      </c>
      <c r="AK55" s="143">
        <v>59</v>
      </c>
      <c r="AL55" s="143">
        <f t="shared" si="4"/>
        <v>-3</v>
      </c>
      <c r="AM55" s="147" t="s">
        <v>70</v>
      </c>
      <c r="AN55" s="143">
        <f>AK55*0.06</f>
        <v>3.54</v>
      </c>
      <c r="AO55" s="143">
        <f>AL55*1</f>
        <v>-3</v>
      </c>
      <c r="AP55" s="143">
        <v>64</v>
      </c>
      <c r="AQ55" s="143">
        <v>77</v>
      </c>
      <c r="AR55" s="143">
        <v>47</v>
      </c>
      <c r="AS55" s="143">
        <v>3671.35</v>
      </c>
      <c r="AT55" s="143">
        <f t="shared" si="5"/>
        <v>-17</v>
      </c>
      <c r="AU55" s="147" t="s">
        <v>70</v>
      </c>
      <c r="AV55" s="143">
        <f>AS55*0.06</f>
        <v>220.281</v>
      </c>
      <c r="AW55" s="143">
        <v>10</v>
      </c>
      <c r="AX55" s="143">
        <v>12</v>
      </c>
      <c r="AY55" s="143">
        <v>18</v>
      </c>
      <c r="AZ55" s="143">
        <v>512.05</v>
      </c>
      <c r="BA55" s="143">
        <f t="shared" si="6"/>
        <v>8</v>
      </c>
      <c r="BB55" s="147" t="s">
        <v>69</v>
      </c>
      <c r="BC55" s="143">
        <f>AZ55*0.1</f>
        <v>51.205</v>
      </c>
      <c r="BD55" s="143">
        <v>4</v>
      </c>
      <c r="BE55" s="143">
        <v>5</v>
      </c>
      <c r="BF55" s="143">
        <v>3</v>
      </c>
      <c r="BG55" s="143">
        <v>49.7</v>
      </c>
      <c r="BH55" s="143">
        <f t="shared" si="7"/>
        <v>-1</v>
      </c>
      <c r="BI55" s="147" t="s">
        <v>70</v>
      </c>
      <c r="BJ55" s="143">
        <f>BG55*0.06</f>
        <v>2.982</v>
      </c>
      <c r="BK55" s="143">
        <v>12</v>
      </c>
      <c r="BL55" s="143">
        <v>14</v>
      </c>
      <c r="BM55" s="143">
        <v>11</v>
      </c>
      <c r="BN55" s="143">
        <v>179.4</v>
      </c>
      <c r="BO55" s="143">
        <v>149.5</v>
      </c>
      <c r="BP55" s="143">
        <f t="shared" si="8"/>
        <v>-1</v>
      </c>
      <c r="BQ55" s="147" t="s">
        <v>70</v>
      </c>
      <c r="BR55" s="143">
        <f>(BN55-BO55)*0.06</f>
        <v>1.794</v>
      </c>
      <c r="BS55" s="143">
        <v>12</v>
      </c>
      <c r="BT55" s="143">
        <v>16</v>
      </c>
      <c r="BU55" s="143">
        <v>32</v>
      </c>
      <c r="BV55" s="143">
        <v>628.45</v>
      </c>
      <c r="BW55" s="143">
        <f t="shared" si="9"/>
        <v>20</v>
      </c>
      <c r="BX55" s="147" t="s">
        <v>69</v>
      </c>
      <c r="BY55" s="143">
        <f t="shared" si="29"/>
        <v>62.845</v>
      </c>
      <c r="BZ55" s="143">
        <v>17</v>
      </c>
      <c r="CA55" s="143">
        <v>21</v>
      </c>
      <c r="CB55" s="143">
        <f t="shared" si="11"/>
        <v>0</v>
      </c>
      <c r="CC55" s="159">
        <f t="shared" si="12"/>
        <v>-17</v>
      </c>
      <c r="CD55" s="160" t="s">
        <v>70</v>
      </c>
      <c r="CE55" s="159">
        <f t="shared" si="27"/>
        <v>0</v>
      </c>
      <c r="CF55" s="159">
        <f>CC55*3</f>
        <v>-51</v>
      </c>
      <c r="CG55" s="144">
        <v>0</v>
      </c>
      <c r="CH55" s="143">
        <v>0</v>
      </c>
      <c r="CI55" s="143">
        <v>0</v>
      </c>
      <c r="CJ55" s="143">
        <v>0</v>
      </c>
      <c r="CK55" s="143">
        <v>0</v>
      </c>
      <c r="CL55" s="143">
        <v>0</v>
      </c>
      <c r="CM55" s="143">
        <v>0</v>
      </c>
      <c r="CN55" s="143">
        <v>0</v>
      </c>
      <c r="CO55" s="143">
        <v>0</v>
      </c>
      <c r="CP55" s="143">
        <v>0</v>
      </c>
      <c r="CQ55" s="143">
        <v>0</v>
      </c>
      <c r="CR55" s="143">
        <f t="shared" si="13"/>
        <v>690</v>
      </c>
      <c r="CS55" s="143">
        <f t="shared" si="14"/>
        <v>-54</v>
      </c>
    </row>
    <row r="56" s="135" customFormat="1" customHeight="1" spans="1:97">
      <c r="A56" s="143">
        <v>11383</v>
      </c>
      <c r="B56" s="143" t="s">
        <v>146</v>
      </c>
      <c r="C56" s="143">
        <v>743</v>
      </c>
      <c r="D56" s="143" t="s">
        <v>145</v>
      </c>
      <c r="E56" s="143" t="s">
        <v>68</v>
      </c>
      <c r="F56" s="143">
        <v>28</v>
      </c>
      <c r="G56" s="143">
        <v>33</v>
      </c>
      <c r="H56" s="143">
        <v>50</v>
      </c>
      <c r="I56" s="143">
        <v>1287.15</v>
      </c>
      <c r="J56" s="143">
        <f t="shared" si="0"/>
        <v>22</v>
      </c>
      <c r="K56" s="147" t="s">
        <v>69</v>
      </c>
      <c r="L56" s="143">
        <f>I56*0.1</f>
        <v>128.715</v>
      </c>
      <c r="M56" s="143">
        <v>37</v>
      </c>
      <c r="N56" s="143">
        <v>40</v>
      </c>
      <c r="O56" s="143">
        <v>77</v>
      </c>
      <c r="P56" s="143">
        <v>1850.9</v>
      </c>
      <c r="Q56" s="143">
        <f t="shared" si="1"/>
        <v>40</v>
      </c>
      <c r="R56" s="147" t="s">
        <v>69</v>
      </c>
      <c r="S56" s="143">
        <f t="shared" si="28"/>
        <v>148.072</v>
      </c>
      <c r="T56" s="143">
        <v>12</v>
      </c>
      <c r="U56" s="143">
        <v>14</v>
      </c>
      <c r="V56" s="143">
        <v>10</v>
      </c>
      <c r="W56" s="143">
        <v>269.64</v>
      </c>
      <c r="X56" s="143">
        <f t="shared" si="2"/>
        <v>-2</v>
      </c>
      <c r="Y56" s="147" t="s">
        <v>70</v>
      </c>
      <c r="Z56" s="143">
        <f>W56*0.06</f>
        <v>16.1784</v>
      </c>
      <c r="AA56" s="143">
        <v>26</v>
      </c>
      <c r="AB56" s="143">
        <v>33</v>
      </c>
      <c r="AC56" s="143">
        <v>16</v>
      </c>
      <c r="AD56" s="143">
        <v>421.9</v>
      </c>
      <c r="AE56" s="143">
        <f t="shared" si="3"/>
        <v>-10</v>
      </c>
      <c r="AF56" s="147" t="s">
        <v>70</v>
      </c>
      <c r="AG56" s="143">
        <f>AD56*0.06</f>
        <v>25.314</v>
      </c>
      <c r="AH56" s="143">
        <v>5</v>
      </c>
      <c r="AI56" s="143">
        <v>6</v>
      </c>
      <c r="AJ56" s="143">
        <v>12</v>
      </c>
      <c r="AK56" s="143">
        <v>350</v>
      </c>
      <c r="AL56" s="143">
        <f t="shared" si="4"/>
        <v>7</v>
      </c>
      <c r="AM56" s="147" t="s">
        <v>69</v>
      </c>
      <c r="AN56" s="143">
        <f>AK56*0.1</f>
        <v>35</v>
      </c>
      <c r="AO56" s="143"/>
      <c r="AP56" s="143">
        <v>64</v>
      </c>
      <c r="AQ56" s="143">
        <v>76</v>
      </c>
      <c r="AR56" s="143">
        <v>49</v>
      </c>
      <c r="AS56" s="143">
        <v>3842.31</v>
      </c>
      <c r="AT56" s="143">
        <f t="shared" si="5"/>
        <v>-15</v>
      </c>
      <c r="AU56" s="147" t="s">
        <v>70</v>
      </c>
      <c r="AV56" s="143">
        <f>AS56*0.06</f>
        <v>230.5386</v>
      </c>
      <c r="AW56" s="143">
        <v>9</v>
      </c>
      <c r="AX56" s="143">
        <v>11</v>
      </c>
      <c r="AY56" s="143">
        <v>4</v>
      </c>
      <c r="AZ56" s="143">
        <v>99.56</v>
      </c>
      <c r="BA56" s="143">
        <f t="shared" si="6"/>
        <v>-5</v>
      </c>
      <c r="BB56" s="147" t="s">
        <v>70</v>
      </c>
      <c r="BC56" s="143">
        <f>AZ56*0.06</f>
        <v>5.9736</v>
      </c>
      <c r="BD56" s="143">
        <v>4</v>
      </c>
      <c r="BE56" s="143">
        <v>5</v>
      </c>
      <c r="BF56" s="143">
        <v>11</v>
      </c>
      <c r="BG56" s="143">
        <v>176.8</v>
      </c>
      <c r="BH56" s="143">
        <f t="shared" si="7"/>
        <v>7</v>
      </c>
      <c r="BI56" s="147" t="s">
        <v>69</v>
      </c>
      <c r="BJ56" s="143">
        <f>BG56*0.1</f>
        <v>17.68</v>
      </c>
      <c r="BK56" s="143">
        <v>11</v>
      </c>
      <c r="BL56" s="143">
        <v>14</v>
      </c>
      <c r="BM56" s="143">
        <v>18</v>
      </c>
      <c r="BN56" s="143">
        <v>388.7</v>
      </c>
      <c r="BO56" s="143">
        <v>149.5</v>
      </c>
      <c r="BP56" s="143">
        <f t="shared" si="8"/>
        <v>7</v>
      </c>
      <c r="BQ56" s="147" t="s">
        <v>69</v>
      </c>
      <c r="BR56" s="143">
        <f>(BN56-BO56)*0.1</f>
        <v>23.92</v>
      </c>
      <c r="BS56" s="143">
        <v>12</v>
      </c>
      <c r="BT56" s="143">
        <v>15</v>
      </c>
      <c r="BU56" s="143">
        <v>18</v>
      </c>
      <c r="BV56" s="143">
        <v>336.49</v>
      </c>
      <c r="BW56" s="143">
        <f t="shared" si="9"/>
        <v>6</v>
      </c>
      <c r="BX56" s="147" t="s">
        <v>69</v>
      </c>
      <c r="BY56" s="143">
        <f t="shared" si="29"/>
        <v>33.649</v>
      </c>
      <c r="BZ56" s="143">
        <v>17</v>
      </c>
      <c r="CA56" s="143">
        <v>20</v>
      </c>
      <c r="CB56" s="143">
        <f t="shared" si="11"/>
        <v>1</v>
      </c>
      <c r="CC56" s="159">
        <f t="shared" si="12"/>
        <v>-16</v>
      </c>
      <c r="CD56" s="160" t="s">
        <v>70</v>
      </c>
      <c r="CE56" s="159">
        <f t="shared" si="27"/>
        <v>3</v>
      </c>
      <c r="CF56" s="159">
        <f>CC56*3</f>
        <v>-48</v>
      </c>
      <c r="CG56" s="144">
        <v>0</v>
      </c>
      <c r="CH56" s="143">
        <v>1</v>
      </c>
      <c r="CI56" s="143">
        <v>0</v>
      </c>
      <c r="CJ56" s="143">
        <v>0</v>
      </c>
      <c r="CK56" s="143">
        <v>0</v>
      </c>
      <c r="CL56" s="143">
        <v>0</v>
      </c>
      <c r="CM56" s="143">
        <v>0</v>
      </c>
      <c r="CN56" s="143">
        <v>0</v>
      </c>
      <c r="CO56" s="143">
        <v>0</v>
      </c>
      <c r="CP56" s="143">
        <v>0</v>
      </c>
      <c r="CQ56" s="143">
        <v>0</v>
      </c>
      <c r="CR56" s="143">
        <f t="shared" si="13"/>
        <v>668</v>
      </c>
      <c r="CS56" s="143">
        <f t="shared" si="14"/>
        <v>-48</v>
      </c>
    </row>
    <row r="57" s="135" customFormat="1" customHeight="1" spans="1:97">
      <c r="A57" s="143">
        <v>13303</v>
      </c>
      <c r="B57" s="143" t="s">
        <v>147</v>
      </c>
      <c r="C57" s="143">
        <v>743</v>
      </c>
      <c r="D57" s="143" t="s">
        <v>145</v>
      </c>
      <c r="E57" s="144" t="s">
        <v>148</v>
      </c>
      <c r="F57" s="143"/>
      <c r="G57" s="143"/>
      <c r="H57" s="143">
        <v>0</v>
      </c>
      <c r="I57" s="143">
        <v>0</v>
      </c>
      <c r="J57" s="143">
        <f t="shared" si="0"/>
        <v>0</v>
      </c>
      <c r="K57" s="147" t="s">
        <v>76</v>
      </c>
      <c r="L57" s="143">
        <f>I57*0.06</f>
        <v>0</v>
      </c>
      <c r="M57" s="143"/>
      <c r="N57" s="143"/>
      <c r="O57" s="143">
        <v>0</v>
      </c>
      <c r="P57" s="143">
        <v>0</v>
      </c>
      <c r="Q57" s="143">
        <f t="shared" si="1"/>
        <v>0</v>
      </c>
      <c r="R57" s="147" t="s">
        <v>76</v>
      </c>
      <c r="S57" s="143">
        <f>P57*0.05</f>
        <v>0</v>
      </c>
      <c r="T57" s="143"/>
      <c r="U57" s="143"/>
      <c r="V57" s="143">
        <v>0</v>
      </c>
      <c r="W57" s="143">
        <v>0</v>
      </c>
      <c r="X57" s="143">
        <f t="shared" si="2"/>
        <v>0</v>
      </c>
      <c r="Y57" s="147" t="s">
        <v>76</v>
      </c>
      <c r="Z57" s="143">
        <f>W57*0.06</f>
        <v>0</v>
      </c>
      <c r="AA57" s="143"/>
      <c r="AB57" s="143"/>
      <c r="AC57" s="143">
        <v>0</v>
      </c>
      <c r="AD57" s="143">
        <v>0</v>
      </c>
      <c r="AE57" s="143">
        <f t="shared" si="3"/>
        <v>0</v>
      </c>
      <c r="AF57" s="147" t="s">
        <v>76</v>
      </c>
      <c r="AG57" s="143">
        <f>AD57*0.06</f>
        <v>0</v>
      </c>
      <c r="AH57" s="143"/>
      <c r="AI57" s="143"/>
      <c r="AJ57" s="143">
        <v>0</v>
      </c>
      <c r="AK57" s="143">
        <v>0</v>
      </c>
      <c r="AL57" s="143">
        <f t="shared" si="4"/>
        <v>0</v>
      </c>
      <c r="AM57" s="147" t="s">
        <v>76</v>
      </c>
      <c r="AN57" s="143">
        <f>AK57*0.06</f>
        <v>0</v>
      </c>
      <c r="AO57" s="143"/>
      <c r="AP57" s="143"/>
      <c r="AQ57" s="143"/>
      <c r="AR57" s="143">
        <v>0</v>
      </c>
      <c r="AS57" s="143">
        <v>0</v>
      </c>
      <c r="AT57" s="143">
        <f t="shared" si="5"/>
        <v>0</v>
      </c>
      <c r="AU57" s="147" t="s">
        <v>76</v>
      </c>
      <c r="AV57" s="143">
        <f>AS57*0.06</f>
        <v>0</v>
      </c>
      <c r="AW57" s="143"/>
      <c r="AX57" s="143"/>
      <c r="AY57" s="143">
        <v>0</v>
      </c>
      <c r="AZ57" s="143">
        <v>0</v>
      </c>
      <c r="BA57" s="143">
        <f t="shared" si="6"/>
        <v>0</v>
      </c>
      <c r="BB57" s="147" t="s">
        <v>76</v>
      </c>
      <c r="BC57" s="143">
        <f>AZ57*0.06</f>
        <v>0</v>
      </c>
      <c r="BD57" s="143"/>
      <c r="BE57" s="143"/>
      <c r="BF57" s="143">
        <v>0</v>
      </c>
      <c r="BG57" s="143">
        <v>0</v>
      </c>
      <c r="BH57" s="143">
        <f t="shared" si="7"/>
        <v>0</v>
      </c>
      <c r="BI57" s="147" t="s">
        <v>76</v>
      </c>
      <c r="BJ57" s="143">
        <f>BG57*0.06</f>
        <v>0</v>
      </c>
      <c r="BK57" s="143"/>
      <c r="BL57" s="143"/>
      <c r="BM57" s="143">
        <v>0</v>
      </c>
      <c r="BN57" s="143">
        <v>0</v>
      </c>
      <c r="BO57" s="143">
        <v>0</v>
      </c>
      <c r="BP57" s="143">
        <f t="shared" si="8"/>
        <v>0</v>
      </c>
      <c r="BQ57" s="147" t="s">
        <v>76</v>
      </c>
      <c r="BR57" s="143">
        <f>(BN57-BO57)*0.06</f>
        <v>0</v>
      </c>
      <c r="BS57" s="143"/>
      <c r="BT57" s="143"/>
      <c r="BU57" s="143">
        <v>0</v>
      </c>
      <c r="BV57" s="143">
        <v>0</v>
      </c>
      <c r="BW57" s="143">
        <f t="shared" si="9"/>
        <v>0</v>
      </c>
      <c r="BX57" s="147" t="s">
        <v>76</v>
      </c>
      <c r="BY57" s="143">
        <f>BV57*0.06</f>
        <v>0</v>
      </c>
      <c r="BZ57" s="143"/>
      <c r="CA57" s="143"/>
      <c r="CB57" s="143">
        <f t="shared" si="11"/>
        <v>0</v>
      </c>
      <c r="CC57" s="159">
        <f t="shared" si="12"/>
        <v>0</v>
      </c>
      <c r="CD57" s="160" t="s">
        <v>76</v>
      </c>
      <c r="CE57" s="159">
        <f t="shared" si="27"/>
        <v>0</v>
      </c>
      <c r="CF57" s="159"/>
      <c r="CG57" s="144">
        <v>0</v>
      </c>
      <c r="CH57" s="143">
        <v>0</v>
      </c>
      <c r="CI57" s="143">
        <v>0</v>
      </c>
      <c r="CJ57" s="143">
        <v>0</v>
      </c>
      <c r="CK57" s="143">
        <v>0</v>
      </c>
      <c r="CL57" s="143">
        <v>0</v>
      </c>
      <c r="CM57" s="143">
        <v>0</v>
      </c>
      <c r="CN57" s="143">
        <v>0</v>
      </c>
      <c r="CO57" s="143">
        <v>0</v>
      </c>
      <c r="CP57" s="143">
        <v>0</v>
      </c>
      <c r="CQ57" s="143">
        <v>0</v>
      </c>
      <c r="CR57" s="143">
        <f t="shared" si="13"/>
        <v>0</v>
      </c>
      <c r="CS57" s="143">
        <f t="shared" si="14"/>
        <v>0</v>
      </c>
    </row>
    <row r="58" s="135" customFormat="1" customHeight="1" spans="1:97">
      <c r="A58" s="143">
        <v>13131</v>
      </c>
      <c r="B58" s="143" t="s">
        <v>149</v>
      </c>
      <c r="C58" s="143">
        <v>743</v>
      </c>
      <c r="D58" s="143" t="s">
        <v>145</v>
      </c>
      <c r="E58" s="144" t="s">
        <v>150</v>
      </c>
      <c r="F58" s="143"/>
      <c r="G58" s="143"/>
      <c r="H58" s="143">
        <v>0</v>
      </c>
      <c r="I58" s="143">
        <v>0</v>
      </c>
      <c r="J58" s="143">
        <f t="shared" si="0"/>
        <v>0</v>
      </c>
      <c r="K58" s="147" t="s">
        <v>76</v>
      </c>
      <c r="L58" s="143">
        <f>I58*0.06</f>
        <v>0</v>
      </c>
      <c r="M58" s="143"/>
      <c r="N58" s="143"/>
      <c r="O58" s="143">
        <v>0</v>
      </c>
      <c r="P58" s="143">
        <v>0</v>
      </c>
      <c r="Q58" s="143">
        <f t="shared" si="1"/>
        <v>0</v>
      </c>
      <c r="R58" s="147" t="s">
        <v>76</v>
      </c>
      <c r="S58" s="143">
        <f>P58*0.05</f>
        <v>0</v>
      </c>
      <c r="T58" s="143"/>
      <c r="U58" s="143"/>
      <c r="V58" s="143">
        <v>0</v>
      </c>
      <c r="W58" s="143">
        <v>0</v>
      </c>
      <c r="X58" s="143">
        <f t="shared" si="2"/>
        <v>0</v>
      </c>
      <c r="Y58" s="147" t="s">
        <v>76</v>
      </c>
      <c r="Z58" s="143">
        <f>W58*0.06</f>
        <v>0</v>
      </c>
      <c r="AA58" s="143"/>
      <c r="AB58" s="143"/>
      <c r="AC58" s="143">
        <v>0</v>
      </c>
      <c r="AD58" s="143">
        <v>0</v>
      </c>
      <c r="AE58" s="143">
        <f t="shared" si="3"/>
        <v>0</v>
      </c>
      <c r="AF58" s="147" t="s">
        <v>76</v>
      </c>
      <c r="AG58" s="143">
        <f>AD58*0.06</f>
        <v>0</v>
      </c>
      <c r="AH58" s="143"/>
      <c r="AI58" s="143"/>
      <c r="AJ58" s="143">
        <v>0</v>
      </c>
      <c r="AK58" s="143">
        <v>0</v>
      </c>
      <c r="AL58" s="143">
        <f t="shared" si="4"/>
        <v>0</v>
      </c>
      <c r="AM58" s="147" t="s">
        <v>76</v>
      </c>
      <c r="AN58" s="143">
        <f>AK58*0.06</f>
        <v>0</v>
      </c>
      <c r="AO58" s="143"/>
      <c r="AP58" s="143"/>
      <c r="AQ58" s="143"/>
      <c r="AR58" s="143">
        <v>0</v>
      </c>
      <c r="AS58" s="143">
        <v>0</v>
      </c>
      <c r="AT58" s="143">
        <f t="shared" si="5"/>
        <v>0</v>
      </c>
      <c r="AU58" s="147" t="s">
        <v>76</v>
      </c>
      <c r="AV58" s="143">
        <f>AS58*0.06</f>
        <v>0</v>
      </c>
      <c r="AW58" s="143"/>
      <c r="AX58" s="143"/>
      <c r="AY58" s="143">
        <v>0</v>
      </c>
      <c r="AZ58" s="143">
        <v>0</v>
      </c>
      <c r="BA58" s="143">
        <f t="shared" si="6"/>
        <v>0</v>
      </c>
      <c r="BB58" s="147" t="s">
        <v>76</v>
      </c>
      <c r="BC58" s="143">
        <f>AZ58*0.06</f>
        <v>0</v>
      </c>
      <c r="BD58" s="143"/>
      <c r="BE58" s="143"/>
      <c r="BF58" s="143">
        <v>0</v>
      </c>
      <c r="BG58" s="143">
        <v>0</v>
      </c>
      <c r="BH58" s="143">
        <f t="shared" si="7"/>
        <v>0</v>
      </c>
      <c r="BI58" s="147" t="s">
        <v>76</v>
      </c>
      <c r="BJ58" s="143">
        <f>BG58*0.06</f>
        <v>0</v>
      </c>
      <c r="BK58" s="143"/>
      <c r="BL58" s="143"/>
      <c r="BM58" s="143">
        <v>0</v>
      </c>
      <c r="BN58" s="143">
        <v>0</v>
      </c>
      <c r="BO58" s="143">
        <v>0</v>
      </c>
      <c r="BP58" s="143">
        <f t="shared" si="8"/>
        <v>0</v>
      </c>
      <c r="BQ58" s="147" t="s">
        <v>76</v>
      </c>
      <c r="BR58" s="143">
        <f>(BN58-BO58)*0.06</f>
        <v>0</v>
      </c>
      <c r="BS58" s="143"/>
      <c r="BT58" s="143"/>
      <c r="BU58" s="143">
        <v>0</v>
      </c>
      <c r="BV58" s="143">
        <v>0</v>
      </c>
      <c r="BW58" s="143">
        <f t="shared" si="9"/>
        <v>0</v>
      </c>
      <c r="BX58" s="147" t="s">
        <v>76</v>
      </c>
      <c r="BY58" s="143">
        <f>BV58*0.06</f>
        <v>0</v>
      </c>
      <c r="BZ58" s="143"/>
      <c r="CA58" s="143"/>
      <c r="CB58" s="143">
        <f t="shared" si="11"/>
        <v>0</v>
      </c>
      <c r="CC58" s="159">
        <f t="shared" si="12"/>
        <v>0</v>
      </c>
      <c r="CD58" s="160" t="s">
        <v>76</v>
      </c>
      <c r="CE58" s="159">
        <f t="shared" si="27"/>
        <v>0</v>
      </c>
      <c r="CF58" s="159"/>
      <c r="CG58" s="144">
        <v>0</v>
      </c>
      <c r="CH58" s="143">
        <v>0</v>
      </c>
      <c r="CI58" s="143">
        <v>0</v>
      </c>
      <c r="CJ58" s="143">
        <v>0</v>
      </c>
      <c r="CK58" s="143">
        <v>0</v>
      </c>
      <c r="CL58" s="143">
        <v>0</v>
      </c>
      <c r="CM58" s="143">
        <v>0</v>
      </c>
      <c r="CN58" s="143">
        <v>0</v>
      </c>
      <c r="CO58" s="143">
        <v>0</v>
      </c>
      <c r="CP58" s="143">
        <v>0</v>
      </c>
      <c r="CQ58" s="143">
        <v>0</v>
      </c>
      <c r="CR58" s="143">
        <f t="shared" si="13"/>
        <v>0</v>
      </c>
      <c r="CS58" s="143">
        <f t="shared" si="14"/>
        <v>0</v>
      </c>
    </row>
    <row r="59" s="135" customFormat="1" customHeight="1" spans="1:97">
      <c r="A59" s="143">
        <v>7666</v>
      </c>
      <c r="B59" s="143" t="s">
        <v>151</v>
      </c>
      <c r="C59" s="143">
        <v>103199</v>
      </c>
      <c r="D59" s="143" t="s">
        <v>152</v>
      </c>
      <c r="E59" s="143" t="s">
        <v>92</v>
      </c>
      <c r="F59" s="143">
        <v>29</v>
      </c>
      <c r="G59" s="143">
        <v>35</v>
      </c>
      <c r="H59" s="143">
        <v>24</v>
      </c>
      <c r="I59" s="143">
        <v>634.19</v>
      </c>
      <c r="J59" s="143">
        <f t="shared" si="0"/>
        <v>-5</v>
      </c>
      <c r="K59" s="147" t="s">
        <v>70</v>
      </c>
      <c r="L59" s="143">
        <f>I59*0.06</f>
        <v>38.0514</v>
      </c>
      <c r="M59" s="143">
        <v>38</v>
      </c>
      <c r="N59" s="143">
        <v>42</v>
      </c>
      <c r="O59" s="143">
        <v>41</v>
      </c>
      <c r="P59" s="143">
        <v>988.33</v>
      </c>
      <c r="Q59" s="143">
        <f t="shared" si="1"/>
        <v>3</v>
      </c>
      <c r="R59" s="147" t="s">
        <v>73</v>
      </c>
      <c r="S59" s="143">
        <f>P59*0.06</f>
        <v>59.2998</v>
      </c>
      <c r="T59" s="143">
        <v>19</v>
      </c>
      <c r="U59" s="143">
        <v>21</v>
      </c>
      <c r="V59" s="143">
        <v>9</v>
      </c>
      <c r="W59" s="143">
        <v>259.85</v>
      </c>
      <c r="X59" s="143">
        <f t="shared" si="2"/>
        <v>-10</v>
      </c>
      <c r="Y59" s="147" t="s">
        <v>70</v>
      </c>
      <c r="Z59" s="143">
        <f>W59*0.06</f>
        <v>15.591</v>
      </c>
      <c r="AA59" s="143">
        <v>24</v>
      </c>
      <c r="AB59" s="143">
        <v>30</v>
      </c>
      <c r="AC59" s="143">
        <v>22</v>
      </c>
      <c r="AD59" s="143">
        <v>563.43</v>
      </c>
      <c r="AE59" s="143">
        <f t="shared" si="3"/>
        <v>-2</v>
      </c>
      <c r="AF59" s="147" t="s">
        <v>70</v>
      </c>
      <c r="AG59" s="143">
        <f>AD59*0.06</f>
        <v>33.8058</v>
      </c>
      <c r="AH59" s="143">
        <v>5</v>
      </c>
      <c r="AI59" s="143">
        <v>6</v>
      </c>
      <c r="AJ59" s="143">
        <v>2</v>
      </c>
      <c r="AK59" s="143">
        <v>57</v>
      </c>
      <c r="AL59" s="143">
        <f t="shared" si="4"/>
        <v>-3</v>
      </c>
      <c r="AM59" s="147" t="s">
        <v>70</v>
      </c>
      <c r="AN59" s="143">
        <f>AK59*0.06</f>
        <v>3.42</v>
      </c>
      <c r="AO59" s="143">
        <f>AL59*1</f>
        <v>-3</v>
      </c>
      <c r="AP59" s="143">
        <v>33</v>
      </c>
      <c r="AQ59" s="143">
        <v>40</v>
      </c>
      <c r="AR59" s="143">
        <v>47</v>
      </c>
      <c r="AS59" s="143">
        <v>3822.57</v>
      </c>
      <c r="AT59" s="143">
        <f t="shared" si="5"/>
        <v>14</v>
      </c>
      <c r="AU59" s="147" t="s">
        <v>69</v>
      </c>
      <c r="AV59" s="143">
        <f>AS59*0.1</f>
        <v>382.257</v>
      </c>
      <c r="AW59" s="143">
        <v>5</v>
      </c>
      <c r="AX59" s="143">
        <v>6</v>
      </c>
      <c r="AY59" s="143">
        <v>8</v>
      </c>
      <c r="AZ59" s="143">
        <v>245</v>
      </c>
      <c r="BA59" s="143">
        <f t="shared" si="6"/>
        <v>3</v>
      </c>
      <c r="BB59" s="147" t="s">
        <v>69</v>
      </c>
      <c r="BC59" s="143">
        <f>AZ59*0.1</f>
        <v>24.5</v>
      </c>
      <c r="BD59" s="143">
        <v>3</v>
      </c>
      <c r="BE59" s="143">
        <v>3</v>
      </c>
      <c r="BF59" s="143">
        <v>2</v>
      </c>
      <c r="BG59" s="143">
        <v>9.6</v>
      </c>
      <c r="BH59" s="143">
        <f t="shared" si="7"/>
        <v>-1</v>
      </c>
      <c r="BI59" s="147" t="s">
        <v>70</v>
      </c>
      <c r="BJ59" s="143">
        <f>BG59*0.06</f>
        <v>0.576</v>
      </c>
      <c r="BK59" s="143">
        <v>8</v>
      </c>
      <c r="BL59" s="143">
        <v>10</v>
      </c>
      <c r="BM59" s="143">
        <v>1</v>
      </c>
      <c r="BN59" s="143">
        <v>27.72</v>
      </c>
      <c r="BO59" s="143">
        <v>0</v>
      </c>
      <c r="BP59" s="143">
        <f t="shared" si="8"/>
        <v>-7</v>
      </c>
      <c r="BQ59" s="147" t="s">
        <v>70</v>
      </c>
      <c r="BR59" s="143">
        <f>(BN59-BO59)*0.06</f>
        <v>1.6632</v>
      </c>
      <c r="BS59" s="143">
        <v>8</v>
      </c>
      <c r="BT59" s="143">
        <v>10</v>
      </c>
      <c r="BU59" s="143">
        <v>10</v>
      </c>
      <c r="BV59" s="143">
        <v>225</v>
      </c>
      <c r="BW59" s="143">
        <f t="shared" si="9"/>
        <v>2</v>
      </c>
      <c r="BX59" s="147" t="s">
        <v>69</v>
      </c>
      <c r="BY59" s="143">
        <f t="shared" si="29"/>
        <v>22.5</v>
      </c>
      <c r="BZ59" s="143">
        <v>10</v>
      </c>
      <c r="CA59" s="143">
        <v>13</v>
      </c>
      <c r="CB59" s="143">
        <f t="shared" si="11"/>
        <v>18.5</v>
      </c>
      <c r="CC59" s="159">
        <f t="shared" si="12"/>
        <v>8.5</v>
      </c>
      <c r="CD59" s="160" t="s">
        <v>69</v>
      </c>
      <c r="CE59" s="159">
        <f>CG59*3+CH59*5+CI59*25+CJ59*15+CK59*70+CL59*6+CM59*30+CN59*6+CO59*24+CP59*56+CQ59*61</f>
        <v>94</v>
      </c>
      <c r="CF59" s="159"/>
      <c r="CG59" s="144">
        <v>1</v>
      </c>
      <c r="CH59" s="143">
        <v>2</v>
      </c>
      <c r="CI59" s="143">
        <v>3</v>
      </c>
      <c r="CJ59" s="143">
        <v>0</v>
      </c>
      <c r="CK59" s="143">
        <v>0</v>
      </c>
      <c r="CL59" s="143">
        <v>0</v>
      </c>
      <c r="CM59" s="143">
        <v>0</v>
      </c>
      <c r="CN59" s="143">
        <v>1</v>
      </c>
      <c r="CO59" s="143">
        <v>0</v>
      </c>
      <c r="CP59" s="143">
        <v>0</v>
      </c>
      <c r="CQ59" s="143">
        <v>0</v>
      </c>
      <c r="CR59" s="143">
        <f t="shared" si="13"/>
        <v>676</v>
      </c>
      <c r="CS59" s="143">
        <f t="shared" si="14"/>
        <v>-3</v>
      </c>
    </row>
    <row r="60" s="135" customFormat="1" customHeight="1" spans="1:97">
      <c r="A60" s="143">
        <v>12449</v>
      </c>
      <c r="B60" s="143" t="s">
        <v>153</v>
      </c>
      <c r="C60" s="143">
        <v>103199</v>
      </c>
      <c r="D60" s="143" t="s">
        <v>152</v>
      </c>
      <c r="E60" s="143" t="s">
        <v>92</v>
      </c>
      <c r="F60" s="143">
        <v>29</v>
      </c>
      <c r="G60" s="143">
        <v>34</v>
      </c>
      <c r="H60" s="143">
        <v>19</v>
      </c>
      <c r="I60" s="143">
        <v>500.29</v>
      </c>
      <c r="J60" s="143">
        <f t="shared" si="0"/>
        <v>-10</v>
      </c>
      <c r="K60" s="147" t="s">
        <v>70</v>
      </c>
      <c r="L60" s="143">
        <f>I60*0.06</f>
        <v>30.0174</v>
      </c>
      <c r="M60" s="143">
        <v>38</v>
      </c>
      <c r="N60" s="143">
        <v>41</v>
      </c>
      <c r="O60" s="143">
        <v>26</v>
      </c>
      <c r="P60" s="143">
        <v>580</v>
      </c>
      <c r="Q60" s="143">
        <f t="shared" si="1"/>
        <v>-12</v>
      </c>
      <c r="R60" s="147" t="s">
        <v>70</v>
      </c>
      <c r="S60" s="143">
        <f>P60*0.05</f>
        <v>29</v>
      </c>
      <c r="T60" s="143">
        <v>18</v>
      </c>
      <c r="U60" s="143">
        <v>20</v>
      </c>
      <c r="V60" s="143">
        <v>6</v>
      </c>
      <c r="W60" s="143">
        <v>168.5</v>
      </c>
      <c r="X60" s="143">
        <f t="shared" si="2"/>
        <v>-12</v>
      </c>
      <c r="Y60" s="147" t="s">
        <v>70</v>
      </c>
      <c r="Z60" s="143">
        <f>W60*0.06</f>
        <v>10.11</v>
      </c>
      <c r="AA60" s="143">
        <v>23</v>
      </c>
      <c r="AB60" s="143">
        <v>29</v>
      </c>
      <c r="AC60" s="143">
        <v>8</v>
      </c>
      <c r="AD60" s="143">
        <v>224.4</v>
      </c>
      <c r="AE60" s="143">
        <f t="shared" si="3"/>
        <v>-15</v>
      </c>
      <c r="AF60" s="147" t="s">
        <v>70</v>
      </c>
      <c r="AG60" s="143">
        <f>AD60*0.06</f>
        <v>13.464</v>
      </c>
      <c r="AH60" s="143">
        <v>5</v>
      </c>
      <c r="AI60" s="143">
        <v>6</v>
      </c>
      <c r="AJ60" s="143">
        <v>0</v>
      </c>
      <c r="AK60" s="143">
        <v>0</v>
      </c>
      <c r="AL60" s="143">
        <f t="shared" si="4"/>
        <v>-5</v>
      </c>
      <c r="AM60" s="147" t="s">
        <v>70</v>
      </c>
      <c r="AN60" s="143">
        <f>AK60*0.06</f>
        <v>0</v>
      </c>
      <c r="AO60" s="143">
        <f>AL60*1</f>
        <v>-5</v>
      </c>
      <c r="AP60" s="143">
        <v>33</v>
      </c>
      <c r="AQ60" s="143">
        <v>39</v>
      </c>
      <c r="AR60" s="143">
        <v>18</v>
      </c>
      <c r="AS60" s="143">
        <v>1184</v>
      </c>
      <c r="AT60" s="143">
        <f t="shared" si="5"/>
        <v>-15</v>
      </c>
      <c r="AU60" s="147" t="s">
        <v>70</v>
      </c>
      <c r="AV60" s="143">
        <f>AS60*0.06</f>
        <v>71.04</v>
      </c>
      <c r="AW60" s="143">
        <v>5</v>
      </c>
      <c r="AX60" s="143">
        <v>6</v>
      </c>
      <c r="AY60" s="143">
        <v>7</v>
      </c>
      <c r="AZ60" s="143">
        <v>210</v>
      </c>
      <c r="BA60" s="143">
        <f t="shared" si="6"/>
        <v>2</v>
      </c>
      <c r="BB60" s="147" t="s">
        <v>69</v>
      </c>
      <c r="BC60" s="143">
        <f>AZ60*0.1</f>
        <v>21</v>
      </c>
      <c r="BD60" s="143">
        <v>2</v>
      </c>
      <c r="BE60" s="143">
        <v>3</v>
      </c>
      <c r="BF60" s="143">
        <v>0</v>
      </c>
      <c r="BG60" s="143">
        <v>0</v>
      </c>
      <c r="BH60" s="143">
        <f t="shared" si="7"/>
        <v>-2</v>
      </c>
      <c r="BI60" s="147" t="s">
        <v>70</v>
      </c>
      <c r="BJ60" s="143">
        <f>BG60*0.06</f>
        <v>0</v>
      </c>
      <c r="BK60" s="143">
        <v>7</v>
      </c>
      <c r="BL60" s="143">
        <v>8</v>
      </c>
      <c r="BM60" s="143">
        <v>0</v>
      </c>
      <c r="BN60" s="143">
        <v>0</v>
      </c>
      <c r="BO60" s="143">
        <v>0</v>
      </c>
      <c r="BP60" s="143">
        <f t="shared" si="8"/>
        <v>-7</v>
      </c>
      <c r="BQ60" s="147" t="s">
        <v>70</v>
      </c>
      <c r="BR60" s="143">
        <f>(BN60-BO60)*0.06</f>
        <v>0</v>
      </c>
      <c r="BS60" s="143">
        <v>8</v>
      </c>
      <c r="BT60" s="143">
        <v>10</v>
      </c>
      <c r="BU60" s="143">
        <v>8</v>
      </c>
      <c r="BV60" s="143">
        <v>173</v>
      </c>
      <c r="BW60" s="143">
        <f t="shared" si="9"/>
        <v>0</v>
      </c>
      <c r="BX60" s="147" t="s">
        <v>73</v>
      </c>
      <c r="BY60" s="143">
        <f>BV60*0.08</f>
        <v>13.84</v>
      </c>
      <c r="BZ60" s="143">
        <v>10</v>
      </c>
      <c r="CA60" s="143">
        <v>12</v>
      </c>
      <c r="CB60" s="143">
        <f t="shared" si="11"/>
        <v>17</v>
      </c>
      <c r="CC60" s="159">
        <f t="shared" si="12"/>
        <v>7</v>
      </c>
      <c r="CD60" s="160" t="s">
        <v>69</v>
      </c>
      <c r="CE60" s="159">
        <f>CG60*3+CH60*5+CI60*25+CJ60*15+CK60*70+CL60*6+CM60*30+CN60*6+CO60*24+CP60*56+CQ60*61</f>
        <v>89</v>
      </c>
      <c r="CF60" s="159"/>
      <c r="CG60" s="144">
        <v>0</v>
      </c>
      <c r="CH60" s="143">
        <v>8</v>
      </c>
      <c r="CI60" s="143">
        <v>1</v>
      </c>
      <c r="CJ60" s="143">
        <v>0</v>
      </c>
      <c r="CK60" s="143">
        <v>0</v>
      </c>
      <c r="CL60" s="143">
        <v>0</v>
      </c>
      <c r="CM60" s="143">
        <v>0</v>
      </c>
      <c r="CN60" s="143">
        <v>4</v>
      </c>
      <c r="CO60" s="143">
        <v>0</v>
      </c>
      <c r="CP60" s="143">
        <v>0</v>
      </c>
      <c r="CQ60" s="143">
        <v>0</v>
      </c>
      <c r="CR60" s="143">
        <f t="shared" si="13"/>
        <v>277</v>
      </c>
      <c r="CS60" s="143">
        <f t="shared" si="14"/>
        <v>-5</v>
      </c>
    </row>
    <row r="61" s="135" customFormat="1" customHeight="1" spans="1:97">
      <c r="A61" s="143">
        <v>12874</v>
      </c>
      <c r="B61" s="143" t="s">
        <v>154</v>
      </c>
      <c r="C61" s="143">
        <v>103199</v>
      </c>
      <c r="D61" s="143" t="s">
        <v>152</v>
      </c>
      <c r="E61" s="143" t="s">
        <v>68</v>
      </c>
      <c r="F61" s="143">
        <v>29</v>
      </c>
      <c r="G61" s="143">
        <v>35</v>
      </c>
      <c r="H61" s="143">
        <v>22</v>
      </c>
      <c r="I61" s="143">
        <v>610.21</v>
      </c>
      <c r="J61" s="143">
        <f t="shared" si="0"/>
        <v>-7</v>
      </c>
      <c r="K61" s="147" t="s">
        <v>70</v>
      </c>
      <c r="L61" s="143">
        <f>I61*0.06</f>
        <v>36.6126</v>
      </c>
      <c r="M61" s="143">
        <v>38</v>
      </c>
      <c r="N61" s="143">
        <v>42</v>
      </c>
      <c r="O61" s="143">
        <v>29</v>
      </c>
      <c r="P61" s="143">
        <v>656.26</v>
      </c>
      <c r="Q61" s="143">
        <f t="shared" si="1"/>
        <v>-9</v>
      </c>
      <c r="R61" s="147" t="s">
        <v>70</v>
      </c>
      <c r="S61" s="143">
        <f>P61*0.05</f>
        <v>32.813</v>
      </c>
      <c r="T61" s="143">
        <v>19</v>
      </c>
      <c r="U61" s="143">
        <v>21</v>
      </c>
      <c r="V61" s="143">
        <v>10</v>
      </c>
      <c r="W61" s="143">
        <v>292.58</v>
      </c>
      <c r="X61" s="143">
        <f t="shared" si="2"/>
        <v>-9</v>
      </c>
      <c r="Y61" s="147" t="s">
        <v>70</v>
      </c>
      <c r="Z61" s="143">
        <f>W61*0.06</f>
        <v>17.5548</v>
      </c>
      <c r="AA61" s="143">
        <v>23</v>
      </c>
      <c r="AB61" s="143">
        <v>30</v>
      </c>
      <c r="AC61" s="143">
        <v>32</v>
      </c>
      <c r="AD61" s="143">
        <v>802.2</v>
      </c>
      <c r="AE61" s="143">
        <f t="shared" si="3"/>
        <v>9</v>
      </c>
      <c r="AF61" s="147" t="s">
        <v>69</v>
      </c>
      <c r="AG61" s="143">
        <f>AD61*0.1</f>
        <v>80.22</v>
      </c>
      <c r="AH61" s="143">
        <v>5</v>
      </c>
      <c r="AI61" s="143">
        <v>6</v>
      </c>
      <c r="AJ61" s="143">
        <v>0</v>
      </c>
      <c r="AK61" s="143">
        <v>0</v>
      </c>
      <c r="AL61" s="143">
        <f t="shared" si="4"/>
        <v>-5</v>
      </c>
      <c r="AM61" s="147" t="s">
        <v>70</v>
      </c>
      <c r="AN61" s="143">
        <f>AK61*0.06</f>
        <v>0</v>
      </c>
      <c r="AO61" s="143">
        <f>AL61*1</f>
        <v>-5</v>
      </c>
      <c r="AP61" s="143">
        <v>33</v>
      </c>
      <c r="AQ61" s="143">
        <v>40</v>
      </c>
      <c r="AR61" s="143">
        <v>15</v>
      </c>
      <c r="AS61" s="143">
        <v>986.8</v>
      </c>
      <c r="AT61" s="143">
        <f t="shared" si="5"/>
        <v>-18</v>
      </c>
      <c r="AU61" s="147" t="s">
        <v>70</v>
      </c>
      <c r="AV61" s="143">
        <f>AS61*0.06</f>
        <v>59.208</v>
      </c>
      <c r="AW61" s="143">
        <v>5</v>
      </c>
      <c r="AX61" s="143">
        <v>6</v>
      </c>
      <c r="AY61" s="143">
        <v>5</v>
      </c>
      <c r="AZ61" s="143">
        <v>140</v>
      </c>
      <c r="BA61" s="143">
        <f t="shared" si="6"/>
        <v>0</v>
      </c>
      <c r="BB61" s="147" t="s">
        <v>73</v>
      </c>
      <c r="BC61" s="143">
        <f>AZ61*0.08</f>
        <v>11.2</v>
      </c>
      <c r="BD61" s="143">
        <v>3</v>
      </c>
      <c r="BE61" s="143">
        <v>4</v>
      </c>
      <c r="BF61" s="143">
        <v>4</v>
      </c>
      <c r="BG61" s="143">
        <v>49.4</v>
      </c>
      <c r="BH61" s="143">
        <f t="shared" si="7"/>
        <v>1</v>
      </c>
      <c r="BI61" s="147" t="s">
        <v>69</v>
      </c>
      <c r="BJ61" s="143">
        <f t="shared" ref="BJ61:BJ73" si="30">BG61*0.1</f>
        <v>4.94</v>
      </c>
      <c r="BK61" s="143">
        <v>8</v>
      </c>
      <c r="BL61" s="143">
        <v>10</v>
      </c>
      <c r="BM61" s="143">
        <v>0</v>
      </c>
      <c r="BN61" s="143">
        <v>0</v>
      </c>
      <c r="BO61" s="143">
        <v>0</v>
      </c>
      <c r="BP61" s="143">
        <f t="shared" si="8"/>
        <v>-8</v>
      </c>
      <c r="BQ61" s="147" t="s">
        <v>70</v>
      </c>
      <c r="BR61" s="143">
        <f>(BN61-BO61)*0.06</f>
        <v>0</v>
      </c>
      <c r="BS61" s="143">
        <v>8</v>
      </c>
      <c r="BT61" s="143">
        <v>11</v>
      </c>
      <c r="BU61" s="143">
        <v>4</v>
      </c>
      <c r="BV61" s="143">
        <v>84</v>
      </c>
      <c r="BW61" s="143">
        <f t="shared" si="9"/>
        <v>-4</v>
      </c>
      <c r="BX61" s="147" t="s">
        <v>70</v>
      </c>
      <c r="BY61" s="143">
        <f>BV61*0.06</f>
        <v>5.04</v>
      </c>
      <c r="BZ61" s="143">
        <v>12</v>
      </c>
      <c r="CA61" s="143">
        <v>13</v>
      </c>
      <c r="CB61" s="143">
        <f t="shared" si="11"/>
        <v>7</v>
      </c>
      <c r="CC61" s="159">
        <f t="shared" si="12"/>
        <v>-5</v>
      </c>
      <c r="CD61" s="160" t="s">
        <v>70</v>
      </c>
      <c r="CE61" s="159">
        <f>CG61*2+CH61*3+CI61*15+CJ61*10+CK61*50+CL61*4+CM61*20+CN61*3+CO61*15+CP61*40+CQ61*40</f>
        <v>23</v>
      </c>
      <c r="CF61" s="159">
        <f>CC61*3</f>
        <v>-15</v>
      </c>
      <c r="CG61" s="144">
        <v>2</v>
      </c>
      <c r="CH61" s="143">
        <v>0</v>
      </c>
      <c r="CI61" s="143">
        <v>0</v>
      </c>
      <c r="CJ61" s="143">
        <v>0</v>
      </c>
      <c r="CK61" s="143">
        <v>0</v>
      </c>
      <c r="CL61" s="143">
        <v>1</v>
      </c>
      <c r="CM61" s="143">
        <v>0</v>
      </c>
      <c r="CN61" s="143">
        <v>5</v>
      </c>
      <c r="CO61" s="143">
        <v>0</v>
      </c>
      <c r="CP61" s="143">
        <v>0</v>
      </c>
      <c r="CQ61" s="143">
        <v>0</v>
      </c>
      <c r="CR61" s="143">
        <f t="shared" si="13"/>
        <v>271</v>
      </c>
      <c r="CS61" s="143">
        <f t="shared" si="14"/>
        <v>-20</v>
      </c>
    </row>
    <row r="62" s="135" customFormat="1" customHeight="1" spans="1:97">
      <c r="A62" s="143">
        <v>9328</v>
      </c>
      <c r="B62" s="143" t="s">
        <v>155</v>
      </c>
      <c r="C62" s="143">
        <v>113023</v>
      </c>
      <c r="D62" s="143" t="s">
        <v>156</v>
      </c>
      <c r="E62" s="143" t="s">
        <v>68</v>
      </c>
      <c r="F62" s="143">
        <v>18</v>
      </c>
      <c r="G62" s="143">
        <v>22</v>
      </c>
      <c r="H62" s="143">
        <v>17</v>
      </c>
      <c r="I62" s="143">
        <v>362.47</v>
      </c>
      <c r="J62" s="143">
        <f t="shared" si="0"/>
        <v>-1</v>
      </c>
      <c r="K62" s="147" t="s">
        <v>70</v>
      </c>
      <c r="L62" s="143">
        <f>I62*0.06</f>
        <v>21.7482</v>
      </c>
      <c r="M62" s="143">
        <v>24</v>
      </c>
      <c r="N62" s="143">
        <v>26</v>
      </c>
      <c r="O62" s="143">
        <v>14</v>
      </c>
      <c r="P62" s="143">
        <v>175.11</v>
      </c>
      <c r="Q62" s="143">
        <f t="shared" si="1"/>
        <v>-10</v>
      </c>
      <c r="R62" s="147" t="s">
        <v>70</v>
      </c>
      <c r="S62" s="143">
        <f>P62*0.05</f>
        <v>8.7555</v>
      </c>
      <c r="T62" s="143">
        <v>8</v>
      </c>
      <c r="U62" s="143">
        <v>9</v>
      </c>
      <c r="V62" s="143">
        <v>2</v>
      </c>
      <c r="W62" s="143">
        <v>49.92</v>
      </c>
      <c r="X62" s="143">
        <f t="shared" si="2"/>
        <v>-6</v>
      </c>
      <c r="Y62" s="147" t="s">
        <v>70</v>
      </c>
      <c r="Z62" s="143">
        <f>W62*0.06</f>
        <v>2.9952</v>
      </c>
      <c r="AA62" s="143">
        <v>13</v>
      </c>
      <c r="AB62" s="143">
        <v>18</v>
      </c>
      <c r="AC62" s="143">
        <v>8</v>
      </c>
      <c r="AD62" s="143">
        <v>194.35</v>
      </c>
      <c r="AE62" s="143">
        <f t="shared" si="3"/>
        <v>-5</v>
      </c>
      <c r="AF62" s="147" t="s">
        <v>70</v>
      </c>
      <c r="AG62" s="143">
        <f>AD62*0.06</f>
        <v>11.661</v>
      </c>
      <c r="AH62" s="143">
        <v>4</v>
      </c>
      <c r="AI62" s="143">
        <v>5</v>
      </c>
      <c r="AJ62" s="143">
        <v>0</v>
      </c>
      <c r="AK62" s="143">
        <v>0</v>
      </c>
      <c r="AL62" s="143">
        <f t="shared" si="4"/>
        <v>-4</v>
      </c>
      <c r="AM62" s="147" t="s">
        <v>70</v>
      </c>
      <c r="AN62" s="143">
        <f>AK62*0.06</f>
        <v>0</v>
      </c>
      <c r="AO62" s="143">
        <f>AL62*1</f>
        <v>-4</v>
      </c>
      <c r="AP62" s="143">
        <v>17</v>
      </c>
      <c r="AQ62" s="143">
        <v>20</v>
      </c>
      <c r="AR62" s="143">
        <v>14</v>
      </c>
      <c r="AS62" s="143">
        <v>1148.66</v>
      </c>
      <c r="AT62" s="143">
        <f t="shared" si="5"/>
        <v>-3</v>
      </c>
      <c r="AU62" s="147" t="s">
        <v>70</v>
      </c>
      <c r="AV62" s="143">
        <f>AS62*0.06</f>
        <v>68.9196</v>
      </c>
      <c r="AW62" s="143">
        <v>5</v>
      </c>
      <c r="AX62" s="143">
        <v>6</v>
      </c>
      <c r="AY62" s="143">
        <v>26</v>
      </c>
      <c r="AZ62" s="143">
        <v>430.41</v>
      </c>
      <c r="BA62" s="143">
        <f t="shared" si="6"/>
        <v>21</v>
      </c>
      <c r="BB62" s="147" t="s">
        <v>69</v>
      </c>
      <c r="BC62" s="143">
        <f t="shared" ref="BC62:BC67" si="31">AZ62*0.1</f>
        <v>43.041</v>
      </c>
      <c r="BD62" s="143">
        <v>2</v>
      </c>
      <c r="BE62" s="143">
        <v>3</v>
      </c>
      <c r="BF62" s="143">
        <v>4</v>
      </c>
      <c r="BG62" s="143">
        <v>91.09</v>
      </c>
      <c r="BH62" s="143">
        <f t="shared" si="7"/>
        <v>2</v>
      </c>
      <c r="BI62" s="147" t="s">
        <v>69</v>
      </c>
      <c r="BJ62" s="143">
        <f t="shared" si="30"/>
        <v>9.109</v>
      </c>
      <c r="BK62" s="143">
        <v>7</v>
      </c>
      <c r="BL62" s="143">
        <v>8</v>
      </c>
      <c r="BM62" s="143">
        <v>10</v>
      </c>
      <c r="BN62" s="143">
        <v>149.5</v>
      </c>
      <c r="BO62" s="143">
        <v>149.5</v>
      </c>
      <c r="BP62" s="143">
        <f t="shared" si="8"/>
        <v>3</v>
      </c>
      <c r="BQ62" s="147" t="s">
        <v>69</v>
      </c>
      <c r="BR62" s="143">
        <f>(BN62-BO62)*0.1</f>
        <v>0</v>
      </c>
      <c r="BS62" s="143">
        <v>10</v>
      </c>
      <c r="BT62" s="143">
        <v>14</v>
      </c>
      <c r="BU62" s="143">
        <v>3</v>
      </c>
      <c r="BV62" s="143">
        <v>63</v>
      </c>
      <c r="BW62" s="143">
        <f t="shared" si="9"/>
        <v>-7</v>
      </c>
      <c r="BX62" s="147" t="s">
        <v>70</v>
      </c>
      <c r="BY62" s="143">
        <f>BV62*0.06</f>
        <v>3.78</v>
      </c>
      <c r="BZ62" s="143">
        <v>7</v>
      </c>
      <c r="CA62" s="143">
        <v>8</v>
      </c>
      <c r="CB62" s="143">
        <f t="shared" si="11"/>
        <v>1</v>
      </c>
      <c r="CC62" s="159">
        <f t="shared" si="12"/>
        <v>-6</v>
      </c>
      <c r="CD62" s="160" t="s">
        <v>70</v>
      </c>
      <c r="CE62" s="159">
        <f>CG62*2+CH62*3+CI62*15+CJ62*10+CK62*50+CL62*4+CM62*20+CN62*3+CO62*15+CP62*40+CQ62*40</f>
        <v>3</v>
      </c>
      <c r="CF62" s="159">
        <f>CC62*3</f>
        <v>-18</v>
      </c>
      <c r="CG62" s="144">
        <v>0</v>
      </c>
      <c r="CH62" s="143">
        <v>0</v>
      </c>
      <c r="CI62" s="143">
        <v>0</v>
      </c>
      <c r="CJ62" s="143">
        <v>0</v>
      </c>
      <c r="CK62" s="143">
        <v>0</v>
      </c>
      <c r="CL62" s="143">
        <v>0</v>
      </c>
      <c r="CM62" s="143">
        <v>0</v>
      </c>
      <c r="CN62" s="143">
        <v>1</v>
      </c>
      <c r="CO62" s="143">
        <v>0</v>
      </c>
      <c r="CP62" s="143">
        <v>0</v>
      </c>
      <c r="CQ62" s="143">
        <v>0</v>
      </c>
      <c r="CR62" s="143">
        <f t="shared" si="13"/>
        <v>173</v>
      </c>
      <c r="CS62" s="143">
        <f t="shared" si="14"/>
        <v>-22</v>
      </c>
    </row>
    <row r="63" s="135" customFormat="1" customHeight="1" spans="1:97">
      <c r="A63" s="143">
        <v>13263</v>
      </c>
      <c r="B63" s="143" t="s">
        <v>157</v>
      </c>
      <c r="C63" s="143">
        <v>113023</v>
      </c>
      <c r="D63" s="143" t="s">
        <v>156</v>
      </c>
      <c r="E63" s="144" t="s">
        <v>72</v>
      </c>
      <c r="F63" s="143">
        <v>0</v>
      </c>
      <c r="G63" s="143">
        <v>0</v>
      </c>
      <c r="H63" s="143">
        <v>2</v>
      </c>
      <c r="I63" s="143">
        <v>46.7</v>
      </c>
      <c r="J63" s="143">
        <f t="shared" si="0"/>
        <v>2</v>
      </c>
      <c r="K63" s="147" t="s">
        <v>76</v>
      </c>
      <c r="L63" s="143">
        <f>I63*0.06</f>
        <v>2.802</v>
      </c>
      <c r="M63" s="143">
        <v>0</v>
      </c>
      <c r="N63" s="143">
        <v>0</v>
      </c>
      <c r="O63" s="143">
        <v>2</v>
      </c>
      <c r="P63" s="143">
        <v>35.72</v>
      </c>
      <c r="Q63" s="143">
        <f t="shared" si="1"/>
        <v>2</v>
      </c>
      <c r="R63" s="147" t="s">
        <v>76</v>
      </c>
      <c r="S63" s="143">
        <f>P63*0.05</f>
        <v>1.786</v>
      </c>
      <c r="T63" s="143">
        <v>0</v>
      </c>
      <c r="U63" s="143">
        <v>0</v>
      </c>
      <c r="V63" s="143">
        <v>0</v>
      </c>
      <c r="W63" s="143">
        <v>0</v>
      </c>
      <c r="X63" s="143">
        <f t="shared" si="2"/>
        <v>0</v>
      </c>
      <c r="Y63" s="147" t="s">
        <v>76</v>
      </c>
      <c r="Z63" s="143">
        <f>W63*0.06</f>
        <v>0</v>
      </c>
      <c r="AA63" s="143">
        <v>0</v>
      </c>
      <c r="AB63" s="143">
        <v>0</v>
      </c>
      <c r="AC63" s="143">
        <v>1</v>
      </c>
      <c r="AD63" s="143">
        <v>20.77</v>
      </c>
      <c r="AE63" s="143">
        <f t="shared" si="3"/>
        <v>1</v>
      </c>
      <c r="AF63" s="147" t="s">
        <v>76</v>
      </c>
      <c r="AG63" s="143">
        <f>AD63*0.06</f>
        <v>1.2462</v>
      </c>
      <c r="AH63" s="143">
        <v>0</v>
      </c>
      <c r="AI63" s="143">
        <v>0</v>
      </c>
      <c r="AJ63" s="143">
        <v>0</v>
      </c>
      <c r="AK63" s="143">
        <v>0</v>
      </c>
      <c r="AL63" s="143">
        <f t="shared" si="4"/>
        <v>0</v>
      </c>
      <c r="AM63" s="147" t="s">
        <v>76</v>
      </c>
      <c r="AN63" s="143">
        <f>AK63*0.06</f>
        <v>0</v>
      </c>
      <c r="AO63" s="143"/>
      <c r="AP63" s="143">
        <v>0</v>
      </c>
      <c r="AQ63" s="143">
        <v>0</v>
      </c>
      <c r="AR63" s="143">
        <v>3</v>
      </c>
      <c r="AS63" s="143">
        <v>281</v>
      </c>
      <c r="AT63" s="143">
        <f t="shared" si="5"/>
        <v>3</v>
      </c>
      <c r="AU63" s="147" t="s">
        <v>76</v>
      </c>
      <c r="AV63" s="143">
        <f>AS63*0.06</f>
        <v>16.86</v>
      </c>
      <c r="AW63" s="143">
        <v>0</v>
      </c>
      <c r="AX63" s="143">
        <v>0</v>
      </c>
      <c r="AY63" s="143">
        <v>0</v>
      </c>
      <c r="AZ63" s="143">
        <v>0</v>
      </c>
      <c r="BA63" s="143">
        <f t="shared" si="6"/>
        <v>0</v>
      </c>
      <c r="BB63" s="147" t="s">
        <v>69</v>
      </c>
      <c r="BC63" s="143">
        <f t="shared" si="31"/>
        <v>0</v>
      </c>
      <c r="BD63" s="143">
        <v>0</v>
      </c>
      <c r="BE63" s="143">
        <v>0</v>
      </c>
      <c r="BF63" s="143">
        <v>0</v>
      </c>
      <c r="BG63" s="143">
        <v>0</v>
      </c>
      <c r="BH63" s="143">
        <f t="shared" si="7"/>
        <v>0</v>
      </c>
      <c r="BI63" s="147" t="s">
        <v>76</v>
      </c>
      <c r="BJ63" s="143">
        <f>BG63*0.06</f>
        <v>0</v>
      </c>
      <c r="BK63" s="143">
        <v>0</v>
      </c>
      <c r="BL63" s="143">
        <v>0</v>
      </c>
      <c r="BM63" s="143">
        <v>0</v>
      </c>
      <c r="BN63" s="143">
        <v>0</v>
      </c>
      <c r="BO63" s="143">
        <v>0</v>
      </c>
      <c r="BP63" s="143">
        <f t="shared" si="8"/>
        <v>0</v>
      </c>
      <c r="BQ63" s="147" t="s">
        <v>76</v>
      </c>
      <c r="BR63" s="143">
        <f>(BN63-BO63)*0.06</f>
        <v>0</v>
      </c>
      <c r="BS63" s="143">
        <v>0</v>
      </c>
      <c r="BT63" s="143">
        <v>0</v>
      </c>
      <c r="BU63" s="143">
        <v>4</v>
      </c>
      <c r="BV63" s="143">
        <v>71.47</v>
      </c>
      <c r="BW63" s="143">
        <f t="shared" si="9"/>
        <v>4</v>
      </c>
      <c r="BX63" s="147" t="s">
        <v>76</v>
      </c>
      <c r="BY63" s="143">
        <f>BV63*0.06</f>
        <v>4.2882</v>
      </c>
      <c r="BZ63" s="143">
        <v>0</v>
      </c>
      <c r="CA63" s="143">
        <v>0</v>
      </c>
      <c r="CB63" s="143">
        <f t="shared" si="11"/>
        <v>0</v>
      </c>
      <c r="CC63" s="159">
        <f t="shared" si="12"/>
        <v>0</v>
      </c>
      <c r="CD63" s="160" t="s">
        <v>76</v>
      </c>
      <c r="CE63" s="159">
        <f>CG63*2+CH63*3+CI63*15+CJ63*10+CK63*50+CL63*4+CM63*20+CN63*3+CO63*15+CP63*40+CQ63*40</f>
        <v>0</v>
      </c>
      <c r="CF63" s="159"/>
      <c r="CG63" s="144">
        <v>0</v>
      </c>
      <c r="CH63" s="143">
        <v>0</v>
      </c>
      <c r="CI63" s="143">
        <v>0</v>
      </c>
      <c r="CJ63" s="143">
        <v>0</v>
      </c>
      <c r="CK63" s="143">
        <v>0</v>
      </c>
      <c r="CL63" s="143">
        <v>0</v>
      </c>
      <c r="CM63" s="143">
        <v>0</v>
      </c>
      <c r="CN63" s="143">
        <v>0</v>
      </c>
      <c r="CO63" s="143">
        <v>0</v>
      </c>
      <c r="CP63" s="143">
        <v>0</v>
      </c>
      <c r="CQ63" s="143">
        <v>0</v>
      </c>
      <c r="CR63" s="143">
        <f t="shared" si="13"/>
        <v>27</v>
      </c>
      <c r="CS63" s="143">
        <f t="shared" si="14"/>
        <v>0</v>
      </c>
    </row>
    <row r="64" s="135" customFormat="1" customHeight="1" spans="1:97">
      <c r="A64" s="143">
        <v>12486</v>
      </c>
      <c r="B64" s="143" t="s">
        <v>158</v>
      </c>
      <c r="C64" s="143">
        <v>113023</v>
      </c>
      <c r="D64" s="143" t="s">
        <v>156</v>
      </c>
      <c r="E64" s="143" t="s">
        <v>72</v>
      </c>
      <c r="F64" s="143">
        <v>18</v>
      </c>
      <c r="G64" s="143">
        <v>21</v>
      </c>
      <c r="H64" s="143">
        <v>8</v>
      </c>
      <c r="I64" s="143">
        <v>133.98</v>
      </c>
      <c r="J64" s="143">
        <f t="shared" si="0"/>
        <v>-10</v>
      </c>
      <c r="K64" s="147" t="s">
        <v>70</v>
      </c>
      <c r="L64" s="143">
        <f>I64*0.06</f>
        <v>8.0388</v>
      </c>
      <c r="M64" s="143">
        <v>23</v>
      </c>
      <c r="N64" s="143">
        <v>26</v>
      </c>
      <c r="O64" s="143">
        <v>21</v>
      </c>
      <c r="P64" s="143">
        <v>411.58</v>
      </c>
      <c r="Q64" s="143">
        <f t="shared" si="1"/>
        <v>-2</v>
      </c>
      <c r="R64" s="147" t="s">
        <v>70</v>
      </c>
      <c r="S64" s="143">
        <f>P64*0.05</f>
        <v>20.579</v>
      </c>
      <c r="T64" s="143">
        <v>8</v>
      </c>
      <c r="U64" s="143">
        <v>9</v>
      </c>
      <c r="V64" s="143">
        <v>3</v>
      </c>
      <c r="W64" s="143">
        <v>51.24</v>
      </c>
      <c r="X64" s="143">
        <f t="shared" si="2"/>
        <v>-5</v>
      </c>
      <c r="Y64" s="147" t="s">
        <v>70</v>
      </c>
      <c r="Z64" s="143">
        <f>W64*0.06</f>
        <v>3.0744</v>
      </c>
      <c r="AA64" s="143">
        <v>13</v>
      </c>
      <c r="AB64" s="143">
        <v>18</v>
      </c>
      <c r="AC64" s="143">
        <v>4</v>
      </c>
      <c r="AD64" s="143">
        <v>103.5</v>
      </c>
      <c r="AE64" s="143">
        <f t="shared" si="3"/>
        <v>-9</v>
      </c>
      <c r="AF64" s="147" t="s">
        <v>70</v>
      </c>
      <c r="AG64" s="143">
        <f t="shared" ref="AG64:AG69" si="32">AD64*0.06</f>
        <v>6.21</v>
      </c>
      <c r="AH64" s="143">
        <v>4</v>
      </c>
      <c r="AI64" s="143">
        <v>5</v>
      </c>
      <c r="AJ64" s="143">
        <v>5</v>
      </c>
      <c r="AK64" s="143">
        <v>89.21</v>
      </c>
      <c r="AL64" s="143">
        <f t="shared" si="4"/>
        <v>1</v>
      </c>
      <c r="AM64" s="147" t="s">
        <v>69</v>
      </c>
      <c r="AN64" s="143">
        <f>AK64*0.1</f>
        <v>8.921</v>
      </c>
      <c r="AO64" s="143"/>
      <c r="AP64" s="143">
        <v>16</v>
      </c>
      <c r="AQ64" s="143">
        <v>19</v>
      </c>
      <c r="AR64" s="143">
        <v>27</v>
      </c>
      <c r="AS64" s="143">
        <v>1719.47</v>
      </c>
      <c r="AT64" s="143">
        <f t="shared" si="5"/>
        <v>11</v>
      </c>
      <c r="AU64" s="147" t="s">
        <v>69</v>
      </c>
      <c r="AV64" s="143">
        <f t="shared" ref="AV63:AV68" si="33">AS64*0.1</f>
        <v>171.947</v>
      </c>
      <c r="AW64" s="143">
        <v>5</v>
      </c>
      <c r="AX64" s="143">
        <v>6</v>
      </c>
      <c r="AY64" s="143">
        <v>6</v>
      </c>
      <c r="AZ64" s="143">
        <v>150</v>
      </c>
      <c r="BA64" s="143">
        <f t="shared" si="6"/>
        <v>1</v>
      </c>
      <c r="BB64" s="147" t="s">
        <v>69</v>
      </c>
      <c r="BC64" s="143">
        <f t="shared" si="31"/>
        <v>15</v>
      </c>
      <c r="BD64" s="143">
        <v>2</v>
      </c>
      <c r="BE64" s="143">
        <v>2</v>
      </c>
      <c r="BF64" s="143">
        <v>4</v>
      </c>
      <c r="BG64" s="143">
        <v>137.6</v>
      </c>
      <c r="BH64" s="143">
        <f t="shared" si="7"/>
        <v>2</v>
      </c>
      <c r="BI64" s="147" t="s">
        <v>69</v>
      </c>
      <c r="BJ64" s="143">
        <f t="shared" si="30"/>
        <v>13.76</v>
      </c>
      <c r="BK64" s="143">
        <v>6</v>
      </c>
      <c r="BL64" s="143">
        <v>8</v>
      </c>
      <c r="BM64" s="143">
        <v>0</v>
      </c>
      <c r="BN64" s="143">
        <v>0</v>
      </c>
      <c r="BO64" s="143">
        <v>0</v>
      </c>
      <c r="BP64" s="143">
        <f t="shared" si="8"/>
        <v>-6</v>
      </c>
      <c r="BQ64" s="147" t="s">
        <v>70</v>
      </c>
      <c r="BR64" s="143">
        <f>(BN64-BO64)*0.06</f>
        <v>0</v>
      </c>
      <c r="BS64" s="143">
        <v>10</v>
      </c>
      <c r="BT64" s="143">
        <v>13</v>
      </c>
      <c r="BU64" s="143">
        <v>10</v>
      </c>
      <c r="BV64" s="143">
        <v>133.03</v>
      </c>
      <c r="BW64" s="143">
        <f t="shared" si="9"/>
        <v>0</v>
      </c>
      <c r="BX64" s="147" t="s">
        <v>73</v>
      </c>
      <c r="BY64" s="143">
        <f>BV64*0.08</f>
        <v>10.6424</v>
      </c>
      <c r="BZ64" s="143">
        <v>6</v>
      </c>
      <c r="CA64" s="143">
        <v>8</v>
      </c>
      <c r="CB64" s="143">
        <f t="shared" si="11"/>
        <v>6</v>
      </c>
      <c r="CC64" s="159">
        <f t="shared" si="12"/>
        <v>0</v>
      </c>
      <c r="CD64" s="160" t="s">
        <v>73</v>
      </c>
      <c r="CE64" s="159">
        <f>CG64*2+CH64*3+CI64*15+CJ64*10+CK64*50+CL64*4+CM64*20+CN64*3+CO64*15+CP64*40+CQ64*40</f>
        <v>18</v>
      </c>
      <c r="CF64" s="159"/>
      <c r="CG64" s="144">
        <v>0</v>
      </c>
      <c r="CH64" s="143">
        <v>1</v>
      </c>
      <c r="CI64" s="143">
        <v>1</v>
      </c>
      <c r="CJ64" s="143">
        <v>0</v>
      </c>
      <c r="CK64" s="143">
        <v>0</v>
      </c>
      <c r="CL64" s="143">
        <v>0</v>
      </c>
      <c r="CM64" s="143">
        <v>0</v>
      </c>
      <c r="CN64" s="143">
        <v>0</v>
      </c>
      <c r="CO64" s="143">
        <v>0</v>
      </c>
      <c r="CP64" s="143">
        <v>0</v>
      </c>
      <c r="CQ64" s="143">
        <v>0</v>
      </c>
      <c r="CR64" s="143">
        <f t="shared" si="13"/>
        <v>276</v>
      </c>
      <c r="CS64" s="143">
        <f t="shared" si="14"/>
        <v>0</v>
      </c>
    </row>
    <row r="65" s="135" customFormat="1" customHeight="1" spans="1:97">
      <c r="A65" s="143">
        <v>6303</v>
      </c>
      <c r="B65" s="143" t="s">
        <v>159</v>
      </c>
      <c r="C65" s="143">
        <v>585</v>
      </c>
      <c r="D65" s="143" t="s">
        <v>160</v>
      </c>
      <c r="E65" s="143" t="s">
        <v>68</v>
      </c>
      <c r="F65" s="143">
        <v>29</v>
      </c>
      <c r="G65" s="143">
        <v>35</v>
      </c>
      <c r="H65" s="143">
        <v>41</v>
      </c>
      <c r="I65" s="143">
        <v>955.35</v>
      </c>
      <c r="J65" s="143">
        <f t="shared" si="0"/>
        <v>12</v>
      </c>
      <c r="K65" s="147" t="s">
        <v>69</v>
      </c>
      <c r="L65" s="143">
        <f>I65*0.1</f>
        <v>95.535</v>
      </c>
      <c r="M65" s="143">
        <v>38</v>
      </c>
      <c r="N65" s="143">
        <v>42</v>
      </c>
      <c r="O65" s="143">
        <v>70</v>
      </c>
      <c r="P65" s="143">
        <v>1492.16</v>
      </c>
      <c r="Q65" s="143">
        <f t="shared" si="1"/>
        <v>32</v>
      </c>
      <c r="R65" s="147" t="s">
        <v>69</v>
      </c>
      <c r="S65" s="143">
        <f>P65*0.08</f>
        <v>119.3728</v>
      </c>
      <c r="T65" s="143">
        <v>12</v>
      </c>
      <c r="U65" s="143">
        <v>13</v>
      </c>
      <c r="V65" s="143">
        <v>21.5</v>
      </c>
      <c r="W65" s="143">
        <v>539.5</v>
      </c>
      <c r="X65" s="143">
        <f t="shared" si="2"/>
        <v>9.5</v>
      </c>
      <c r="Y65" s="147" t="s">
        <v>69</v>
      </c>
      <c r="Z65" s="143">
        <f>W65*0.1</f>
        <v>53.95</v>
      </c>
      <c r="AA65" s="143">
        <v>36</v>
      </c>
      <c r="AB65" s="143">
        <v>44</v>
      </c>
      <c r="AC65" s="143">
        <v>35.5</v>
      </c>
      <c r="AD65" s="143">
        <v>1006.4</v>
      </c>
      <c r="AE65" s="143">
        <f t="shared" si="3"/>
        <v>-0.5</v>
      </c>
      <c r="AF65" s="147" t="s">
        <v>70</v>
      </c>
      <c r="AG65" s="143">
        <f t="shared" si="32"/>
        <v>60.384</v>
      </c>
      <c r="AH65" s="143">
        <v>5</v>
      </c>
      <c r="AI65" s="143">
        <v>6</v>
      </c>
      <c r="AJ65" s="143">
        <v>9</v>
      </c>
      <c r="AK65" s="143">
        <v>178.31</v>
      </c>
      <c r="AL65" s="143">
        <f t="shared" si="4"/>
        <v>4</v>
      </c>
      <c r="AM65" s="147" t="s">
        <v>69</v>
      </c>
      <c r="AN65" s="143">
        <f>AK65*0.1</f>
        <v>17.831</v>
      </c>
      <c r="AO65" s="143"/>
      <c r="AP65" s="143">
        <v>34</v>
      </c>
      <c r="AQ65" s="143">
        <v>41</v>
      </c>
      <c r="AR65" s="143">
        <v>64.5</v>
      </c>
      <c r="AS65" s="143">
        <v>5154.07</v>
      </c>
      <c r="AT65" s="143">
        <f t="shared" si="5"/>
        <v>30.5</v>
      </c>
      <c r="AU65" s="147" t="s">
        <v>69</v>
      </c>
      <c r="AV65" s="143">
        <f t="shared" si="33"/>
        <v>515.407</v>
      </c>
      <c r="AW65" s="143">
        <v>6</v>
      </c>
      <c r="AX65" s="143">
        <v>8</v>
      </c>
      <c r="AY65" s="143">
        <v>15.5</v>
      </c>
      <c r="AZ65" s="143">
        <v>406.26</v>
      </c>
      <c r="BA65" s="143">
        <f t="shared" si="6"/>
        <v>9.5</v>
      </c>
      <c r="BB65" s="147" t="s">
        <v>69</v>
      </c>
      <c r="BC65" s="143">
        <f t="shared" si="31"/>
        <v>40.626</v>
      </c>
      <c r="BD65" s="143">
        <v>2</v>
      </c>
      <c r="BE65" s="143">
        <v>3</v>
      </c>
      <c r="BF65" s="143">
        <v>7</v>
      </c>
      <c r="BG65" s="143">
        <v>79.6</v>
      </c>
      <c r="BH65" s="143">
        <f t="shared" si="7"/>
        <v>5</v>
      </c>
      <c r="BI65" s="147" t="s">
        <v>69</v>
      </c>
      <c r="BJ65" s="143">
        <f t="shared" si="30"/>
        <v>7.96</v>
      </c>
      <c r="BK65" s="143">
        <v>8</v>
      </c>
      <c r="BL65" s="143">
        <v>9</v>
      </c>
      <c r="BM65" s="143">
        <v>22.5</v>
      </c>
      <c r="BN65" s="143">
        <v>448.52</v>
      </c>
      <c r="BO65" s="143">
        <v>0</v>
      </c>
      <c r="BP65" s="143">
        <f t="shared" si="8"/>
        <v>14.5</v>
      </c>
      <c r="BQ65" s="147" t="s">
        <v>69</v>
      </c>
      <c r="BR65" s="143">
        <f>(BN65-BO65)*0.1</f>
        <v>44.852</v>
      </c>
      <c r="BS65" s="143">
        <v>6</v>
      </c>
      <c r="BT65" s="143">
        <v>8</v>
      </c>
      <c r="BU65" s="143">
        <v>8</v>
      </c>
      <c r="BV65" s="143">
        <v>168.32</v>
      </c>
      <c r="BW65" s="143">
        <f t="shared" si="9"/>
        <v>2</v>
      </c>
      <c r="BX65" s="147" t="s">
        <v>69</v>
      </c>
      <c r="BY65" s="143">
        <f>BV65*0.1</f>
        <v>16.832</v>
      </c>
      <c r="BZ65" s="143">
        <v>12</v>
      </c>
      <c r="CA65" s="143">
        <v>15</v>
      </c>
      <c r="CB65" s="143">
        <f t="shared" si="11"/>
        <v>8</v>
      </c>
      <c r="CC65" s="159">
        <f t="shared" si="12"/>
        <v>-4</v>
      </c>
      <c r="CD65" s="160" t="s">
        <v>70</v>
      </c>
      <c r="CE65" s="159">
        <f>CG65*2+CH65*3+CI65*15+CJ65*10+CK65*50+CL65*4+CM65*20+CN65*3+CO65*15+CP65*40+CQ65*40</f>
        <v>24</v>
      </c>
      <c r="CF65" s="159">
        <f>CC65*3</f>
        <v>-12</v>
      </c>
      <c r="CG65" s="144">
        <v>0</v>
      </c>
      <c r="CH65" s="143">
        <v>3</v>
      </c>
      <c r="CI65" s="143">
        <v>1</v>
      </c>
      <c r="CJ65" s="143">
        <v>0</v>
      </c>
      <c r="CK65" s="143">
        <v>0</v>
      </c>
      <c r="CL65" s="143">
        <v>0</v>
      </c>
      <c r="CM65" s="143">
        <v>0</v>
      </c>
      <c r="CN65" s="143">
        <v>0</v>
      </c>
      <c r="CO65" s="143">
        <v>0</v>
      </c>
      <c r="CP65" s="143">
        <v>0</v>
      </c>
      <c r="CQ65" s="143">
        <v>0</v>
      </c>
      <c r="CR65" s="143">
        <f t="shared" si="13"/>
        <v>997</v>
      </c>
      <c r="CS65" s="143">
        <f t="shared" si="14"/>
        <v>-12</v>
      </c>
    </row>
    <row r="66" s="135" customFormat="1" customHeight="1" spans="1:97">
      <c r="A66" s="143">
        <v>7046</v>
      </c>
      <c r="B66" s="143" t="s">
        <v>161</v>
      </c>
      <c r="C66" s="143">
        <v>585</v>
      </c>
      <c r="D66" s="143" t="s">
        <v>160</v>
      </c>
      <c r="E66" s="143" t="s">
        <v>72</v>
      </c>
      <c r="F66" s="143">
        <v>32</v>
      </c>
      <c r="G66" s="143">
        <v>39</v>
      </c>
      <c r="H66" s="143">
        <v>31</v>
      </c>
      <c r="I66" s="143">
        <v>793.38</v>
      </c>
      <c r="J66" s="143">
        <f t="shared" si="0"/>
        <v>-1</v>
      </c>
      <c r="K66" s="147" t="s">
        <v>70</v>
      </c>
      <c r="L66" s="143">
        <f>I66*0.06</f>
        <v>47.6028</v>
      </c>
      <c r="M66" s="143">
        <v>42</v>
      </c>
      <c r="N66" s="143">
        <v>47</v>
      </c>
      <c r="O66" s="143">
        <v>60</v>
      </c>
      <c r="P66" s="143">
        <v>1394.38</v>
      </c>
      <c r="Q66" s="143">
        <f t="shared" si="1"/>
        <v>18</v>
      </c>
      <c r="R66" s="147" t="s">
        <v>69</v>
      </c>
      <c r="S66" s="143">
        <f>P66*0.08</f>
        <v>111.5504</v>
      </c>
      <c r="T66" s="143">
        <v>14</v>
      </c>
      <c r="U66" s="143">
        <v>15</v>
      </c>
      <c r="V66" s="143">
        <v>19</v>
      </c>
      <c r="W66" s="143">
        <v>388.77</v>
      </c>
      <c r="X66" s="143">
        <f t="shared" si="2"/>
        <v>5</v>
      </c>
      <c r="Y66" s="147" t="s">
        <v>69</v>
      </c>
      <c r="Z66" s="143">
        <f>W66*0.1</f>
        <v>38.877</v>
      </c>
      <c r="AA66" s="143">
        <v>40</v>
      </c>
      <c r="AB66" s="143">
        <v>50</v>
      </c>
      <c r="AC66" s="143">
        <v>32</v>
      </c>
      <c r="AD66" s="143">
        <v>771.47</v>
      </c>
      <c r="AE66" s="143">
        <f t="shared" si="3"/>
        <v>-8</v>
      </c>
      <c r="AF66" s="147" t="s">
        <v>70</v>
      </c>
      <c r="AG66" s="143">
        <f t="shared" si="32"/>
        <v>46.2882</v>
      </c>
      <c r="AH66" s="143">
        <v>6</v>
      </c>
      <c r="AI66" s="143">
        <v>8</v>
      </c>
      <c r="AJ66" s="143">
        <v>2</v>
      </c>
      <c r="AK66" s="143">
        <v>57</v>
      </c>
      <c r="AL66" s="143">
        <f t="shared" si="4"/>
        <v>-4</v>
      </c>
      <c r="AM66" s="147" t="s">
        <v>70</v>
      </c>
      <c r="AN66" s="143">
        <f>AK66*0.06</f>
        <v>3.42</v>
      </c>
      <c r="AO66" s="143">
        <f>AL66*1</f>
        <v>-4</v>
      </c>
      <c r="AP66" s="143">
        <v>38</v>
      </c>
      <c r="AQ66" s="143">
        <v>45</v>
      </c>
      <c r="AR66" s="143">
        <v>51</v>
      </c>
      <c r="AS66" s="143">
        <v>3699.64</v>
      </c>
      <c r="AT66" s="143">
        <f t="shared" si="5"/>
        <v>13</v>
      </c>
      <c r="AU66" s="147" t="s">
        <v>69</v>
      </c>
      <c r="AV66" s="143">
        <f t="shared" si="33"/>
        <v>369.964</v>
      </c>
      <c r="AW66" s="143">
        <v>8</v>
      </c>
      <c r="AX66" s="143">
        <v>9</v>
      </c>
      <c r="AY66" s="143">
        <v>9.5</v>
      </c>
      <c r="AZ66" s="143">
        <v>228.27</v>
      </c>
      <c r="BA66" s="143">
        <f t="shared" si="6"/>
        <v>1.5</v>
      </c>
      <c r="BB66" s="147" t="s">
        <v>69</v>
      </c>
      <c r="BC66" s="143">
        <f t="shared" si="31"/>
        <v>22.827</v>
      </c>
      <c r="BD66" s="143">
        <v>3</v>
      </c>
      <c r="BE66" s="143">
        <v>4</v>
      </c>
      <c r="BF66" s="143">
        <v>4</v>
      </c>
      <c r="BG66" s="143">
        <v>49.7</v>
      </c>
      <c r="BH66" s="143">
        <f t="shared" si="7"/>
        <v>1</v>
      </c>
      <c r="BI66" s="147" t="s">
        <v>69</v>
      </c>
      <c r="BJ66" s="143">
        <f t="shared" si="30"/>
        <v>4.97</v>
      </c>
      <c r="BK66" s="143">
        <v>9</v>
      </c>
      <c r="BL66" s="143">
        <v>11</v>
      </c>
      <c r="BM66" s="143">
        <v>0</v>
      </c>
      <c r="BN66" s="143">
        <v>0</v>
      </c>
      <c r="BO66" s="143">
        <v>0</v>
      </c>
      <c r="BP66" s="143">
        <f t="shared" si="8"/>
        <v>-9</v>
      </c>
      <c r="BQ66" s="147" t="s">
        <v>70</v>
      </c>
      <c r="BR66" s="143">
        <f>(BN66-BO66)*0.06</f>
        <v>0</v>
      </c>
      <c r="BS66" s="143">
        <v>7</v>
      </c>
      <c r="BT66" s="143">
        <v>9</v>
      </c>
      <c r="BU66" s="143">
        <v>12</v>
      </c>
      <c r="BV66" s="143">
        <v>242.08</v>
      </c>
      <c r="BW66" s="143">
        <f t="shared" si="9"/>
        <v>5</v>
      </c>
      <c r="BX66" s="147" t="s">
        <v>69</v>
      </c>
      <c r="BY66" s="143">
        <f>BV66*0.1</f>
        <v>24.208</v>
      </c>
      <c r="BZ66" s="143">
        <v>14</v>
      </c>
      <c r="CA66" s="143">
        <v>17</v>
      </c>
      <c r="CB66" s="143">
        <f t="shared" si="11"/>
        <v>23</v>
      </c>
      <c r="CC66" s="159">
        <f t="shared" si="12"/>
        <v>9</v>
      </c>
      <c r="CD66" s="160" t="s">
        <v>69</v>
      </c>
      <c r="CE66" s="159">
        <f>CG66*3+CH66*5+CI66*25+CJ66*15+CK66*70+CL66*6+CM66*30+CN66*6+CO66*24+CP66*56+CQ66*61</f>
        <v>135</v>
      </c>
      <c r="CF66" s="159"/>
      <c r="CG66" s="144">
        <v>0</v>
      </c>
      <c r="CH66" s="143">
        <v>8</v>
      </c>
      <c r="CI66" s="143">
        <v>1</v>
      </c>
      <c r="CJ66" s="143">
        <v>0</v>
      </c>
      <c r="CK66" s="143">
        <v>1</v>
      </c>
      <c r="CL66" s="143">
        <v>0</v>
      </c>
      <c r="CM66" s="143">
        <v>0</v>
      </c>
      <c r="CN66" s="143">
        <v>0</v>
      </c>
      <c r="CO66" s="143">
        <v>0</v>
      </c>
      <c r="CP66" s="143">
        <v>0</v>
      </c>
      <c r="CQ66" s="143">
        <v>0</v>
      </c>
      <c r="CR66" s="143">
        <f t="shared" si="13"/>
        <v>805</v>
      </c>
      <c r="CS66" s="143">
        <f t="shared" si="14"/>
        <v>-4</v>
      </c>
    </row>
    <row r="67" s="135" customFormat="1" customHeight="1" spans="1:97">
      <c r="A67" s="143">
        <v>12920</v>
      </c>
      <c r="B67" s="143" t="s">
        <v>162</v>
      </c>
      <c r="C67" s="143">
        <v>585</v>
      </c>
      <c r="D67" s="143" t="s">
        <v>160</v>
      </c>
      <c r="E67" s="143" t="s">
        <v>72</v>
      </c>
      <c r="F67" s="143">
        <v>32</v>
      </c>
      <c r="G67" s="143">
        <v>38</v>
      </c>
      <c r="H67" s="143">
        <v>37</v>
      </c>
      <c r="I67" s="143">
        <v>875.61</v>
      </c>
      <c r="J67" s="143">
        <f t="shared" si="0"/>
        <v>5</v>
      </c>
      <c r="K67" s="147" t="s">
        <v>73</v>
      </c>
      <c r="L67" s="143">
        <f>I67*0.08</f>
        <v>70.0488</v>
      </c>
      <c r="M67" s="143">
        <v>43</v>
      </c>
      <c r="N67" s="143">
        <v>47</v>
      </c>
      <c r="O67" s="143">
        <v>52</v>
      </c>
      <c r="P67" s="143">
        <v>1199.77</v>
      </c>
      <c r="Q67" s="143">
        <f t="shared" si="1"/>
        <v>9</v>
      </c>
      <c r="R67" s="147" t="s">
        <v>69</v>
      </c>
      <c r="S67" s="143">
        <f>P67*0.08</f>
        <v>95.9816</v>
      </c>
      <c r="T67" s="143">
        <v>13</v>
      </c>
      <c r="U67" s="143">
        <v>15</v>
      </c>
      <c r="V67" s="143">
        <v>15</v>
      </c>
      <c r="W67" s="143">
        <v>397</v>
      </c>
      <c r="X67" s="143">
        <f t="shared" si="2"/>
        <v>2</v>
      </c>
      <c r="Y67" s="147" t="s">
        <v>69</v>
      </c>
      <c r="Z67" s="143">
        <f>W67*0.1</f>
        <v>39.7</v>
      </c>
      <c r="AA67" s="143">
        <v>40</v>
      </c>
      <c r="AB67" s="143">
        <v>49</v>
      </c>
      <c r="AC67" s="143">
        <v>33</v>
      </c>
      <c r="AD67" s="143">
        <v>830.8</v>
      </c>
      <c r="AE67" s="143">
        <f t="shared" si="3"/>
        <v>-7</v>
      </c>
      <c r="AF67" s="147" t="s">
        <v>70</v>
      </c>
      <c r="AG67" s="143">
        <f t="shared" si="32"/>
        <v>49.848</v>
      </c>
      <c r="AH67" s="143">
        <v>6</v>
      </c>
      <c r="AI67" s="143">
        <v>7</v>
      </c>
      <c r="AJ67" s="143">
        <v>2</v>
      </c>
      <c r="AK67" s="143">
        <v>57</v>
      </c>
      <c r="AL67" s="143">
        <f t="shared" si="4"/>
        <v>-4</v>
      </c>
      <c r="AM67" s="147" t="s">
        <v>70</v>
      </c>
      <c r="AN67" s="143">
        <f>AK67*0.06</f>
        <v>3.42</v>
      </c>
      <c r="AO67" s="143">
        <f>AL67*1</f>
        <v>-4</v>
      </c>
      <c r="AP67" s="143">
        <v>38</v>
      </c>
      <c r="AQ67" s="143">
        <v>45</v>
      </c>
      <c r="AR67" s="143">
        <v>66</v>
      </c>
      <c r="AS67" s="143">
        <v>5096.45</v>
      </c>
      <c r="AT67" s="143">
        <f t="shared" si="5"/>
        <v>28</v>
      </c>
      <c r="AU67" s="147" t="s">
        <v>69</v>
      </c>
      <c r="AV67" s="143">
        <f t="shared" si="33"/>
        <v>509.645</v>
      </c>
      <c r="AW67" s="143">
        <v>8</v>
      </c>
      <c r="AX67" s="143">
        <v>9</v>
      </c>
      <c r="AY67" s="143">
        <v>9</v>
      </c>
      <c r="AZ67" s="143">
        <v>253.76</v>
      </c>
      <c r="BA67" s="143">
        <f t="shared" si="6"/>
        <v>1</v>
      </c>
      <c r="BB67" s="147" t="s">
        <v>69</v>
      </c>
      <c r="BC67" s="143">
        <f t="shared" si="31"/>
        <v>25.376</v>
      </c>
      <c r="BD67" s="143">
        <v>3</v>
      </c>
      <c r="BE67" s="143">
        <v>3</v>
      </c>
      <c r="BF67" s="143">
        <v>4</v>
      </c>
      <c r="BG67" s="143">
        <v>29.91</v>
      </c>
      <c r="BH67" s="143">
        <f t="shared" si="7"/>
        <v>1</v>
      </c>
      <c r="BI67" s="147" t="s">
        <v>69</v>
      </c>
      <c r="BJ67" s="143">
        <f t="shared" si="30"/>
        <v>2.991</v>
      </c>
      <c r="BK67" s="143">
        <v>9</v>
      </c>
      <c r="BL67" s="143">
        <v>11</v>
      </c>
      <c r="BM67" s="143">
        <v>0</v>
      </c>
      <c r="BN67" s="143">
        <v>0</v>
      </c>
      <c r="BO67" s="143">
        <v>0</v>
      </c>
      <c r="BP67" s="143">
        <f t="shared" si="8"/>
        <v>-9</v>
      </c>
      <c r="BQ67" s="147" t="s">
        <v>70</v>
      </c>
      <c r="BR67" s="143">
        <f>(BN67-BO67)*0.06</f>
        <v>0</v>
      </c>
      <c r="BS67" s="143">
        <v>7</v>
      </c>
      <c r="BT67" s="143">
        <v>9</v>
      </c>
      <c r="BU67" s="143">
        <v>19</v>
      </c>
      <c r="BV67" s="143">
        <v>309.16</v>
      </c>
      <c r="BW67" s="143">
        <f t="shared" si="9"/>
        <v>12</v>
      </c>
      <c r="BX67" s="147" t="s">
        <v>69</v>
      </c>
      <c r="BY67" s="143">
        <f>BV67*0.1</f>
        <v>30.916</v>
      </c>
      <c r="BZ67" s="143">
        <v>14</v>
      </c>
      <c r="CA67" s="143">
        <v>17</v>
      </c>
      <c r="CB67" s="143">
        <f t="shared" si="11"/>
        <v>8.5</v>
      </c>
      <c r="CC67" s="159">
        <f t="shared" si="12"/>
        <v>-5.5</v>
      </c>
      <c r="CD67" s="160" t="s">
        <v>70</v>
      </c>
      <c r="CE67" s="159">
        <f>CG67*2+CH67*3+CI67*15+CJ67*10+CK67*50+CL67*4+CM67*20+CN67*3+CO67*15+CP67*40+CQ67*40</f>
        <v>29.5</v>
      </c>
      <c r="CF67" s="159">
        <f>CC67*3</f>
        <v>-16.5</v>
      </c>
      <c r="CG67" s="144">
        <v>0</v>
      </c>
      <c r="CH67" s="143">
        <v>3</v>
      </c>
      <c r="CI67" s="143">
        <v>0</v>
      </c>
      <c r="CJ67" s="143">
        <v>1</v>
      </c>
      <c r="CK67" s="143">
        <v>0</v>
      </c>
      <c r="CL67" s="143">
        <v>0</v>
      </c>
      <c r="CM67" s="143">
        <v>0</v>
      </c>
      <c r="CN67" s="143">
        <v>1</v>
      </c>
      <c r="CO67" s="143">
        <v>0.5</v>
      </c>
      <c r="CP67" s="143">
        <v>0</v>
      </c>
      <c r="CQ67" s="143">
        <v>0</v>
      </c>
      <c r="CR67" s="143">
        <f t="shared" si="13"/>
        <v>857</v>
      </c>
      <c r="CS67" s="143">
        <f t="shared" si="14"/>
        <v>-20.5</v>
      </c>
    </row>
    <row r="68" s="135" customFormat="1" customHeight="1" spans="1:97">
      <c r="A68" s="143">
        <v>12225</v>
      </c>
      <c r="B68" s="143" t="s">
        <v>163</v>
      </c>
      <c r="C68" s="143">
        <v>585</v>
      </c>
      <c r="D68" s="143" t="s">
        <v>160</v>
      </c>
      <c r="E68" s="143" t="s">
        <v>72</v>
      </c>
      <c r="F68" s="143">
        <v>32</v>
      </c>
      <c r="G68" s="143">
        <v>38</v>
      </c>
      <c r="H68" s="143">
        <v>30</v>
      </c>
      <c r="I68" s="143">
        <v>669.17</v>
      </c>
      <c r="J68" s="143">
        <f t="shared" ref="J68:J131" si="34">H68-F68</f>
        <v>-2</v>
      </c>
      <c r="K68" s="147" t="s">
        <v>70</v>
      </c>
      <c r="L68" s="143">
        <f>I68*0.06</f>
        <v>40.1502</v>
      </c>
      <c r="M68" s="143">
        <v>42</v>
      </c>
      <c r="N68" s="143">
        <v>46</v>
      </c>
      <c r="O68" s="143">
        <v>48</v>
      </c>
      <c r="P68" s="143">
        <v>1163.26</v>
      </c>
      <c r="Q68" s="143">
        <f t="shared" ref="Q68:Q131" si="35">O68-M68</f>
        <v>6</v>
      </c>
      <c r="R68" s="147" t="s">
        <v>69</v>
      </c>
      <c r="S68" s="143">
        <f>P68*0.08</f>
        <v>93.0608</v>
      </c>
      <c r="T68" s="143">
        <v>14</v>
      </c>
      <c r="U68" s="143">
        <v>15</v>
      </c>
      <c r="V68" s="143">
        <v>18.5</v>
      </c>
      <c r="W68" s="143">
        <v>450.66</v>
      </c>
      <c r="X68" s="143">
        <f t="shared" ref="X68:X131" si="36">V68-T68</f>
        <v>4.5</v>
      </c>
      <c r="Y68" s="147" t="s">
        <v>69</v>
      </c>
      <c r="Z68" s="143">
        <f>W68*0.1</f>
        <v>45.066</v>
      </c>
      <c r="AA68" s="143">
        <v>40</v>
      </c>
      <c r="AB68" s="143">
        <v>49</v>
      </c>
      <c r="AC68" s="143">
        <v>28.5</v>
      </c>
      <c r="AD68" s="143">
        <v>725.93</v>
      </c>
      <c r="AE68" s="143">
        <f t="shared" ref="AE68:AE131" si="37">AC68-AA68</f>
        <v>-11.5</v>
      </c>
      <c r="AF68" s="147" t="s">
        <v>70</v>
      </c>
      <c r="AG68" s="143">
        <f t="shared" si="32"/>
        <v>43.5558</v>
      </c>
      <c r="AH68" s="143">
        <v>6</v>
      </c>
      <c r="AI68" s="143">
        <v>7</v>
      </c>
      <c r="AJ68" s="143">
        <v>0</v>
      </c>
      <c r="AK68" s="143">
        <v>0</v>
      </c>
      <c r="AL68" s="143">
        <f t="shared" ref="AL68:AL131" si="38">AJ68-AH68</f>
        <v>-6</v>
      </c>
      <c r="AM68" s="147" t="s">
        <v>70</v>
      </c>
      <c r="AN68" s="143">
        <f>AK68*0.06</f>
        <v>0</v>
      </c>
      <c r="AO68" s="143">
        <f>AL68*1</f>
        <v>-6</v>
      </c>
      <c r="AP68" s="143">
        <v>37</v>
      </c>
      <c r="AQ68" s="143">
        <v>45</v>
      </c>
      <c r="AR68" s="143">
        <v>54.5</v>
      </c>
      <c r="AS68" s="143">
        <v>3910.25</v>
      </c>
      <c r="AT68" s="143">
        <f t="shared" ref="AT68:AT131" si="39">AR68-AP68</f>
        <v>17.5</v>
      </c>
      <c r="AU68" s="147" t="s">
        <v>69</v>
      </c>
      <c r="AV68" s="143">
        <f t="shared" si="33"/>
        <v>391.025</v>
      </c>
      <c r="AW68" s="143">
        <v>7</v>
      </c>
      <c r="AX68" s="143">
        <v>9</v>
      </c>
      <c r="AY68" s="143">
        <v>5</v>
      </c>
      <c r="AZ68" s="143">
        <v>137.93</v>
      </c>
      <c r="BA68" s="143">
        <f t="shared" ref="BA68:BA131" si="40">AY68-AW68</f>
        <v>-2</v>
      </c>
      <c r="BB68" s="147" t="s">
        <v>70</v>
      </c>
      <c r="BC68" s="143">
        <f>AZ68*0.06</f>
        <v>8.2758</v>
      </c>
      <c r="BD68" s="143">
        <v>3</v>
      </c>
      <c r="BE68" s="143">
        <v>3</v>
      </c>
      <c r="BF68" s="143">
        <v>3</v>
      </c>
      <c r="BG68" s="143">
        <v>107.8</v>
      </c>
      <c r="BH68" s="143">
        <f t="shared" ref="BH68:BH131" si="41">BF68-BD68</f>
        <v>0</v>
      </c>
      <c r="BI68" s="147" t="s">
        <v>69</v>
      </c>
      <c r="BJ68" s="143">
        <f t="shared" si="30"/>
        <v>10.78</v>
      </c>
      <c r="BK68" s="143">
        <v>9</v>
      </c>
      <c r="BL68" s="143">
        <v>11</v>
      </c>
      <c r="BM68" s="143">
        <v>7.5</v>
      </c>
      <c r="BN68" s="143">
        <v>149.53</v>
      </c>
      <c r="BO68" s="143">
        <v>0</v>
      </c>
      <c r="BP68" s="143">
        <f t="shared" ref="BP68:BP131" si="42">BM68-BK68</f>
        <v>-1.5</v>
      </c>
      <c r="BQ68" s="147" t="s">
        <v>70</v>
      </c>
      <c r="BR68" s="143">
        <f>(BN68-BO68)*0.06</f>
        <v>8.9718</v>
      </c>
      <c r="BS68" s="143">
        <v>7</v>
      </c>
      <c r="BT68" s="143">
        <v>9</v>
      </c>
      <c r="BU68" s="143">
        <v>7</v>
      </c>
      <c r="BV68" s="143">
        <v>147</v>
      </c>
      <c r="BW68" s="143">
        <f t="shared" ref="BW68:BW131" si="43">BU68-BS68</f>
        <v>0</v>
      </c>
      <c r="BX68" s="147" t="s">
        <v>73</v>
      </c>
      <c r="BY68" s="143">
        <f>BV68*0.08</f>
        <v>11.76</v>
      </c>
      <c r="BZ68" s="143">
        <v>14</v>
      </c>
      <c r="CA68" s="143">
        <v>16</v>
      </c>
      <c r="CB68" s="143">
        <f t="shared" ref="CB68:CB131" si="44">CG68*0.5+CH68*1+CI68*5+CJ68*2.5+CK68*10+CL68*1+CM68*5+CN68*1+CO68*4+CP68*8+CQ68*7</f>
        <v>26.5</v>
      </c>
      <c r="CC68" s="159">
        <f t="shared" ref="CC68:CC131" si="45">CB68-BZ68</f>
        <v>12.5</v>
      </c>
      <c r="CD68" s="160" t="s">
        <v>69</v>
      </c>
      <c r="CE68" s="159">
        <f>CG68*3+CH68*5+CI68*25+CJ68*15+CK68*70+CL68*6+CM68*30+CN68*6+CO68*24+CP68*56+CQ68*61</f>
        <v>156</v>
      </c>
      <c r="CF68" s="159"/>
      <c r="CG68" s="144">
        <v>1</v>
      </c>
      <c r="CH68" s="143">
        <v>3</v>
      </c>
      <c r="CI68" s="143">
        <v>2</v>
      </c>
      <c r="CJ68" s="143">
        <v>0</v>
      </c>
      <c r="CK68" s="143">
        <v>1</v>
      </c>
      <c r="CL68" s="143">
        <v>0</v>
      </c>
      <c r="CM68" s="143">
        <v>0</v>
      </c>
      <c r="CN68" s="143">
        <v>1</v>
      </c>
      <c r="CO68" s="143">
        <v>0.5</v>
      </c>
      <c r="CP68" s="143">
        <v>0</v>
      </c>
      <c r="CQ68" s="143">
        <v>0</v>
      </c>
      <c r="CR68" s="143">
        <f t="shared" ref="CR68:CR131" si="46">ROUND(L68+S68+Z68+AG68+AN68+AV68+BC68+BJ68+BR68+BY68+CE68,0)</f>
        <v>809</v>
      </c>
      <c r="CS68" s="143">
        <f t="shared" ref="CS68:CS131" si="47">CF68+AO68</f>
        <v>-6</v>
      </c>
    </row>
    <row r="69" s="135" customFormat="1" customHeight="1" spans="1:97">
      <c r="A69" s="143">
        <v>5527</v>
      </c>
      <c r="B69" s="143" t="s">
        <v>164</v>
      </c>
      <c r="C69" s="143">
        <v>511</v>
      </c>
      <c r="D69" s="143" t="s">
        <v>165</v>
      </c>
      <c r="E69" s="143" t="s">
        <v>68</v>
      </c>
      <c r="F69" s="143">
        <v>46</v>
      </c>
      <c r="G69" s="143">
        <v>56</v>
      </c>
      <c r="H69" s="143">
        <v>26</v>
      </c>
      <c r="I69" s="143">
        <v>573.59</v>
      </c>
      <c r="J69" s="143">
        <f t="shared" si="34"/>
        <v>-20</v>
      </c>
      <c r="K69" s="147" t="s">
        <v>70</v>
      </c>
      <c r="L69" s="143">
        <f>I69*0.06</f>
        <v>34.4154</v>
      </c>
      <c r="M69" s="143">
        <v>62</v>
      </c>
      <c r="N69" s="143">
        <v>67</v>
      </c>
      <c r="O69" s="143">
        <v>62</v>
      </c>
      <c r="P69" s="143">
        <v>1349.41</v>
      </c>
      <c r="Q69" s="143">
        <f t="shared" si="35"/>
        <v>0</v>
      </c>
      <c r="R69" s="147" t="s">
        <v>73</v>
      </c>
      <c r="S69" s="143">
        <f>P69*0.06</f>
        <v>80.9646</v>
      </c>
      <c r="T69" s="143">
        <v>18</v>
      </c>
      <c r="U69" s="143">
        <v>19</v>
      </c>
      <c r="V69" s="143">
        <v>9</v>
      </c>
      <c r="W69" s="143">
        <v>235.26</v>
      </c>
      <c r="X69" s="143">
        <f t="shared" si="36"/>
        <v>-9</v>
      </c>
      <c r="Y69" s="147" t="s">
        <v>70</v>
      </c>
      <c r="Z69" s="143">
        <f>W69*0.06</f>
        <v>14.1156</v>
      </c>
      <c r="AA69" s="143">
        <v>37</v>
      </c>
      <c r="AB69" s="143">
        <v>47</v>
      </c>
      <c r="AC69" s="143">
        <v>35</v>
      </c>
      <c r="AD69" s="143">
        <v>866</v>
      </c>
      <c r="AE69" s="143">
        <f t="shared" si="37"/>
        <v>-2</v>
      </c>
      <c r="AF69" s="147" t="s">
        <v>70</v>
      </c>
      <c r="AG69" s="143">
        <f t="shared" si="32"/>
        <v>51.96</v>
      </c>
      <c r="AH69" s="143">
        <v>11</v>
      </c>
      <c r="AI69" s="143">
        <v>14</v>
      </c>
      <c r="AJ69" s="143">
        <v>11</v>
      </c>
      <c r="AK69" s="143">
        <v>289</v>
      </c>
      <c r="AL69" s="143">
        <f t="shared" si="38"/>
        <v>0</v>
      </c>
      <c r="AM69" s="147" t="s">
        <v>73</v>
      </c>
      <c r="AN69" s="143">
        <f>AK69*0.08</f>
        <v>23.12</v>
      </c>
      <c r="AO69" s="143"/>
      <c r="AP69" s="143">
        <v>49</v>
      </c>
      <c r="AQ69" s="143">
        <v>60</v>
      </c>
      <c r="AR69" s="143">
        <v>41</v>
      </c>
      <c r="AS69" s="143">
        <v>2988.14</v>
      </c>
      <c r="AT69" s="143">
        <f t="shared" si="39"/>
        <v>-8</v>
      </c>
      <c r="AU69" s="147" t="s">
        <v>70</v>
      </c>
      <c r="AV69" s="143">
        <f>AS69*0.06</f>
        <v>179.2884</v>
      </c>
      <c r="AW69" s="143">
        <v>11</v>
      </c>
      <c r="AX69" s="143">
        <v>14</v>
      </c>
      <c r="AY69" s="143">
        <v>7</v>
      </c>
      <c r="AZ69" s="143">
        <v>210</v>
      </c>
      <c r="BA69" s="143">
        <f t="shared" si="40"/>
        <v>-4</v>
      </c>
      <c r="BB69" s="147" t="s">
        <v>70</v>
      </c>
      <c r="BC69" s="143">
        <f>AZ69*0.06</f>
        <v>12.6</v>
      </c>
      <c r="BD69" s="143">
        <v>4</v>
      </c>
      <c r="BE69" s="143">
        <v>5</v>
      </c>
      <c r="BF69" s="143">
        <v>5</v>
      </c>
      <c r="BG69" s="143">
        <v>68.31</v>
      </c>
      <c r="BH69" s="143">
        <f t="shared" si="41"/>
        <v>1</v>
      </c>
      <c r="BI69" s="147" t="s">
        <v>69</v>
      </c>
      <c r="BJ69" s="143">
        <f t="shared" si="30"/>
        <v>6.831</v>
      </c>
      <c r="BK69" s="143">
        <v>14</v>
      </c>
      <c r="BL69" s="143">
        <v>18</v>
      </c>
      <c r="BM69" s="143">
        <v>20</v>
      </c>
      <c r="BN69" s="143">
        <v>299</v>
      </c>
      <c r="BO69" s="143">
        <v>299</v>
      </c>
      <c r="BP69" s="143">
        <f t="shared" si="42"/>
        <v>6</v>
      </c>
      <c r="BQ69" s="147" t="s">
        <v>69</v>
      </c>
      <c r="BR69" s="143">
        <f>(BN69-BO69)*0.1</f>
        <v>0</v>
      </c>
      <c r="BS69" s="143">
        <v>12</v>
      </c>
      <c r="BT69" s="143">
        <v>15</v>
      </c>
      <c r="BU69" s="143">
        <v>9</v>
      </c>
      <c r="BV69" s="143">
        <v>194</v>
      </c>
      <c r="BW69" s="143">
        <f t="shared" si="43"/>
        <v>-3</v>
      </c>
      <c r="BX69" s="147" t="s">
        <v>70</v>
      </c>
      <c r="BY69" s="143">
        <f>BV69*0.06</f>
        <v>11.64</v>
      </c>
      <c r="BZ69" s="143">
        <v>12</v>
      </c>
      <c r="CA69" s="143">
        <v>15</v>
      </c>
      <c r="CB69" s="143">
        <f t="shared" si="44"/>
        <v>49</v>
      </c>
      <c r="CC69" s="159">
        <f t="shared" si="45"/>
        <v>37</v>
      </c>
      <c r="CD69" s="160" t="s">
        <v>69</v>
      </c>
      <c r="CE69" s="159">
        <f>CG69*3+CH69*5+CI69*25+CJ69*15+CK69*70+CL69*6+CM69*30+CN69*6+CO69*24+CP69*56+CQ69*61</f>
        <v>272</v>
      </c>
      <c r="CF69" s="159"/>
      <c r="CG69" s="144">
        <v>0</v>
      </c>
      <c r="CH69" s="143">
        <v>6</v>
      </c>
      <c r="CI69" s="143">
        <v>7</v>
      </c>
      <c r="CJ69" s="143">
        <v>0</v>
      </c>
      <c r="CK69" s="143">
        <v>0</v>
      </c>
      <c r="CL69" s="143">
        <v>0</v>
      </c>
      <c r="CM69" s="143">
        <v>0</v>
      </c>
      <c r="CN69" s="143">
        <v>1</v>
      </c>
      <c r="CO69" s="143">
        <v>0</v>
      </c>
      <c r="CP69" s="143">
        <v>0</v>
      </c>
      <c r="CQ69" s="143">
        <v>1</v>
      </c>
      <c r="CR69" s="143">
        <f t="shared" si="46"/>
        <v>687</v>
      </c>
      <c r="CS69" s="143">
        <f t="shared" si="47"/>
        <v>0</v>
      </c>
    </row>
    <row r="70" s="135" customFormat="1" customHeight="1" spans="1:97">
      <c r="A70" s="143">
        <v>11769</v>
      </c>
      <c r="B70" s="143" t="s">
        <v>166</v>
      </c>
      <c r="C70" s="143">
        <v>511</v>
      </c>
      <c r="D70" s="143" t="s">
        <v>165</v>
      </c>
      <c r="E70" s="144" t="s">
        <v>167</v>
      </c>
      <c r="F70" s="143"/>
      <c r="G70" s="143"/>
      <c r="H70" s="143">
        <v>10</v>
      </c>
      <c r="I70" s="143">
        <v>225.16</v>
      </c>
      <c r="J70" s="143">
        <f t="shared" si="34"/>
        <v>10</v>
      </c>
      <c r="K70" s="147" t="s">
        <v>76</v>
      </c>
      <c r="L70" s="143">
        <f>I70*0.06</f>
        <v>13.5096</v>
      </c>
      <c r="M70" s="143"/>
      <c r="N70" s="143"/>
      <c r="O70" s="143">
        <v>12</v>
      </c>
      <c r="P70" s="143">
        <v>240.45</v>
      </c>
      <c r="Q70" s="143">
        <f t="shared" si="35"/>
        <v>12</v>
      </c>
      <c r="R70" s="147" t="s">
        <v>76</v>
      </c>
      <c r="S70" s="143">
        <f>P70*0.05</f>
        <v>12.0225</v>
      </c>
      <c r="T70" s="143"/>
      <c r="U70" s="143"/>
      <c r="V70" s="143">
        <v>4</v>
      </c>
      <c r="W70" s="143">
        <v>107</v>
      </c>
      <c r="X70" s="143">
        <f t="shared" si="36"/>
        <v>4</v>
      </c>
      <c r="Y70" s="147" t="s">
        <v>76</v>
      </c>
      <c r="Z70" s="143">
        <f>W70*0.06</f>
        <v>6.42</v>
      </c>
      <c r="AA70" s="143"/>
      <c r="AB70" s="143"/>
      <c r="AC70" s="143">
        <v>6</v>
      </c>
      <c r="AD70" s="143">
        <v>135.21</v>
      </c>
      <c r="AE70" s="143">
        <f t="shared" si="37"/>
        <v>6</v>
      </c>
      <c r="AF70" s="147" t="s">
        <v>76</v>
      </c>
      <c r="AG70" s="143">
        <f>AD70*0.06</f>
        <v>8.1126</v>
      </c>
      <c r="AH70" s="143"/>
      <c r="AI70" s="143"/>
      <c r="AJ70" s="143">
        <v>0</v>
      </c>
      <c r="AK70" s="143">
        <v>0</v>
      </c>
      <c r="AL70" s="143">
        <f t="shared" si="38"/>
        <v>0</v>
      </c>
      <c r="AM70" s="147" t="s">
        <v>76</v>
      </c>
      <c r="AN70" s="143">
        <f>AK70*0.06</f>
        <v>0</v>
      </c>
      <c r="AO70" s="143"/>
      <c r="AP70" s="143"/>
      <c r="AQ70" s="143"/>
      <c r="AR70" s="143">
        <v>14</v>
      </c>
      <c r="AS70" s="143">
        <v>1333.45</v>
      </c>
      <c r="AT70" s="143">
        <f t="shared" si="39"/>
        <v>14</v>
      </c>
      <c r="AU70" s="147" t="s">
        <v>76</v>
      </c>
      <c r="AV70" s="143">
        <f>AS70*0.06</f>
        <v>80.007</v>
      </c>
      <c r="AW70" s="143"/>
      <c r="AX70" s="143"/>
      <c r="AY70" s="143">
        <v>6</v>
      </c>
      <c r="AZ70" s="143">
        <v>171.82</v>
      </c>
      <c r="BA70" s="143">
        <f t="shared" si="40"/>
        <v>6</v>
      </c>
      <c r="BB70" s="147" t="s">
        <v>76</v>
      </c>
      <c r="BC70" s="143">
        <f>AZ70*0.06</f>
        <v>10.3092</v>
      </c>
      <c r="BD70" s="143"/>
      <c r="BE70" s="143"/>
      <c r="BF70" s="143">
        <v>4</v>
      </c>
      <c r="BG70" s="143">
        <v>59.8</v>
      </c>
      <c r="BH70" s="143">
        <f t="shared" si="41"/>
        <v>4</v>
      </c>
      <c r="BI70" s="147" t="s">
        <v>76</v>
      </c>
      <c r="BJ70" s="143">
        <f>BG70*0.06</f>
        <v>3.588</v>
      </c>
      <c r="BK70" s="143"/>
      <c r="BL70" s="143"/>
      <c r="BM70" s="143">
        <v>0</v>
      </c>
      <c r="BN70" s="143">
        <v>0</v>
      </c>
      <c r="BO70" s="143">
        <v>0</v>
      </c>
      <c r="BP70" s="143">
        <f t="shared" si="42"/>
        <v>0</v>
      </c>
      <c r="BQ70" s="147" t="s">
        <v>76</v>
      </c>
      <c r="BR70" s="143">
        <f>(BN70-BO70)*0.06</f>
        <v>0</v>
      </c>
      <c r="BS70" s="143"/>
      <c r="BT70" s="143"/>
      <c r="BU70" s="143">
        <v>10</v>
      </c>
      <c r="BV70" s="143">
        <v>181.35</v>
      </c>
      <c r="BW70" s="143">
        <f t="shared" si="43"/>
        <v>10</v>
      </c>
      <c r="BX70" s="147" t="s">
        <v>76</v>
      </c>
      <c r="BY70" s="143">
        <f>BV70*0.06</f>
        <v>10.881</v>
      </c>
      <c r="BZ70" s="143"/>
      <c r="CA70" s="143"/>
      <c r="CB70" s="143">
        <f t="shared" si="44"/>
        <v>2</v>
      </c>
      <c r="CC70" s="159">
        <f t="shared" si="45"/>
        <v>2</v>
      </c>
      <c r="CD70" s="160" t="s">
        <v>76</v>
      </c>
      <c r="CE70" s="159">
        <f t="shared" ref="CE70:CE77" si="48">CG70*2+CH70*3+CI70*15+CJ70*10+CK70*50+CL70*4+CM70*20+CN70*3+CO70*15+CP70*40+CQ70*40</f>
        <v>6</v>
      </c>
      <c r="CF70" s="159"/>
      <c r="CG70" s="144">
        <v>0</v>
      </c>
      <c r="CH70" s="143">
        <v>2</v>
      </c>
      <c r="CI70" s="143">
        <v>0</v>
      </c>
      <c r="CJ70" s="143">
        <v>0</v>
      </c>
      <c r="CK70" s="143">
        <v>0</v>
      </c>
      <c r="CL70" s="143">
        <v>0</v>
      </c>
      <c r="CM70" s="143">
        <v>0</v>
      </c>
      <c r="CN70" s="143">
        <v>0</v>
      </c>
      <c r="CO70" s="143">
        <v>0</v>
      </c>
      <c r="CP70" s="143">
        <v>0</v>
      </c>
      <c r="CQ70" s="143">
        <v>0</v>
      </c>
      <c r="CR70" s="143">
        <f t="shared" si="46"/>
        <v>151</v>
      </c>
      <c r="CS70" s="143">
        <f t="shared" si="47"/>
        <v>0</v>
      </c>
    </row>
    <row r="71" s="135" customFormat="1" customHeight="1" spans="1:97">
      <c r="A71" s="143">
        <v>12940</v>
      </c>
      <c r="B71" s="143" t="s">
        <v>168</v>
      </c>
      <c r="C71" s="143">
        <v>511</v>
      </c>
      <c r="D71" s="143" t="s">
        <v>165</v>
      </c>
      <c r="E71" s="143" t="s">
        <v>167</v>
      </c>
      <c r="F71" s="143">
        <v>47</v>
      </c>
      <c r="G71" s="143">
        <v>56</v>
      </c>
      <c r="H71" s="143">
        <v>46</v>
      </c>
      <c r="I71" s="143">
        <v>1074.81</v>
      </c>
      <c r="J71" s="143">
        <f t="shared" si="34"/>
        <v>-1</v>
      </c>
      <c r="K71" s="147" t="s">
        <v>70</v>
      </c>
      <c r="L71" s="143">
        <f>I71*0.06</f>
        <v>64.4886</v>
      </c>
      <c r="M71" s="143">
        <v>61</v>
      </c>
      <c r="N71" s="143">
        <v>68</v>
      </c>
      <c r="O71" s="143">
        <v>46</v>
      </c>
      <c r="P71" s="143">
        <v>1026.18</v>
      </c>
      <c r="Q71" s="143">
        <f t="shared" si="35"/>
        <v>-15</v>
      </c>
      <c r="R71" s="147" t="s">
        <v>70</v>
      </c>
      <c r="S71" s="143">
        <f>P71*0.05</f>
        <v>51.309</v>
      </c>
      <c r="T71" s="143">
        <v>17</v>
      </c>
      <c r="U71" s="143">
        <v>19</v>
      </c>
      <c r="V71" s="143">
        <v>7</v>
      </c>
      <c r="W71" s="143">
        <v>198</v>
      </c>
      <c r="X71" s="143">
        <f t="shared" si="36"/>
        <v>-10</v>
      </c>
      <c r="Y71" s="147" t="s">
        <v>70</v>
      </c>
      <c r="Z71" s="143">
        <f>W71*0.06</f>
        <v>11.88</v>
      </c>
      <c r="AA71" s="143">
        <v>37</v>
      </c>
      <c r="AB71" s="143">
        <v>47</v>
      </c>
      <c r="AC71" s="143">
        <v>29</v>
      </c>
      <c r="AD71" s="143">
        <v>652.42</v>
      </c>
      <c r="AE71" s="143">
        <f t="shared" si="37"/>
        <v>-8</v>
      </c>
      <c r="AF71" s="147" t="s">
        <v>70</v>
      </c>
      <c r="AG71" s="143">
        <f>AD71*0.06</f>
        <v>39.1452</v>
      </c>
      <c r="AH71" s="143">
        <v>12</v>
      </c>
      <c r="AI71" s="143">
        <v>14</v>
      </c>
      <c r="AJ71" s="143">
        <v>1</v>
      </c>
      <c r="AK71" s="143">
        <v>28.5</v>
      </c>
      <c r="AL71" s="143">
        <f t="shared" si="38"/>
        <v>-11</v>
      </c>
      <c r="AM71" s="147" t="s">
        <v>70</v>
      </c>
      <c r="AN71" s="143">
        <f>AK71*0.06</f>
        <v>1.71</v>
      </c>
      <c r="AO71" s="143">
        <f>AL71*1</f>
        <v>-11</v>
      </c>
      <c r="AP71" s="143">
        <v>50</v>
      </c>
      <c r="AQ71" s="143">
        <v>59</v>
      </c>
      <c r="AR71" s="143">
        <v>33</v>
      </c>
      <c r="AS71" s="143">
        <v>2611.03</v>
      </c>
      <c r="AT71" s="143">
        <f t="shared" si="39"/>
        <v>-17</v>
      </c>
      <c r="AU71" s="147" t="s">
        <v>70</v>
      </c>
      <c r="AV71" s="143">
        <f>AS71*0.06</f>
        <v>156.6618</v>
      </c>
      <c r="AW71" s="143">
        <v>12</v>
      </c>
      <c r="AX71" s="143">
        <v>13</v>
      </c>
      <c r="AY71" s="143">
        <v>15</v>
      </c>
      <c r="AZ71" s="143">
        <v>420</v>
      </c>
      <c r="BA71" s="143">
        <f t="shared" si="40"/>
        <v>3</v>
      </c>
      <c r="BB71" s="147" t="s">
        <v>69</v>
      </c>
      <c r="BC71" s="143">
        <f>AZ71*0.1</f>
        <v>42</v>
      </c>
      <c r="BD71" s="143">
        <v>5</v>
      </c>
      <c r="BE71" s="143">
        <v>6</v>
      </c>
      <c r="BF71" s="143">
        <v>6</v>
      </c>
      <c r="BG71" s="143">
        <v>89.14</v>
      </c>
      <c r="BH71" s="143">
        <f t="shared" si="41"/>
        <v>1</v>
      </c>
      <c r="BI71" s="147" t="s">
        <v>69</v>
      </c>
      <c r="BJ71" s="143">
        <f t="shared" si="30"/>
        <v>8.914</v>
      </c>
      <c r="BK71" s="143">
        <v>15</v>
      </c>
      <c r="BL71" s="143">
        <v>17</v>
      </c>
      <c r="BM71" s="143">
        <v>11</v>
      </c>
      <c r="BN71" s="143">
        <v>179.4</v>
      </c>
      <c r="BO71" s="143">
        <v>179.4</v>
      </c>
      <c r="BP71" s="143">
        <f t="shared" si="42"/>
        <v>-4</v>
      </c>
      <c r="BQ71" s="147" t="s">
        <v>70</v>
      </c>
      <c r="BR71" s="143">
        <f>(BN71-BO71)*0.06</f>
        <v>0</v>
      </c>
      <c r="BS71" s="143">
        <v>12</v>
      </c>
      <c r="BT71" s="143">
        <v>16</v>
      </c>
      <c r="BU71" s="143">
        <v>13</v>
      </c>
      <c r="BV71" s="143">
        <v>266.07</v>
      </c>
      <c r="BW71" s="143">
        <f t="shared" si="43"/>
        <v>1</v>
      </c>
      <c r="BX71" s="147" t="s">
        <v>73</v>
      </c>
      <c r="BY71" s="143">
        <f>BV71*0.08</f>
        <v>21.2856</v>
      </c>
      <c r="BZ71" s="143">
        <v>13</v>
      </c>
      <c r="CA71" s="143">
        <v>15</v>
      </c>
      <c r="CB71" s="143">
        <f t="shared" si="44"/>
        <v>13</v>
      </c>
      <c r="CC71" s="159">
        <f t="shared" si="45"/>
        <v>0</v>
      </c>
      <c r="CD71" s="160" t="s">
        <v>73</v>
      </c>
      <c r="CE71" s="159">
        <f t="shared" si="48"/>
        <v>40</v>
      </c>
      <c r="CF71" s="159"/>
      <c r="CG71" s="144">
        <v>0</v>
      </c>
      <c r="CH71" s="143">
        <v>2</v>
      </c>
      <c r="CI71" s="143">
        <v>2</v>
      </c>
      <c r="CJ71" s="143">
        <v>0</v>
      </c>
      <c r="CK71" s="143">
        <v>0</v>
      </c>
      <c r="CL71" s="143">
        <v>1</v>
      </c>
      <c r="CM71" s="143">
        <v>0</v>
      </c>
      <c r="CN71" s="143">
        <v>0</v>
      </c>
      <c r="CO71" s="143">
        <v>0</v>
      </c>
      <c r="CP71" s="143">
        <v>0</v>
      </c>
      <c r="CQ71" s="143">
        <v>0</v>
      </c>
      <c r="CR71" s="143">
        <f t="shared" si="46"/>
        <v>437</v>
      </c>
      <c r="CS71" s="143">
        <f t="shared" si="47"/>
        <v>-11</v>
      </c>
    </row>
    <row r="72" s="135" customFormat="1" customHeight="1" spans="1:97">
      <c r="A72" s="143">
        <v>13308</v>
      </c>
      <c r="B72" s="143" t="s">
        <v>169</v>
      </c>
      <c r="C72" s="143">
        <v>511</v>
      </c>
      <c r="D72" s="143" t="s">
        <v>165</v>
      </c>
      <c r="E72" s="144" t="s">
        <v>170</v>
      </c>
      <c r="F72" s="143"/>
      <c r="G72" s="143"/>
      <c r="H72" s="143">
        <v>0</v>
      </c>
      <c r="I72" s="143">
        <v>0</v>
      </c>
      <c r="J72" s="143">
        <f t="shared" si="34"/>
        <v>0</v>
      </c>
      <c r="K72" s="147" t="s">
        <v>76</v>
      </c>
      <c r="L72" s="143">
        <f>I72*0.06</f>
        <v>0</v>
      </c>
      <c r="M72" s="143"/>
      <c r="N72" s="143"/>
      <c r="O72" s="143">
        <v>0</v>
      </c>
      <c r="P72" s="143">
        <v>0</v>
      </c>
      <c r="Q72" s="143">
        <f t="shared" si="35"/>
        <v>0</v>
      </c>
      <c r="R72" s="147" t="s">
        <v>76</v>
      </c>
      <c r="S72" s="143">
        <f>P72*0.05</f>
        <v>0</v>
      </c>
      <c r="T72" s="143"/>
      <c r="U72" s="143"/>
      <c r="V72" s="143">
        <v>0</v>
      </c>
      <c r="W72" s="143">
        <v>0</v>
      </c>
      <c r="X72" s="143">
        <f t="shared" si="36"/>
        <v>0</v>
      </c>
      <c r="Y72" s="147" t="s">
        <v>76</v>
      </c>
      <c r="Z72" s="143">
        <f>W72*0.06</f>
        <v>0</v>
      </c>
      <c r="AA72" s="143"/>
      <c r="AB72" s="143"/>
      <c r="AC72" s="143">
        <v>0</v>
      </c>
      <c r="AD72" s="143">
        <v>0</v>
      </c>
      <c r="AE72" s="143">
        <f t="shared" si="37"/>
        <v>0</v>
      </c>
      <c r="AF72" s="147" t="s">
        <v>76</v>
      </c>
      <c r="AG72" s="143">
        <f>AD72*0.06</f>
        <v>0</v>
      </c>
      <c r="AH72" s="143"/>
      <c r="AI72" s="143"/>
      <c r="AJ72" s="143">
        <v>0</v>
      </c>
      <c r="AK72" s="143">
        <v>0</v>
      </c>
      <c r="AL72" s="143">
        <f t="shared" si="38"/>
        <v>0</v>
      </c>
      <c r="AM72" s="147" t="s">
        <v>76</v>
      </c>
      <c r="AN72" s="143">
        <f>AK72*0.06</f>
        <v>0</v>
      </c>
      <c r="AO72" s="143"/>
      <c r="AP72" s="143"/>
      <c r="AQ72" s="143"/>
      <c r="AR72" s="143">
        <v>0</v>
      </c>
      <c r="AS72" s="143">
        <v>0</v>
      </c>
      <c r="AT72" s="143">
        <f t="shared" si="39"/>
        <v>0</v>
      </c>
      <c r="AU72" s="147" t="s">
        <v>76</v>
      </c>
      <c r="AV72" s="143">
        <f>AS72*0.06</f>
        <v>0</v>
      </c>
      <c r="AW72" s="143"/>
      <c r="AX72" s="143"/>
      <c r="AY72" s="143">
        <v>0</v>
      </c>
      <c r="AZ72" s="143">
        <v>0</v>
      </c>
      <c r="BA72" s="143">
        <f t="shared" si="40"/>
        <v>0</v>
      </c>
      <c r="BB72" s="147" t="s">
        <v>76</v>
      </c>
      <c r="BC72" s="143">
        <f>AZ72*0.06</f>
        <v>0</v>
      </c>
      <c r="BD72" s="143"/>
      <c r="BE72" s="143"/>
      <c r="BF72" s="143">
        <v>1</v>
      </c>
      <c r="BG72" s="143">
        <v>0</v>
      </c>
      <c r="BH72" s="143">
        <f t="shared" si="41"/>
        <v>1</v>
      </c>
      <c r="BI72" s="147" t="s">
        <v>76</v>
      </c>
      <c r="BJ72" s="143">
        <f>BG72*0.06</f>
        <v>0</v>
      </c>
      <c r="BK72" s="143"/>
      <c r="BL72" s="143"/>
      <c r="BM72" s="143">
        <v>0</v>
      </c>
      <c r="BN72" s="143">
        <v>0</v>
      </c>
      <c r="BO72" s="143">
        <v>0</v>
      </c>
      <c r="BP72" s="143">
        <f t="shared" si="42"/>
        <v>0</v>
      </c>
      <c r="BQ72" s="147" t="s">
        <v>76</v>
      </c>
      <c r="BR72" s="143">
        <f>(BN72-BO72)*0.06</f>
        <v>0</v>
      </c>
      <c r="BS72" s="143"/>
      <c r="BT72" s="143"/>
      <c r="BU72" s="143">
        <v>0</v>
      </c>
      <c r="BV72" s="143">
        <v>0</v>
      </c>
      <c r="BW72" s="143">
        <f t="shared" si="43"/>
        <v>0</v>
      </c>
      <c r="BX72" s="147" t="s">
        <v>76</v>
      </c>
      <c r="BY72" s="143">
        <f>BV72*0.06</f>
        <v>0</v>
      </c>
      <c r="BZ72" s="143"/>
      <c r="CA72" s="143"/>
      <c r="CB72" s="143">
        <f t="shared" si="44"/>
        <v>0</v>
      </c>
      <c r="CC72" s="159">
        <f t="shared" si="45"/>
        <v>0</v>
      </c>
      <c r="CD72" s="160" t="s">
        <v>76</v>
      </c>
      <c r="CE72" s="159">
        <f t="shared" si="48"/>
        <v>0</v>
      </c>
      <c r="CF72" s="159"/>
      <c r="CG72" s="144">
        <v>0</v>
      </c>
      <c r="CH72" s="143">
        <v>0</v>
      </c>
      <c r="CI72" s="143">
        <v>0</v>
      </c>
      <c r="CJ72" s="143">
        <v>0</v>
      </c>
      <c r="CK72" s="143">
        <v>0</v>
      </c>
      <c r="CL72" s="143">
        <v>0</v>
      </c>
      <c r="CM72" s="143">
        <v>0</v>
      </c>
      <c r="CN72" s="143">
        <v>0</v>
      </c>
      <c r="CO72" s="143">
        <v>0</v>
      </c>
      <c r="CP72" s="143">
        <v>0</v>
      </c>
      <c r="CQ72" s="143">
        <v>0</v>
      </c>
      <c r="CR72" s="143">
        <f t="shared" si="46"/>
        <v>0</v>
      </c>
      <c r="CS72" s="143">
        <f t="shared" si="47"/>
        <v>0</v>
      </c>
    </row>
    <row r="73" s="135" customFormat="1" customHeight="1" spans="1:97">
      <c r="A73" s="143">
        <v>13405</v>
      </c>
      <c r="B73" s="143" t="s">
        <v>171</v>
      </c>
      <c r="C73" s="143">
        <v>511</v>
      </c>
      <c r="D73" s="143" t="s">
        <v>165</v>
      </c>
      <c r="E73" s="144" t="s">
        <v>172</v>
      </c>
      <c r="F73" s="143"/>
      <c r="G73" s="143"/>
      <c r="H73" s="143">
        <v>0</v>
      </c>
      <c r="I73" s="143">
        <v>0</v>
      </c>
      <c r="J73" s="143">
        <f t="shared" si="34"/>
        <v>0</v>
      </c>
      <c r="K73" s="147" t="s">
        <v>76</v>
      </c>
      <c r="L73" s="143">
        <f>I73*0.06</f>
        <v>0</v>
      </c>
      <c r="M73" s="143"/>
      <c r="N73" s="143"/>
      <c r="O73" s="143">
        <v>0</v>
      </c>
      <c r="P73" s="143">
        <v>0</v>
      </c>
      <c r="Q73" s="143">
        <f t="shared" si="35"/>
        <v>0</v>
      </c>
      <c r="R73" s="147" t="s">
        <v>76</v>
      </c>
      <c r="S73" s="143">
        <f>P73*0.05</f>
        <v>0</v>
      </c>
      <c r="T73" s="143"/>
      <c r="U73" s="143"/>
      <c r="V73" s="143">
        <v>0</v>
      </c>
      <c r="W73" s="143">
        <v>0</v>
      </c>
      <c r="X73" s="143">
        <f t="shared" si="36"/>
        <v>0</v>
      </c>
      <c r="Y73" s="147" t="s">
        <v>76</v>
      </c>
      <c r="Z73" s="143">
        <f>W73*0.06</f>
        <v>0</v>
      </c>
      <c r="AA73" s="143"/>
      <c r="AB73" s="143"/>
      <c r="AC73" s="143">
        <v>0</v>
      </c>
      <c r="AD73" s="143">
        <v>0</v>
      </c>
      <c r="AE73" s="143">
        <f t="shared" si="37"/>
        <v>0</v>
      </c>
      <c r="AF73" s="147" t="s">
        <v>76</v>
      </c>
      <c r="AG73" s="143">
        <f>AD73*0.06</f>
        <v>0</v>
      </c>
      <c r="AH73" s="143"/>
      <c r="AI73" s="143"/>
      <c r="AJ73" s="143">
        <v>0</v>
      </c>
      <c r="AK73" s="143">
        <v>0</v>
      </c>
      <c r="AL73" s="143">
        <f t="shared" si="38"/>
        <v>0</v>
      </c>
      <c r="AM73" s="147" t="s">
        <v>76</v>
      </c>
      <c r="AN73" s="143">
        <f>AK73*0.06</f>
        <v>0</v>
      </c>
      <c r="AO73" s="143"/>
      <c r="AP73" s="143"/>
      <c r="AQ73" s="143"/>
      <c r="AR73" s="143">
        <v>0</v>
      </c>
      <c r="AS73" s="143">
        <v>0</v>
      </c>
      <c r="AT73" s="143">
        <f t="shared" si="39"/>
        <v>0</v>
      </c>
      <c r="AU73" s="147" t="s">
        <v>76</v>
      </c>
      <c r="AV73" s="143">
        <f>AS73*0.06</f>
        <v>0</v>
      </c>
      <c r="AW73" s="143"/>
      <c r="AX73" s="143"/>
      <c r="AY73" s="143">
        <v>0</v>
      </c>
      <c r="AZ73" s="143">
        <v>0</v>
      </c>
      <c r="BA73" s="143">
        <f t="shared" si="40"/>
        <v>0</v>
      </c>
      <c r="BB73" s="147" t="s">
        <v>76</v>
      </c>
      <c r="BC73" s="143">
        <f>AZ73*0.06</f>
        <v>0</v>
      </c>
      <c r="BD73" s="143"/>
      <c r="BE73" s="143"/>
      <c r="BF73" s="143">
        <v>1</v>
      </c>
      <c r="BG73" s="143">
        <v>0</v>
      </c>
      <c r="BH73" s="143">
        <f t="shared" si="41"/>
        <v>1</v>
      </c>
      <c r="BI73" s="147" t="s">
        <v>76</v>
      </c>
      <c r="BJ73" s="143">
        <f>BG73*0.06</f>
        <v>0</v>
      </c>
      <c r="BK73" s="143"/>
      <c r="BL73" s="143"/>
      <c r="BM73" s="143">
        <v>0</v>
      </c>
      <c r="BN73" s="143">
        <v>0</v>
      </c>
      <c r="BO73" s="143">
        <v>0</v>
      </c>
      <c r="BP73" s="143">
        <f t="shared" si="42"/>
        <v>0</v>
      </c>
      <c r="BQ73" s="147" t="s">
        <v>76</v>
      </c>
      <c r="BR73" s="143">
        <f>(BN73-BO73)*0.06</f>
        <v>0</v>
      </c>
      <c r="BS73" s="143"/>
      <c r="BT73" s="143"/>
      <c r="BU73" s="143">
        <v>0</v>
      </c>
      <c r="BV73" s="143">
        <v>0</v>
      </c>
      <c r="BW73" s="143">
        <f t="shared" si="43"/>
        <v>0</v>
      </c>
      <c r="BX73" s="147" t="s">
        <v>76</v>
      </c>
      <c r="BY73" s="143">
        <f>BV73*0.06</f>
        <v>0</v>
      </c>
      <c r="BZ73" s="143"/>
      <c r="CA73" s="143"/>
      <c r="CB73" s="143">
        <f t="shared" si="44"/>
        <v>0</v>
      </c>
      <c r="CC73" s="159">
        <f t="shared" si="45"/>
        <v>0</v>
      </c>
      <c r="CD73" s="160" t="s">
        <v>76</v>
      </c>
      <c r="CE73" s="159">
        <f t="shared" si="48"/>
        <v>0</v>
      </c>
      <c r="CF73" s="159"/>
      <c r="CG73" s="144">
        <v>0</v>
      </c>
      <c r="CH73" s="143">
        <v>0</v>
      </c>
      <c r="CI73" s="143">
        <v>0</v>
      </c>
      <c r="CJ73" s="143">
        <v>0</v>
      </c>
      <c r="CK73" s="143">
        <v>0</v>
      </c>
      <c r="CL73" s="143">
        <v>0</v>
      </c>
      <c r="CM73" s="143">
        <v>0</v>
      </c>
      <c r="CN73" s="143">
        <v>0</v>
      </c>
      <c r="CO73" s="143">
        <v>0</v>
      </c>
      <c r="CP73" s="143">
        <v>0</v>
      </c>
      <c r="CQ73" s="143">
        <v>0</v>
      </c>
      <c r="CR73" s="143">
        <f t="shared" si="46"/>
        <v>0</v>
      </c>
      <c r="CS73" s="143">
        <f t="shared" si="47"/>
        <v>0</v>
      </c>
    </row>
    <row r="74" s="135" customFormat="1" customHeight="1" spans="1:97">
      <c r="A74" s="143">
        <v>4540</v>
      </c>
      <c r="B74" s="143" t="s">
        <v>173</v>
      </c>
      <c r="C74" s="143">
        <v>754</v>
      </c>
      <c r="D74" s="143" t="s">
        <v>174</v>
      </c>
      <c r="E74" s="143" t="s">
        <v>68</v>
      </c>
      <c r="F74" s="143">
        <v>17</v>
      </c>
      <c r="G74" s="143">
        <v>23</v>
      </c>
      <c r="H74" s="143">
        <v>18</v>
      </c>
      <c r="I74" s="143">
        <v>496</v>
      </c>
      <c r="J74" s="143">
        <f t="shared" si="34"/>
        <v>1</v>
      </c>
      <c r="K74" s="147" t="s">
        <v>73</v>
      </c>
      <c r="L74" s="143">
        <f>I74*0.08</f>
        <v>39.68</v>
      </c>
      <c r="M74" s="143">
        <v>23</v>
      </c>
      <c r="N74" s="143">
        <v>27</v>
      </c>
      <c r="O74" s="143">
        <v>35</v>
      </c>
      <c r="P74" s="143">
        <v>819.21</v>
      </c>
      <c r="Q74" s="143">
        <f t="shared" si="35"/>
        <v>12</v>
      </c>
      <c r="R74" s="147" t="s">
        <v>69</v>
      </c>
      <c r="S74" s="143">
        <f>P74*0.08</f>
        <v>65.5368</v>
      </c>
      <c r="T74" s="143">
        <v>6</v>
      </c>
      <c r="U74" s="143">
        <v>9</v>
      </c>
      <c r="V74" s="143">
        <v>1</v>
      </c>
      <c r="W74" s="143">
        <v>24.5</v>
      </c>
      <c r="X74" s="143">
        <f t="shared" si="36"/>
        <v>-5</v>
      </c>
      <c r="Y74" s="147" t="s">
        <v>70</v>
      </c>
      <c r="Z74" s="143">
        <f t="shared" ref="Z74:Z81" si="49">W74*0.06</f>
        <v>1.47</v>
      </c>
      <c r="AA74" s="143">
        <v>16</v>
      </c>
      <c r="AB74" s="143">
        <v>23</v>
      </c>
      <c r="AC74" s="143">
        <v>10</v>
      </c>
      <c r="AD74" s="143">
        <v>281.1</v>
      </c>
      <c r="AE74" s="143">
        <f t="shared" si="37"/>
        <v>-6</v>
      </c>
      <c r="AF74" s="147" t="s">
        <v>70</v>
      </c>
      <c r="AG74" s="143">
        <f>AD74*0.06</f>
        <v>16.866</v>
      </c>
      <c r="AH74" s="143">
        <v>4</v>
      </c>
      <c r="AI74" s="143">
        <v>5</v>
      </c>
      <c r="AJ74" s="143">
        <v>3</v>
      </c>
      <c r="AK74" s="143">
        <v>86.8</v>
      </c>
      <c r="AL74" s="143">
        <f t="shared" si="38"/>
        <v>-1</v>
      </c>
      <c r="AM74" s="147" t="s">
        <v>70</v>
      </c>
      <c r="AN74" s="143">
        <f t="shared" ref="AN74:AN81" si="50">AK74*0.06</f>
        <v>5.208</v>
      </c>
      <c r="AO74" s="143">
        <f t="shared" ref="AO74:AO81" si="51">AL74*1</f>
        <v>-1</v>
      </c>
      <c r="AP74" s="143">
        <v>24</v>
      </c>
      <c r="AQ74" s="143">
        <v>29</v>
      </c>
      <c r="AR74" s="143">
        <v>15</v>
      </c>
      <c r="AS74" s="143">
        <v>1013.8</v>
      </c>
      <c r="AT74" s="143">
        <f t="shared" si="39"/>
        <v>-9</v>
      </c>
      <c r="AU74" s="147" t="s">
        <v>70</v>
      </c>
      <c r="AV74" s="143">
        <f>AS74*0.06</f>
        <v>60.828</v>
      </c>
      <c r="AW74" s="143">
        <v>5</v>
      </c>
      <c r="AX74" s="143">
        <v>8</v>
      </c>
      <c r="AY74" s="143">
        <v>10</v>
      </c>
      <c r="AZ74" s="143">
        <v>304</v>
      </c>
      <c r="BA74" s="143">
        <f t="shared" si="40"/>
        <v>5</v>
      </c>
      <c r="BB74" s="147" t="s">
        <v>69</v>
      </c>
      <c r="BC74" s="143">
        <f>AZ74*0.1</f>
        <v>30.4</v>
      </c>
      <c r="BD74" s="143">
        <v>2</v>
      </c>
      <c r="BE74" s="143">
        <v>4</v>
      </c>
      <c r="BF74" s="143">
        <v>1</v>
      </c>
      <c r="BG74" s="143">
        <v>0</v>
      </c>
      <c r="BH74" s="143">
        <f t="shared" si="41"/>
        <v>-1</v>
      </c>
      <c r="BI74" s="147" t="s">
        <v>70</v>
      </c>
      <c r="BJ74" s="143">
        <f t="shared" ref="BJ74:BJ79" si="52">BG74*0.06</f>
        <v>0</v>
      </c>
      <c r="BK74" s="143">
        <v>8</v>
      </c>
      <c r="BL74" s="143">
        <v>9</v>
      </c>
      <c r="BM74" s="143">
        <v>9</v>
      </c>
      <c r="BN74" s="143">
        <v>269.1</v>
      </c>
      <c r="BO74" s="143">
        <v>149.5</v>
      </c>
      <c r="BP74" s="143">
        <f t="shared" si="42"/>
        <v>1</v>
      </c>
      <c r="BQ74" s="147" t="s">
        <v>69</v>
      </c>
      <c r="BR74" s="143">
        <f>(BN74-BO74)*0.1</f>
        <v>11.96</v>
      </c>
      <c r="BS74" s="143">
        <v>6</v>
      </c>
      <c r="BT74" s="143">
        <v>7</v>
      </c>
      <c r="BU74" s="143">
        <v>9</v>
      </c>
      <c r="BV74" s="143">
        <v>169.16</v>
      </c>
      <c r="BW74" s="143">
        <f t="shared" si="43"/>
        <v>3</v>
      </c>
      <c r="BX74" s="147" t="s">
        <v>69</v>
      </c>
      <c r="BY74" s="143">
        <f>BV74*0.1</f>
        <v>16.916</v>
      </c>
      <c r="BZ74" s="143">
        <v>5</v>
      </c>
      <c r="CA74" s="143">
        <v>5</v>
      </c>
      <c r="CB74" s="143">
        <f t="shared" si="44"/>
        <v>2</v>
      </c>
      <c r="CC74" s="159">
        <f t="shared" si="45"/>
        <v>-3</v>
      </c>
      <c r="CD74" s="160" t="s">
        <v>70</v>
      </c>
      <c r="CE74" s="159">
        <f t="shared" si="48"/>
        <v>6</v>
      </c>
      <c r="CF74" s="159">
        <f>CC74*3</f>
        <v>-9</v>
      </c>
      <c r="CG74" s="144">
        <v>0</v>
      </c>
      <c r="CH74" s="143">
        <v>2</v>
      </c>
      <c r="CI74" s="143">
        <v>0</v>
      </c>
      <c r="CJ74" s="143">
        <v>0</v>
      </c>
      <c r="CK74" s="143">
        <v>0</v>
      </c>
      <c r="CL74" s="143">
        <v>0</v>
      </c>
      <c r="CM74" s="143">
        <v>0</v>
      </c>
      <c r="CN74" s="143">
        <v>0</v>
      </c>
      <c r="CO74" s="143">
        <v>0</v>
      </c>
      <c r="CP74" s="143">
        <v>0</v>
      </c>
      <c r="CQ74" s="143">
        <v>0</v>
      </c>
      <c r="CR74" s="143">
        <f t="shared" si="46"/>
        <v>255</v>
      </c>
      <c r="CS74" s="143">
        <f t="shared" si="47"/>
        <v>-10</v>
      </c>
    </row>
    <row r="75" s="135" customFormat="1" customHeight="1" spans="1:97">
      <c r="A75" s="143">
        <v>10900</v>
      </c>
      <c r="B75" s="143" t="s">
        <v>175</v>
      </c>
      <c r="C75" s="143">
        <v>754</v>
      </c>
      <c r="D75" s="143" t="s">
        <v>174</v>
      </c>
      <c r="E75" s="143" t="s">
        <v>92</v>
      </c>
      <c r="F75" s="143">
        <v>20</v>
      </c>
      <c r="G75" s="143">
        <v>23</v>
      </c>
      <c r="H75" s="143">
        <v>6</v>
      </c>
      <c r="I75" s="143">
        <v>181</v>
      </c>
      <c r="J75" s="143">
        <f t="shared" si="34"/>
        <v>-14</v>
      </c>
      <c r="K75" s="147" t="s">
        <v>70</v>
      </c>
      <c r="L75" s="143">
        <f>I75*0.06</f>
        <v>10.86</v>
      </c>
      <c r="M75" s="143">
        <v>26</v>
      </c>
      <c r="N75" s="143">
        <v>28</v>
      </c>
      <c r="O75" s="143">
        <v>9</v>
      </c>
      <c r="P75" s="143">
        <v>172.87</v>
      </c>
      <c r="Q75" s="143">
        <f t="shared" si="35"/>
        <v>-17</v>
      </c>
      <c r="R75" s="147" t="s">
        <v>70</v>
      </c>
      <c r="S75" s="143">
        <f>P75*0.05</f>
        <v>8.6435</v>
      </c>
      <c r="T75" s="143">
        <v>9</v>
      </c>
      <c r="U75" s="143">
        <v>9</v>
      </c>
      <c r="V75" s="143">
        <v>0</v>
      </c>
      <c r="W75" s="143">
        <v>0</v>
      </c>
      <c r="X75" s="143">
        <f t="shared" si="36"/>
        <v>-9</v>
      </c>
      <c r="Y75" s="147" t="s">
        <v>70</v>
      </c>
      <c r="Z75" s="143">
        <f t="shared" si="49"/>
        <v>0</v>
      </c>
      <c r="AA75" s="143">
        <v>19</v>
      </c>
      <c r="AB75" s="143">
        <v>23</v>
      </c>
      <c r="AC75" s="143">
        <v>1</v>
      </c>
      <c r="AD75" s="143">
        <v>18</v>
      </c>
      <c r="AE75" s="143">
        <f t="shared" si="37"/>
        <v>-18</v>
      </c>
      <c r="AF75" s="147" t="s">
        <v>70</v>
      </c>
      <c r="AG75" s="143">
        <f>AD75*0.06</f>
        <v>1.08</v>
      </c>
      <c r="AH75" s="143">
        <v>5</v>
      </c>
      <c r="AI75" s="143">
        <v>6</v>
      </c>
      <c r="AJ75" s="143">
        <v>0</v>
      </c>
      <c r="AK75" s="143">
        <v>0</v>
      </c>
      <c r="AL75" s="143">
        <f t="shared" si="38"/>
        <v>-5</v>
      </c>
      <c r="AM75" s="147" t="s">
        <v>70</v>
      </c>
      <c r="AN75" s="143">
        <f t="shared" si="50"/>
        <v>0</v>
      </c>
      <c r="AO75" s="143">
        <f t="shared" si="51"/>
        <v>-5</v>
      </c>
      <c r="AP75" s="143">
        <v>25</v>
      </c>
      <c r="AQ75" s="143">
        <v>30</v>
      </c>
      <c r="AR75" s="143">
        <v>7</v>
      </c>
      <c r="AS75" s="143">
        <v>690</v>
      </c>
      <c r="AT75" s="143">
        <f t="shared" si="39"/>
        <v>-18</v>
      </c>
      <c r="AU75" s="147" t="s">
        <v>70</v>
      </c>
      <c r="AV75" s="143">
        <f>AS75*0.06</f>
        <v>41.4</v>
      </c>
      <c r="AW75" s="143">
        <v>8</v>
      </c>
      <c r="AX75" s="143">
        <v>9</v>
      </c>
      <c r="AY75" s="143">
        <v>1</v>
      </c>
      <c r="AZ75" s="143">
        <v>35</v>
      </c>
      <c r="BA75" s="143">
        <f t="shared" si="40"/>
        <v>-7</v>
      </c>
      <c r="BB75" s="147" t="s">
        <v>70</v>
      </c>
      <c r="BC75" s="143">
        <f>AZ75*0.06</f>
        <v>2.1</v>
      </c>
      <c r="BD75" s="143">
        <v>3</v>
      </c>
      <c r="BE75" s="143">
        <v>3</v>
      </c>
      <c r="BF75" s="143">
        <v>0</v>
      </c>
      <c r="BG75" s="143">
        <v>0</v>
      </c>
      <c r="BH75" s="143">
        <f t="shared" si="41"/>
        <v>-3</v>
      </c>
      <c r="BI75" s="147" t="s">
        <v>70</v>
      </c>
      <c r="BJ75" s="143">
        <f t="shared" si="52"/>
        <v>0</v>
      </c>
      <c r="BK75" s="143">
        <v>9</v>
      </c>
      <c r="BL75" s="143">
        <v>11</v>
      </c>
      <c r="BM75" s="143">
        <v>27</v>
      </c>
      <c r="BN75" s="143">
        <v>299</v>
      </c>
      <c r="BO75" s="143">
        <v>299</v>
      </c>
      <c r="BP75" s="143">
        <f t="shared" si="42"/>
        <v>18</v>
      </c>
      <c r="BQ75" s="147" t="s">
        <v>69</v>
      </c>
      <c r="BR75" s="143">
        <f>(BN75-BO75)*0.1</f>
        <v>0</v>
      </c>
      <c r="BS75" s="143">
        <v>6</v>
      </c>
      <c r="BT75" s="143">
        <v>8</v>
      </c>
      <c r="BU75" s="143">
        <v>5</v>
      </c>
      <c r="BV75" s="143">
        <v>81</v>
      </c>
      <c r="BW75" s="143">
        <f t="shared" si="43"/>
        <v>-1</v>
      </c>
      <c r="BX75" s="147" t="s">
        <v>70</v>
      </c>
      <c r="BY75" s="143">
        <f>BV75*0.06</f>
        <v>4.86</v>
      </c>
      <c r="BZ75" s="143">
        <v>4</v>
      </c>
      <c r="CA75" s="143">
        <v>5</v>
      </c>
      <c r="CB75" s="143">
        <f t="shared" si="44"/>
        <v>0</v>
      </c>
      <c r="CC75" s="159">
        <f t="shared" si="45"/>
        <v>-4</v>
      </c>
      <c r="CD75" s="160" t="s">
        <v>70</v>
      </c>
      <c r="CE75" s="159">
        <f t="shared" si="48"/>
        <v>0</v>
      </c>
      <c r="CF75" s="159">
        <f>CC75*3</f>
        <v>-12</v>
      </c>
      <c r="CG75" s="144">
        <v>0</v>
      </c>
      <c r="CH75" s="143">
        <v>0</v>
      </c>
      <c r="CI75" s="143">
        <v>0</v>
      </c>
      <c r="CJ75" s="143">
        <v>0</v>
      </c>
      <c r="CK75" s="143">
        <v>0</v>
      </c>
      <c r="CL75" s="143">
        <v>0</v>
      </c>
      <c r="CM75" s="143">
        <v>0</v>
      </c>
      <c r="CN75" s="143">
        <v>0</v>
      </c>
      <c r="CO75" s="143">
        <v>0</v>
      </c>
      <c r="CP75" s="143">
        <v>0</v>
      </c>
      <c r="CQ75" s="143">
        <v>0</v>
      </c>
      <c r="CR75" s="143">
        <f t="shared" si="46"/>
        <v>69</v>
      </c>
      <c r="CS75" s="143">
        <f t="shared" si="47"/>
        <v>-17</v>
      </c>
    </row>
    <row r="76" s="135" customFormat="1" customHeight="1" spans="1:97">
      <c r="A76" s="143">
        <v>11241</v>
      </c>
      <c r="B76" s="143" t="s">
        <v>176</v>
      </c>
      <c r="C76" s="143">
        <v>754</v>
      </c>
      <c r="D76" s="143" t="s">
        <v>174</v>
      </c>
      <c r="E76" s="143" t="s">
        <v>92</v>
      </c>
      <c r="F76" s="143">
        <v>20</v>
      </c>
      <c r="G76" s="143">
        <v>23</v>
      </c>
      <c r="H76" s="143">
        <v>15</v>
      </c>
      <c r="I76" s="143">
        <v>427.51</v>
      </c>
      <c r="J76" s="143">
        <f t="shared" si="34"/>
        <v>-5</v>
      </c>
      <c r="K76" s="147" t="s">
        <v>70</v>
      </c>
      <c r="L76" s="143">
        <f>I76*0.06</f>
        <v>25.6506</v>
      </c>
      <c r="M76" s="143">
        <v>26</v>
      </c>
      <c r="N76" s="143">
        <v>28</v>
      </c>
      <c r="O76" s="143">
        <v>41</v>
      </c>
      <c r="P76" s="143">
        <v>921.3</v>
      </c>
      <c r="Q76" s="143">
        <f t="shared" si="35"/>
        <v>15</v>
      </c>
      <c r="R76" s="147" t="s">
        <v>69</v>
      </c>
      <c r="S76" s="143">
        <f>P76*0.08</f>
        <v>73.704</v>
      </c>
      <c r="T76" s="143">
        <v>9</v>
      </c>
      <c r="U76" s="143">
        <v>9</v>
      </c>
      <c r="V76" s="143">
        <v>8</v>
      </c>
      <c r="W76" s="143">
        <v>245.61</v>
      </c>
      <c r="X76" s="143">
        <f t="shared" si="36"/>
        <v>-1</v>
      </c>
      <c r="Y76" s="147" t="s">
        <v>70</v>
      </c>
      <c r="Z76" s="143">
        <f t="shared" si="49"/>
        <v>14.7366</v>
      </c>
      <c r="AA76" s="143">
        <v>19</v>
      </c>
      <c r="AB76" s="143">
        <v>23</v>
      </c>
      <c r="AC76" s="143">
        <v>9</v>
      </c>
      <c r="AD76" s="143">
        <v>252</v>
      </c>
      <c r="AE76" s="143">
        <f t="shared" si="37"/>
        <v>-10</v>
      </c>
      <c r="AF76" s="147" t="s">
        <v>70</v>
      </c>
      <c r="AG76" s="143">
        <f>AD76*0.06</f>
        <v>15.12</v>
      </c>
      <c r="AH76" s="143">
        <v>5</v>
      </c>
      <c r="AI76" s="143">
        <v>6</v>
      </c>
      <c r="AJ76" s="143">
        <v>0</v>
      </c>
      <c r="AK76" s="143">
        <v>0</v>
      </c>
      <c r="AL76" s="143">
        <f t="shared" si="38"/>
        <v>-5</v>
      </c>
      <c r="AM76" s="147" t="s">
        <v>70</v>
      </c>
      <c r="AN76" s="143">
        <f t="shared" si="50"/>
        <v>0</v>
      </c>
      <c r="AO76" s="143">
        <f t="shared" si="51"/>
        <v>-5</v>
      </c>
      <c r="AP76" s="143">
        <v>25</v>
      </c>
      <c r="AQ76" s="143">
        <v>30</v>
      </c>
      <c r="AR76" s="143">
        <v>30</v>
      </c>
      <c r="AS76" s="143">
        <v>2566.82</v>
      </c>
      <c r="AT76" s="143">
        <f t="shared" si="39"/>
        <v>5</v>
      </c>
      <c r="AU76" s="147" t="s">
        <v>69</v>
      </c>
      <c r="AV76" s="143">
        <f>AS76*0.1</f>
        <v>256.682</v>
      </c>
      <c r="AW76" s="143">
        <v>8</v>
      </c>
      <c r="AX76" s="143">
        <v>9</v>
      </c>
      <c r="AY76" s="143">
        <v>1</v>
      </c>
      <c r="AZ76" s="143">
        <v>35</v>
      </c>
      <c r="BA76" s="143">
        <f t="shared" si="40"/>
        <v>-7</v>
      </c>
      <c r="BB76" s="147" t="s">
        <v>70</v>
      </c>
      <c r="BC76" s="143">
        <f>AZ76*0.06</f>
        <v>2.1</v>
      </c>
      <c r="BD76" s="143">
        <v>3</v>
      </c>
      <c r="BE76" s="143">
        <v>3</v>
      </c>
      <c r="BF76" s="143">
        <v>2</v>
      </c>
      <c r="BG76" s="143">
        <v>88</v>
      </c>
      <c r="BH76" s="143">
        <f t="shared" si="41"/>
        <v>-1</v>
      </c>
      <c r="BI76" s="147" t="s">
        <v>70</v>
      </c>
      <c r="BJ76" s="143">
        <f t="shared" si="52"/>
        <v>5.28</v>
      </c>
      <c r="BK76" s="143">
        <v>9</v>
      </c>
      <c r="BL76" s="143">
        <v>11</v>
      </c>
      <c r="BM76" s="143">
        <v>10</v>
      </c>
      <c r="BN76" s="143">
        <v>149.5</v>
      </c>
      <c r="BO76" s="143">
        <v>0</v>
      </c>
      <c r="BP76" s="143">
        <f t="shared" si="42"/>
        <v>1</v>
      </c>
      <c r="BQ76" s="147" t="s">
        <v>73</v>
      </c>
      <c r="BR76" s="143">
        <f>(BN76-BO76)*0.08</f>
        <v>11.96</v>
      </c>
      <c r="BS76" s="143">
        <v>6</v>
      </c>
      <c r="BT76" s="143">
        <v>8</v>
      </c>
      <c r="BU76" s="143">
        <v>4</v>
      </c>
      <c r="BV76" s="143">
        <v>89</v>
      </c>
      <c r="BW76" s="143">
        <f t="shared" si="43"/>
        <v>-2</v>
      </c>
      <c r="BX76" s="147" t="s">
        <v>70</v>
      </c>
      <c r="BY76" s="143">
        <f>BV76*0.06</f>
        <v>5.34</v>
      </c>
      <c r="BZ76" s="143">
        <v>4</v>
      </c>
      <c r="CA76" s="143">
        <v>5</v>
      </c>
      <c r="CB76" s="143">
        <f t="shared" si="44"/>
        <v>2.5</v>
      </c>
      <c r="CC76" s="159">
        <f t="shared" si="45"/>
        <v>-1.5</v>
      </c>
      <c r="CD76" s="160" t="s">
        <v>70</v>
      </c>
      <c r="CE76" s="159">
        <f t="shared" si="48"/>
        <v>10</v>
      </c>
      <c r="CF76" s="159">
        <f>CC76*3</f>
        <v>-4.5</v>
      </c>
      <c r="CG76" s="144">
        <v>0</v>
      </c>
      <c r="CH76" s="143">
        <v>0</v>
      </c>
      <c r="CI76" s="143">
        <v>0</v>
      </c>
      <c r="CJ76" s="143">
        <v>1</v>
      </c>
      <c r="CK76" s="143">
        <v>0</v>
      </c>
      <c r="CL76" s="143">
        <v>0</v>
      </c>
      <c r="CM76" s="143">
        <v>0</v>
      </c>
      <c r="CN76" s="143">
        <v>0</v>
      </c>
      <c r="CO76" s="143">
        <v>0</v>
      </c>
      <c r="CP76" s="143">
        <v>0</v>
      </c>
      <c r="CQ76" s="143">
        <v>0</v>
      </c>
      <c r="CR76" s="143">
        <f t="shared" si="46"/>
        <v>421</v>
      </c>
      <c r="CS76" s="143">
        <f t="shared" si="47"/>
        <v>-9.5</v>
      </c>
    </row>
    <row r="77" s="135" customFormat="1" customHeight="1" spans="1:97">
      <c r="A77" s="143">
        <v>12377</v>
      </c>
      <c r="B77" s="143" t="s">
        <v>177</v>
      </c>
      <c r="C77" s="143">
        <v>754</v>
      </c>
      <c r="D77" s="143" t="s">
        <v>174</v>
      </c>
      <c r="E77" s="143" t="s">
        <v>92</v>
      </c>
      <c r="F77" s="143">
        <v>20</v>
      </c>
      <c r="G77" s="143">
        <v>23</v>
      </c>
      <c r="H77" s="143">
        <v>18</v>
      </c>
      <c r="I77" s="143">
        <v>495.85</v>
      </c>
      <c r="J77" s="143">
        <f t="shared" si="34"/>
        <v>-2</v>
      </c>
      <c r="K77" s="147" t="s">
        <v>70</v>
      </c>
      <c r="L77" s="143">
        <f>I77*0.06</f>
        <v>29.751</v>
      </c>
      <c r="M77" s="143">
        <v>26</v>
      </c>
      <c r="N77" s="143">
        <v>28</v>
      </c>
      <c r="O77" s="143">
        <v>35</v>
      </c>
      <c r="P77" s="143">
        <v>794.28</v>
      </c>
      <c r="Q77" s="143">
        <f t="shared" si="35"/>
        <v>9</v>
      </c>
      <c r="R77" s="147" t="s">
        <v>69</v>
      </c>
      <c r="S77" s="143">
        <f>P77*0.08</f>
        <v>63.5424</v>
      </c>
      <c r="T77" s="143">
        <v>9</v>
      </c>
      <c r="U77" s="143">
        <v>9</v>
      </c>
      <c r="V77" s="143">
        <v>1</v>
      </c>
      <c r="W77" s="143">
        <v>35</v>
      </c>
      <c r="X77" s="143">
        <f t="shared" si="36"/>
        <v>-8</v>
      </c>
      <c r="Y77" s="147" t="s">
        <v>70</v>
      </c>
      <c r="Z77" s="143">
        <f t="shared" si="49"/>
        <v>2.1</v>
      </c>
      <c r="AA77" s="143">
        <v>19</v>
      </c>
      <c r="AB77" s="143">
        <v>23</v>
      </c>
      <c r="AC77" s="143">
        <v>29</v>
      </c>
      <c r="AD77" s="143">
        <v>662.5</v>
      </c>
      <c r="AE77" s="143">
        <f t="shared" si="37"/>
        <v>10</v>
      </c>
      <c r="AF77" s="147" t="s">
        <v>69</v>
      </c>
      <c r="AG77" s="143">
        <f>AD77*0.1</f>
        <v>66.25</v>
      </c>
      <c r="AH77" s="143">
        <v>5</v>
      </c>
      <c r="AI77" s="143">
        <v>6</v>
      </c>
      <c r="AJ77" s="143">
        <v>0</v>
      </c>
      <c r="AK77" s="143">
        <v>0</v>
      </c>
      <c r="AL77" s="143">
        <f t="shared" si="38"/>
        <v>-5</v>
      </c>
      <c r="AM77" s="147" t="s">
        <v>70</v>
      </c>
      <c r="AN77" s="143">
        <f t="shared" si="50"/>
        <v>0</v>
      </c>
      <c r="AO77" s="143">
        <f t="shared" si="51"/>
        <v>-5</v>
      </c>
      <c r="AP77" s="143">
        <v>25</v>
      </c>
      <c r="AQ77" s="143">
        <v>30</v>
      </c>
      <c r="AR77" s="143">
        <v>27</v>
      </c>
      <c r="AS77" s="143">
        <v>2026.12</v>
      </c>
      <c r="AT77" s="143">
        <f t="shared" si="39"/>
        <v>2</v>
      </c>
      <c r="AU77" s="147" t="s">
        <v>73</v>
      </c>
      <c r="AV77" s="143">
        <f>AS77*0.08</f>
        <v>162.0896</v>
      </c>
      <c r="AW77" s="143">
        <v>8</v>
      </c>
      <c r="AX77" s="143">
        <v>9</v>
      </c>
      <c r="AY77" s="143">
        <v>9</v>
      </c>
      <c r="AZ77" s="143">
        <v>250</v>
      </c>
      <c r="BA77" s="143">
        <f t="shared" si="40"/>
        <v>1</v>
      </c>
      <c r="BB77" s="147" t="s">
        <v>69</v>
      </c>
      <c r="BC77" s="143">
        <f>AZ77*0.1</f>
        <v>25</v>
      </c>
      <c r="BD77" s="143">
        <v>3</v>
      </c>
      <c r="BE77" s="143">
        <v>3</v>
      </c>
      <c r="BF77" s="143">
        <v>0</v>
      </c>
      <c r="BG77" s="143">
        <v>0</v>
      </c>
      <c r="BH77" s="143">
        <f t="shared" si="41"/>
        <v>-3</v>
      </c>
      <c r="BI77" s="147" t="s">
        <v>70</v>
      </c>
      <c r="BJ77" s="143">
        <f t="shared" si="52"/>
        <v>0</v>
      </c>
      <c r="BK77" s="143">
        <v>9</v>
      </c>
      <c r="BL77" s="143">
        <v>11</v>
      </c>
      <c r="BM77" s="143">
        <v>25</v>
      </c>
      <c r="BN77" s="143">
        <v>478.4</v>
      </c>
      <c r="BO77" s="143">
        <v>149.5</v>
      </c>
      <c r="BP77" s="143">
        <f t="shared" si="42"/>
        <v>16</v>
      </c>
      <c r="BQ77" s="147" t="s">
        <v>69</v>
      </c>
      <c r="BR77" s="143">
        <f>(BN77-BO77)*0.1</f>
        <v>32.89</v>
      </c>
      <c r="BS77" s="143">
        <v>6</v>
      </c>
      <c r="BT77" s="143">
        <v>8</v>
      </c>
      <c r="BU77" s="143">
        <v>4</v>
      </c>
      <c r="BV77" s="143">
        <v>83</v>
      </c>
      <c r="BW77" s="143">
        <f t="shared" si="43"/>
        <v>-2</v>
      </c>
      <c r="BX77" s="147" t="s">
        <v>70</v>
      </c>
      <c r="BY77" s="143">
        <f>BV77*0.06</f>
        <v>4.98</v>
      </c>
      <c r="BZ77" s="143">
        <v>4</v>
      </c>
      <c r="CA77" s="143">
        <v>5</v>
      </c>
      <c r="CB77" s="143">
        <f t="shared" si="44"/>
        <v>2</v>
      </c>
      <c r="CC77" s="159">
        <f t="shared" si="45"/>
        <v>-2</v>
      </c>
      <c r="CD77" s="160" t="s">
        <v>70</v>
      </c>
      <c r="CE77" s="159">
        <f t="shared" si="48"/>
        <v>6</v>
      </c>
      <c r="CF77" s="159">
        <f>CC77*3</f>
        <v>-6</v>
      </c>
      <c r="CG77" s="144">
        <v>0</v>
      </c>
      <c r="CH77" s="143">
        <v>1</v>
      </c>
      <c r="CI77" s="143">
        <v>0</v>
      </c>
      <c r="CJ77" s="143">
        <v>0</v>
      </c>
      <c r="CK77" s="143">
        <v>0</v>
      </c>
      <c r="CL77" s="143">
        <v>0</v>
      </c>
      <c r="CM77" s="143">
        <v>0</v>
      </c>
      <c r="CN77" s="143">
        <v>1</v>
      </c>
      <c r="CO77" s="143">
        <v>0</v>
      </c>
      <c r="CP77" s="143">
        <v>0</v>
      </c>
      <c r="CQ77" s="143">
        <v>0</v>
      </c>
      <c r="CR77" s="143">
        <f t="shared" si="46"/>
        <v>393</v>
      </c>
      <c r="CS77" s="143">
        <f t="shared" si="47"/>
        <v>-11</v>
      </c>
    </row>
    <row r="78" s="135" customFormat="1" customHeight="1" spans="1:97">
      <c r="A78" s="143">
        <v>10218</v>
      </c>
      <c r="B78" s="143" t="s">
        <v>178</v>
      </c>
      <c r="C78" s="143">
        <v>104838</v>
      </c>
      <c r="D78" s="143" t="s">
        <v>179</v>
      </c>
      <c r="E78" s="143" t="s">
        <v>72</v>
      </c>
      <c r="F78" s="143">
        <v>26</v>
      </c>
      <c r="G78" s="143">
        <v>31</v>
      </c>
      <c r="H78" s="143">
        <v>33</v>
      </c>
      <c r="I78" s="143">
        <v>803.44</v>
      </c>
      <c r="J78" s="143">
        <f t="shared" si="34"/>
        <v>7</v>
      </c>
      <c r="K78" s="147" t="s">
        <v>69</v>
      </c>
      <c r="L78" s="143">
        <f>I78*0.1</f>
        <v>80.344</v>
      </c>
      <c r="M78" s="143">
        <v>34</v>
      </c>
      <c r="N78" s="143">
        <v>38</v>
      </c>
      <c r="O78" s="143">
        <v>57</v>
      </c>
      <c r="P78" s="143">
        <v>1391.52</v>
      </c>
      <c r="Q78" s="143">
        <f t="shared" si="35"/>
        <v>23</v>
      </c>
      <c r="R78" s="147" t="s">
        <v>69</v>
      </c>
      <c r="S78" s="143">
        <f>P78*0.08</f>
        <v>111.3216</v>
      </c>
      <c r="T78" s="143">
        <v>10</v>
      </c>
      <c r="U78" s="143">
        <v>11</v>
      </c>
      <c r="V78" s="143">
        <v>7</v>
      </c>
      <c r="W78" s="143">
        <v>178.5</v>
      </c>
      <c r="X78" s="143">
        <f t="shared" si="36"/>
        <v>-3</v>
      </c>
      <c r="Y78" s="147" t="s">
        <v>70</v>
      </c>
      <c r="Z78" s="143">
        <f t="shared" si="49"/>
        <v>10.71</v>
      </c>
      <c r="AA78" s="143">
        <v>25</v>
      </c>
      <c r="AB78" s="143">
        <v>33</v>
      </c>
      <c r="AC78" s="143">
        <v>25</v>
      </c>
      <c r="AD78" s="143">
        <v>597.79</v>
      </c>
      <c r="AE78" s="143">
        <f t="shared" si="37"/>
        <v>0</v>
      </c>
      <c r="AF78" s="147" t="s">
        <v>73</v>
      </c>
      <c r="AG78" s="143">
        <f>AD78*0.08</f>
        <v>47.8232</v>
      </c>
      <c r="AH78" s="143">
        <v>6</v>
      </c>
      <c r="AI78" s="143">
        <v>7</v>
      </c>
      <c r="AJ78" s="143">
        <v>1</v>
      </c>
      <c r="AK78" s="143">
        <v>29.8</v>
      </c>
      <c r="AL78" s="143">
        <f t="shared" si="38"/>
        <v>-5</v>
      </c>
      <c r="AM78" s="147" t="s">
        <v>70</v>
      </c>
      <c r="AN78" s="143">
        <f t="shared" si="50"/>
        <v>1.788</v>
      </c>
      <c r="AO78" s="143">
        <f t="shared" si="51"/>
        <v>-5</v>
      </c>
      <c r="AP78" s="143">
        <v>29</v>
      </c>
      <c r="AQ78" s="143">
        <v>34</v>
      </c>
      <c r="AR78" s="143">
        <v>14</v>
      </c>
      <c r="AS78" s="143">
        <v>946.84</v>
      </c>
      <c r="AT78" s="143">
        <f t="shared" si="39"/>
        <v>-15</v>
      </c>
      <c r="AU78" s="147" t="s">
        <v>70</v>
      </c>
      <c r="AV78" s="143">
        <f>AS78*0.06</f>
        <v>56.8104</v>
      </c>
      <c r="AW78" s="143">
        <v>6</v>
      </c>
      <c r="AX78" s="143">
        <v>7</v>
      </c>
      <c r="AY78" s="143">
        <v>2</v>
      </c>
      <c r="AZ78" s="143">
        <v>70</v>
      </c>
      <c r="BA78" s="143">
        <f t="shared" si="40"/>
        <v>-4</v>
      </c>
      <c r="BB78" s="147" t="s">
        <v>70</v>
      </c>
      <c r="BC78" s="143">
        <f>AZ78*0.06</f>
        <v>4.2</v>
      </c>
      <c r="BD78" s="143">
        <v>4</v>
      </c>
      <c r="BE78" s="143">
        <v>5</v>
      </c>
      <c r="BF78" s="143">
        <v>2</v>
      </c>
      <c r="BG78" s="143">
        <v>29.9</v>
      </c>
      <c r="BH78" s="143">
        <f t="shared" si="41"/>
        <v>-2</v>
      </c>
      <c r="BI78" s="147" t="s">
        <v>70</v>
      </c>
      <c r="BJ78" s="143">
        <f t="shared" si="52"/>
        <v>1.794</v>
      </c>
      <c r="BK78" s="143">
        <v>10</v>
      </c>
      <c r="BL78" s="143">
        <v>12</v>
      </c>
      <c r="BM78" s="143">
        <v>0</v>
      </c>
      <c r="BN78" s="143">
        <v>0</v>
      </c>
      <c r="BO78" s="143">
        <v>0</v>
      </c>
      <c r="BP78" s="143">
        <f t="shared" si="42"/>
        <v>-10</v>
      </c>
      <c r="BQ78" s="147" t="s">
        <v>70</v>
      </c>
      <c r="BR78" s="143">
        <f>(BN78-BO78)*0.06</f>
        <v>0</v>
      </c>
      <c r="BS78" s="143">
        <v>10</v>
      </c>
      <c r="BT78" s="143">
        <v>13</v>
      </c>
      <c r="BU78" s="143">
        <v>12</v>
      </c>
      <c r="BV78" s="143">
        <v>217.18</v>
      </c>
      <c r="BW78" s="143">
        <f t="shared" si="43"/>
        <v>2</v>
      </c>
      <c r="BX78" s="147" t="s">
        <v>73</v>
      </c>
      <c r="BY78" s="143">
        <f>BV78*0.08</f>
        <v>17.3744</v>
      </c>
      <c r="BZ78" s="143">
        <v>10</v>
      </c>
      <c r="CA78" s="143">
        <v>13</v>
      </c>
      <c r="CB78" s="143">
        <f t="shared" si="44"/>
        <v>24.5</v>
      </c>
      <c r="CC78" s="159">
        <f t="shared" si="45"/>
        <v>14.5</v>
      </c>
      <c r="CD78" s="160" t="s">
        <v>69</v>
      </c>
      <c r="CE78" s="159">
        <f>CG78*3+CH78*5+CI78*25+CJ78*15+CK78*70+CL78*6+CM78*30+CN78*6+CO78*24+CP78*56+CQ78*61</f>
        <v>127</v>
      </c>
      <c r="CF78" s="159"/>
      <c r="CG78" s="144">
        <v>1</v>
      </c>
      <c r="CH78" s="143">
        <v>5</v>
      </c>
      <c r="CI78" s="143">
        <v>3</v>
      </c>
      <c r="CJ78" s="143">
        <v>0</v>
      </c>
      <c r="CK78" s="143">
        <v>0</v>
      </c>
      <c r="CL78" s="143">
        <v>0</v>
      </c>
      <c r="CM78" s="143">
        <v>0</v>
      </c>
      <c r="CN78" s="143">
        <v>0</v>
      </c>
      <c r="CO78" s="143">
        <v>1</v>
      </c>
      <c r="CP78" s="143">
        <v>0</v>
      </c>
      <c r="CQ78" s="143">
        <v>0</v>
      </c>
      <c r="CR78" s="143">
        <f t="shared" si="46"/>
        <v>459</v>
      </c>
      <c r="CS78" s="143">
        <f t="shared" si="47"/>
        <v>-5</v>
      </c>
    </row>
    <row r="79" s="135" customFormat="1" customHeight="1" spans="1:97">
      <c r="A79" s="143">
        <v>10955</v>
      </c>
      <c r="B79" s="143" t="s">
        <v>180</v>
      </c>
      <c r="C79" s="143">
        <v>104838</v>
      </c>
      <c r="D79" s="143" t="s">
        <v>179</v>
      </c>
      <c r="E79" s="143" t="s">
        <v>68</v>
      </c>
      <c r="F79" s="143">
        <v>26</v>
      </c>
      <c r="G79" s="143">
        <v>31</v>
      </c>
      <c r="H79" s="143">
        <v>27</v>
      </c>
      <c r="I79" s="143">
        <v>639.37</v>
      </c>
      <c r="J79" s="143">
        <f t="shared" si="34"/>
        <v>1</v>
      </c>
      <c r="K79" s="147" t="s">
        <v>73</v>
      </c>
      <c r="L79" s="143">
        <f>I79*0.08</f>
        <v>51.1496</v>
      </c>
      <c r="M79" s="143">
        <v>34</v>
      </c>
      <c r="N79" s="143">
        <v>37</v>
      </c>
      <c r="O79" s="143">
        <v>28</v>
      </c>
      <c r="P79" s="143">
        <v>729.62</v>
      </c>
      <c r="Q79" s="143">
        <f t="shared" si="35"/>
        <v>-6</v>
      </c>
      <c r="R79" s="147" t="s">
        <v>70</v>
      </c>
      <c r="S79" s="143">
        <f>P79*0.05</f>
        <v>36.481</v>
      </c>
      <c r="T79" s="143">
        <v>10</v>
      </c>
      <c r="U79" s="143">
        <v>11</v>
      </c>
      <c r="V79" s="143">
        <v>3</v>
      </c>
      <c r="W79" s="143">
        <v>68.86</v>
      </c>
      <c r="X79" s="143">
        <f t="shared" si="36"/>
        <v>-7</v>
      </c>
      <c r="Y79" s="147" t="s">
        <v>70</v>
      </c>
      <c r="Z79" s="143">
        <f t="shared" si="49"/>
        <v>4.1316</v>
      </c>
      <c r="AA79" s="143">
        <v>26</v>
      </c>
      <c r="AB79" s="143">
        <v>33</v>
      </c>
      <c r="AC79" s="143">
        <v>18</v>
      </c>
      <c r="AD79" s="143">
        <v>515.37</v>
      </c>
      <c r="AE79" s="143">
        <f t="shared" si="37"/>
        <v>-8</v>
      </c>
      <c r="AF79" s="147" t="s">
        <v>70</v>
      </c>
      <c r="AG79" s="143">
        <f>AD79*0.06</f>
        <v>30.9222</v>
      </c>
      <c r="AH79" s="143">
        <v>6</v>
      </c>
      <c r="AI79" s="143">
        <v>7</v>
      </c>
      <c r="AJ79" s="143">
        <v>2</v>
      </c>
      <c r="AK79" s="143">
        <v>57</v>
      </c>
      <c r="AL79" s="143">
        <f t="shared" si="38"/>
        <v>-4</v>
      </c>
      <c r="AM79" s="147" t="s">
        <v>70</v>
      </c>
      <c r="AN79" s="143">
        <f t="shared" si="50"/>
        <v>3.42</v>
      </c>
      <c r="AO79" s="143">
        <f t="shared" si="51"/>
        <v>-4</v>
      </c>
      <c r="AP79" s="143">
        <v>28</v>
      </c>
      <c r="AQ79" s="143">
        <v>34</v>
      </c>
      <c r="AR79" s="143">
        <v>19</v>
      </c>
      <c r="AS79" s="143">
        <v>1346.7</v>
      </c>
      <c r="AT79" s="143">
        <f t="shared" si="39"/>
        <v>-9</v>
      </c>
      <c r="AU79" s="147" t="s">
        <v>70</v>
      </c>
      <c r="AV79" s="143">
        <f>AS79*0.06</f>
        <v>80.802</v>
      </c>
      <c r="AW79" s="143">
        <v>7</v>
      </c>
      <c r="AX79" s="143">
        <v>8</v>
      </c>
      <c r="AY79" s="143">
        <v>3</v>
      </c>
      <c r="AZ79" s="143">
        <v>105</v>
      </c>
      <c r="BA79" s="143">
        <f t="shared" si="40"/>
        <v>-4</v>
      </c>
      <c r="BB79" s="147" t="s">
        <v>70</v>
      </c>
      <c r="BC79" s="143">
        <f>AZ79*0.06</f>
        <v>6.3</v>
      </c>
      <c r="BD79" s="143">
        <v>4</v>
      </c>
      <c r="BE79" s="143">
        <v>5</v>
      </c>
      <c r="BF79" s="143">
        <v>0</v>
      </c>
      <c r="BG79" s="143">
        <v>0</v>
      </c>
      <c r="BH79" s="143">
        <f t="shared" si="41"/>
        <v>-4</v>
      </c>
      <c r="BI79" s="147" t="s">
        <v>70</v>
      </c>
      <c r="BJ79" s="143">
        <f t="shared" si="52"/>
        <v>0</v>
      </c>
      <c r="BK79" s="143">
        <v>9</v>
      </c>
      <c r="BL79" s="143">
        <v>11</v>
      </c>
      <c r="BM79" s="143">
        <v>29</v>
      </c>
      <c r="BN79" s="143">
        <v>448.5</v>
      </c>
      <c r="BO79" s="143">
        <v>299</v>
      </c>
      <c r="BP79" s="143">
        <f t="shared" si="42"/>
        <v>20</v>
      </c>
      <c r="BQ79" s="147" t="s">
        <v>69</v>
      </c>
      <c r="BR79" s="143">
        <f>(BN79-BO79)*0.1</f>
        <v>14.95</v>
      </c>
      <c r="BS79" s="143">
        <v>10</v>
      </c>
      <c r="BT79" s="143">
        <v>14</v>
      </c>
      <c r="BU79" s="143">
        <v>7</v>
      </c>
      <c r="BV79" s="143">
        <v>103.94</v>
      </c>
      <c r="BW79" s="143">
        <f t="shared" si="43"/>
        <v>-3</v>
      </c>
      <c r="BX79" s="147" t="s">
        <v>70</v>
      </c>
      <c r="BY79" s="143">
        <f>BV79*0.06</f>
        <v>6.2364</v>
      </c>
      <c r="BZ79" s="143">
        <v>11</v>
      </c>
      <c r="CA79" s="143">
        <v>12</v>
      </c>
      <c r="CB79" s="143">
        <f t="shared" si="44"/>
        <v>16.5</v>
      </c>
      <c r="CC79" s="159">
        <f t="shared" si="45"/>
        <v>5.5</v>
      </c>
      <c r="CD79" s="160" t="s">
        <v>69</v>
      </c>
      <c r="CE79" s="159">
        <f>CG79*3+CH79*5+CI79*25+CJ79*15+CK79*70+CL79*6+CM79*30+CN79*6+CO79*24+CP79*56+CQ79*61</f>
        <v>104</v>
      </c>
      <c r="CF79" s="159"/>
      <c r="CG79" s="144">
        <v>3</v>
      </c>
      <c r="CH79" s="143">
        <v>5</v>
      </c>
      <c r="CI79" s="143">
        <v>0</v>
      </c>
      <c r="CJ79" s="143">
        <v>0</v>
      </c>
      <c r="CK79" s="143">
        <v>1</v>
      </c>
      <c r="CL79" s="143">
        <v>0</v>
      </c>
      <c r="CM79" s="143">
        <v>0</v>
      </c>
      <c r="CN79" s="143">
        <v>0</v>
      </c>
      <c r="CO79" s="143">
        <v>0</v>
      </c>
      <c r="CP79" s="143">
        <v>0</v>
      </c>
      <c r="CQ79" s="143">
        <v>0</v>
      </c>
      <c r="CR79" s="143">
        <f t="shared" si="46"/>
        <v>338</v>
      </c>
      <c r="CS79" s="143">
        <f t="shared" si="47"/>
        <v>-4</v>
      </c>
    </row>
    <row r="80" s="135" customFormat="1" customHeight="1" spans="1:97">
      <c r="A80" s="143">
        <v>6472</v>
      </c>
      <c r="B80" s="143" t="s">
        <v>181</v>
      </c>
      <c r="C80" s="143">
        <v>104428</v>
      </c>
      <c r="D80" s="143" t="s">
        <v>182</v>
      </c>
      <c r="E80" s="143" t="s">
        <v>68</v>
      </c>
      <c r="F80" s="143">
        <v>24</v>
      </c>
      <c r="G80" s="143">
        <v>29</v>
      </c>
      <c r="H80" s="143">
        <v>29</v>
      </c>
      <c r="I80" s="143">
        <v>822.04</v>
      </c>
      <c r="J80" s="143">
        <f t="shared" si="34"/>
        <v>5</v>
      </c>
      <c r="K80" s="147" t="s">
        <v>69</v>
      </c>
      <c r="L80" s="143">
        <f>I80*0.1</f>
        <v>82.204</v>
      </c>
      <c r="M80" s="143">
        <v>32</v>
      </c>
      <c r="N80" s="143">
        <v>35</v>
      </c>
      <c r="O80" s="143">
        <v>56</v>
      </c>
      <c r="P80" s="143">
        <v>1318.13</v>
      </c>
      <c r="Q80" s="143">
        <f t="shared" si="35"/>
        <v>24</v>
      </c>
      <c r="R80" s="147" t="s">
        <v>69</v>
      </c>
      <c r="S80" s="143">
        <f>P80*0.08</f>
        <v>105.4504</v>
      </c>
      <c r="T80" s="143">
        <v>14</v>
      </c>
      <c r="U80" s="143">
        <v>16</v>
      </c>
      <c r="V80" s="143">
        <v>13</v>
      </c>
      <c r="W80" s="143">
        <v>362.21</v>
      </c>
      <c r="X80" s="143">
        <f t="shared" si="36"/>
        <v>-1</v>
      </c>
      <c r="Y80" s="147" t="s">
        <v>70</v>
      </c>
      <c r="Z80" s="143">
        <f t="shared" si="49"/>
        <v>21.7326</v>
      </c>
      <c r="AA80" s="143">
        <v>24</v>
      </c>
      <c r="AB80" s="143">
        <v>31</v>
      </c>
      <c r="AC80" s="143">
        <v>32</v>
      </c>
      <c r="AD80" s="143">
        <v>914.27</v>
      </c>
      <c r="AE80" s="143">
        <f t="shared" si="37"/>
        <v>8</v>
      </c>
      <c r="AF80" s="147" t="s">
        <v>69</v>
      </c>
      <c r="AG80" s="143">
        <f>AD80*0.1</f>
        <v>91.427</v>
      </c>
      <c r="AH80" s="143">
        <v>7</v>
      </c>
      <c r="AI80" s="143">
        <v>9</v>
      </c>
      <c r="AJ80" s="143">
        <v>0</v>
      </c>
      <c r="AK80" s="143">
        <v>0</v>
      </c>
      <c r="AL80" s="143">
        <f t="shared" si="38"/>
        <v>-7</v>
      </c>
      <c r="AM80" s="147" t="s">
        <v>70</v>
      </c>
      <c r="AN80" s="143">
        <f t="shared" si="50"/>
        <v>0</v>
      </c>
      <c r="AO80" s="143">
        <f t="shared" si="51"/>
        <v>-7</v>
      </c>
      <c r="AP80" s="143">
        <v>47</v>
      </c>
      <c r="AQ80" s="143">
        <v>56</v>
      </c>
      <c r="AR80" s="143">
        <v>57</v>
      </c>
      <c r="AS80" s="143">
        <v>4768.19</v>
      </c>
      <c r="AT80" s="143">
        <f t="shared" si="39"/>
        <v>10</v>
      </c>
      <c r="AU80" s="147" t="s">
        <v>69</v>
      </c>
      <c r="AV80" s="143">
        <f>AS80*0.1</f>
        <v>476.819</v>
      </c>
      <c r="AW80" s="143">
        <v>10</v>
      </c>
      <c r="AX80" s="143">
        <v>12</v>
      </c>
      <c r="AY80" s="143">
        <v>17</v>
      </c>
      <c r="AZ80" s="143">
        <v>429.15</v>
      </c>
      <c r="BA80" s="143">
        <f t="shared" si="40"/>
        <v>7</v>
      </c>
      <c r="BB80" s="147" t="s">
        <v>69</v>
      </c>
      <c r="BC80" s="143">
        <f>AZ80*0.1</f>
        <v>42.915</v>
      </c>
      <c r="BD80" s="143">
        <v>5</v>
      </c>
      <c r="BE80" s="143">
        <v>6</v>
      </c>
      <c r="BF80" s="143">
        <v>5</v>
      </c>
      <c r="BG80" s="143">
        <v>89.3</v>
      </c>
      <c r="BH80" s="143">
        <f t="shared" si="41"/>
        <v>0</v>
      </c>
      <c r="BI80" s="147" t="s">
        <v>73</v>
      </c>
      <c r="BJ80" s="143">
        <f>BG80*0.08</f>
        <v>7.144</v>
      </c>
      <c r="BK80" s="143">
        <v>15</v>
      </c>
      <c r="BL80" s="143">
        <v>18</v>
      </c>
      <c r="BM80" s="143">
        <v>23</v>
      </c>
      <c r="BN80" s="143">
        <v>209.41</v>
      </c>
      <c r="BO80" s="143">
        <v>30.01</v>
      </c>
      <c r="BP80" s="143">
        <f t="shared" si="42"/>
        <v>8</v>
      </c>
      <c r="BQ80" s="147" t="s">
        <v>69</v>
      </c>
      <c r="BR80" s="143">
        <f>(BN80-BO80)*0.1</f>
        <v>17.94</v>
      </c>
      <c r="BS80" s="143">
        <v>10</v>
      </c>
      <c r="BT80" s="143">
        <v>14</v>
      </c>
      <c r="BU80" s="143">
        <v>16</v>
      </c>
      <c r="BV80" s="143">
        <v>286.33</v>
      </c>
      <c r="BW80" s="143">
        <f t="shared" si="43"/>
        <v>6</v>
      </c>
      <c r="BX80" s="147" t="s">
        <v>69</v>
      </c>
      <c r="BY80" s="143">
        <f>BV80*0.1</f>
        <v>28.633</v>
      </c>
      <c r="BZ80" s="143">
        <v>15</v>
      </c>
      <c r="CA80" s="143">
        <v>18</v>
      </c>
      <c r="CB80" s="143">
        <f t="shared" si="44"/>
        <v>9</v>
      </c>
      <c r="CC80" s="159">
        <f t="shared" si="45"/>
        <v>-6</v>
      </c>
      <c r="CD80" s="160" t="s">
        <v>70</v>
      </c>
      <c r="CE80" s="159">
        <f>CG80*2+CH80*3+CI80*15+CJ80*10+CK80*50+CL80*4+CM80*20+CN80*3+CO80*15+CP80*40+CQ80*40</f>
        <v>27</v>
      </c>
      <c r="CF80" s="159">
        <f>CC80*3</f>
        <v>-18</v>
      </c>
      <c r="CG80" s="144">
        <v>0</v>
      </c>
      <c r="CH80" s="143">
        <v>2</v>
      </c>
      <c r="CI80" s="143">
        <v>1</v>
      </c>
      <c r="CJ80" s="143">
        <v>0</v>
      </c>
      <c r="CK80" s="143">
        <v>0</v>
      </c>
      <c r="CL80" s="143">
        <v>0</v>
      </c>
      <c r="CM80" s="143">
        <v>0</v>
      </c>
      <c r="CN80" s="143">
        <v>2</v>
      </c>
      <c r="CO80" s="143">
        <v>0</v>
      </c>
      <c r="CP80" s="143">
        <v>0</v>
      </c>
      <c r="CQ80" s="143">
        <v>0</v>
      </c>
      <c r="CR80" s="143">
        <f t="shared" si="46"/>
        <v>901</v>
      </c>
      <c r="CS80" s="143">
        <f t="shared" si="47"/>
        <v>-25</v>
      </c>
    </row>
    <row r="81" s="135" customFormat="1" customHeight="1" spans="1:97">
      <c r="A81" s="143">
        <v>11949</v>
      </c>
      <c r="B81" s="143" t="s">
        <v>183</v>
      </c>
      <c r="C81" s="143">
        <v>104428</v>
      </c>
      <c r="D81" s="143" t="s">
        <v>182</v>
      </c>
      <c r="E81" s="143" t="s">
        <v>68</v>
      </c>
      <c r="F81" s="143">
        <v>24</v>
      </c>
      <c r="G81" s="143">
        <v>29</v>
      </c>
      <c r="H81" s="143">
        <v>66</v>
      </c>
      <c r="I81" s="143">
        <v>1691.1</v>
      </c>
      <c r="J81" s="143">
        <f t="shared" si="34"/>
        <v>42</v>
      </c>
      <c r="K81" s="147" t="s">
        <v>69</v>
      </c>
      <c r="L81" s="143">
        <f>I81*0.1</f>
        <v>169.11</v>
      </c>
      <c r="M81" s="143">
        <v>32</v>
      </c>
      <c r="N81" s="143">
        <v>35</v>
      </c>
      <c r="O81" s="143">
        <v>69</v>
      </c>
      <c r="P81" s="143">
        <v>1613.98</v>
      </c>
      <c r="Q81" s="143">
        <f t="shared" si="35"/>
        <v>37</v>
      </c>
      <c r="R81" s="147" t="s">
        <v>69</v>
      </c>
      <c r="S81" s="143">
        <f>P81*0.08</f>
        <v>129.1184</v>
      </c>
      <c r="T81" s="143">
        <v>14</v>
      </c>
      <c r="U81" s="143">
        <v>15</v>
      </c>
      <c r="V81" s="143">
        <v>11</v>
      </c>
      <c r="W81" s="143">
        <v>265.37</v>
      </c>
      <c r="X81" s="143">
        <f t="shared" si="36"/>
        <v>-3</v>
      </c>
      <c r="Y81" s="147" t="s">
        <v>70</v>
      </c>
      <c r="Z81" s="143">
        <f t="shared" si="49"/>
        <v>15.9222</v>
      </c>
      <c r="AA81" s="143">
        <v>24</v>
      </c>
      <c r="AB81" s="143">
        <v>31</v>
      </c>
      <c r="AC81" s="143">
        <v>27</v>
      </c>
      <c r="AD81" s="143">
        <v>656.9</v>
      </c>
      <c r="AE81" s="143">
        <f t="shared" si="37"/>
        <v>3</v>
      </c>
      <c r="AF81" s="147" t="s">
        <v>73</v>
      </c>
      <c r="AG81" s="143">
        <f>AD81*0.08</f>
        <v>52.552</v>
      </c>
      <c r="AH81" s="143">
        <v>7</v>
      </c>
      <c r="AI81" s="143">
        <v>8</v>
      </c>
      <c r="AJ81" s="143">
        <v>1</v>
      </c>
      <c r="AK81" s="143">
        <v>28.5</v>
      </c>
      <c r="AL81" s="143">
        <f t="shared" si="38"/>
        <v>-6</v>
      </c>
      <c r="AM81" s="147" t="s">
        <v>70</v>
      </c>
      <c r="AN81" s="143">
        <f t="shared" si="50"/>
        <v>1.71</v>
      </c>
      <c r="AO81" s="143">
        <f t="shared" si="51"/>
        <v>-6</v>
      </c>
      <c r="AP81" s="143">
        <v>47</v>
      </c>
      <c r="AQ81" s="143">
        <v>57</v>
      </c>
      <c r="AR81" s="143">
        <v>29</v>
      </c>
      <c r="AS81" s="143">
        <v>2378.96</v>
      </c>
      <c r="AT81" s="143">
        <f t="shared" si="39"/>
        <v>-18</v>
      </c>
      <c r="AU81" s="147" t="s">
        <v>70</v>
      </c>
      <c r="AV81" s="143">
        <f>AS81*0.06</f>
        <v>142.7376</v>
      </c>
      <c r="AW81" s="143">
        <v>9</v>
      </c>
      <c r="AX81" s="143">
        <v>11</v>
      </c>
      <c r="AY81" s="143">
        <v>7</v>
      </c>
      <c r="AZ81" s="143">
        <v>185</v>
      </c>
      <c r="BA81" s="143">
        <f t="shared" si="40"/>
        <v>-2</v>
      </c>
      <c r="BB81" s="147" t="s">
        <v>70</v>
      </c>
      <c r="BC81" s="143">
        <f>AZ81*0.06</f>
        <v>11.1</v>
      </c>
      <c r="BD81" s="143">
        <v>4</v>
      </c>
      <c r="BE81" s="143">
        <v>5</v>
      </c>
      <c r="BF81" s="143">
        <v>0</v>
      </c>
      <c r="BG81" s="143">
        <v>0</v>
      </c>
      <c r="BH81" s="143">
        <f t="shared" si="41"/>
        <v>-4</v>
      </c>
      <c r="BI81" s="147" t="s">
        <v>70</v>
      </c>
      <c r="BJ81" s="143">
        <f>BG81*0.06</f>
        <v>0</v>
      </c>
      <c r="BK81" s="143">
        <v>14</v>
      </c>
      <c r="BL81" s="143">
        <v>17</v>
      </c>
      <c r="BM81" s="143">
        <v>11</v>
      </c>
      <c r="BN81" s="143">
        <v>299</v>
      </c>
      <c r="BO81" s="143">
        <v>299</v>
      </c>
      <c r="BP81" s="143">
        <f t="shared" si="42"/>
        <v>-3</v>
      </c>
      <c r="BQ81" s="147" t="s">
        <v>70</v>
      </c>
      <c r="BR81" s="143">
        <f>(BN81-BO81)*0.06</f>
        <v>0</v>
      </c>
      <c r="BS81" s="143">
        <v>10</v>
      </c>
      <c r="BT81" s="143">
        <v>13</v>
      </c>
      <c r="BU81" s="143">
        <v>18</v>
      </c>
      <c r="BV81" s="143">
        <v>312.54</v>
      </c>
      <c r="BW81" s="143">
        <f t="shared" si="43"/>
        <v>8</v>
      </c>
      <c r="BX81" s="147" t="s">
        <v>69</v>
      </c>
      <c r="BY81" s="143">
        <f>BV81*0.1</f>
        <v>31.254</v>
      </c>
      <c r="BZ81" s="143">
        <v>15</v>
      </c>
      <c r="CA81" s="143">
        <v>18</v>
      </c>
      <c r="CB81" s="143">
        <f t="shared" si="44"/>
        <v>5</v>
      </c>
      <c r="CC81" s="159">
        <f t="shared" si="45"/>
        <v>-10</v>
      </c>
      <c r="CD81" s="160" t="s">
        <v>70</v>
      </c>
      <c r="CE81" s="159">
        <f>CG81*2+CH81*3+CI81*15+CJ81*10+CK81*50+CL81*4+CM81*20+CN81*3+CO81*15+CP81*40+CQ81*40</f>
        <v>15</v>
      </c>
      <c r="CF81" s="159">
        <f>CC81*3</f>
        <v>-30</v>
      </c>
      <c r="CG81" s="144">
        <v>0</v>
      </c>
      <c r="CH81" s="143">
        <v>0</v>
      </c>
      <c r="CI81" s="143">
        <v>1</v>
      </c>
      <c r="CJ81" s="143">
        <v>0</v>
      </c>
      <c r="CK81" s="143">
        <v>0</v>
      </c>
      <c r="CL81" s="143">
        <v>0</v>
      </c>
      <c r="CM81" s="143">
        <v>0</v>
      </c>
      <c r="CN81" s="143">
        <v>0</v>
      </c>
      <c r="CO81" s="143">
        <v>0</v>
      </c>
      <c r="CP81" s="143">
        <v>0</v>
      </c>
      <c r="CQ81" s="143">
        <v>0</v>
      </c>
      <c r="CR81" s="143">
        <f t="shared" si="46"/>
        <v>569</v>
      </c>
      <c r="CS81" s="143">
        <f t="shared" si="47"/>
        <v>-36</v>
      </c>
    </row>
    <row r="82" s="135" customFormat="1" customHeight="1" spans="1:97">
      <c r="A82" s="143">
        <v>13231</v>
      </c>
      <c r="B82" s="143" t="s">
        <v>184</v>
      </c>
      <c r="C82" s="143">
        <v>104428</v>
      </c>
      <c r="D82" s="143" t="s">
        <v>182</v>
      </c>
      <c r="E82" s="144" t="s">
        <v>81</v>
      </c>
      <c r="F82" s="143"/>
      <c r="G82" s="143"/>
      <c r="H82" s="143">
        <v>0</v>
      </c>
      <c r="I82" s="143">
        <v>0</v>
      </c>
      <c r="J82" s="143">
        <f t="shared" si="34"/>
        <v>0</v>
      </c>
      <c r="K82" s="147" t="s">
        <v>76</v>
      </c>
      <c r="L82" s="143">
        <f>I82*0.06</f>
        <v>0</v>
      </c>
      <c r="M82" s="143"/>
      <c r="N82" s="143"/>
      <c r="O82" s="143">
        <v>0</v>
      </c>
      <c r="P82" s="143">
        <v>0</v>
      </c>
      <c r="Q82" s="143">
        <f t="shared" si="35"/>
        <v>0</v>
      </c>
      <c r="R82" s="147" t="s">
        <v>76</v>
      </c>
      <c r="S82" s="143">
        <f>P82*0.05</f>
        <v>0</v>
      </c>
      <c r="T82" s="143"/>
      <c r="U82" s="143"/>
      <c r="V82" s="143">
        <v>1</v>
      </c>
      <c r="W82" s="143">
        <v>28</v>
      </c>
      <c r="X82" s="143">
        <f t="shared" si="36"/>
        <v>1</v>
      </c>
      <c r="Y82" s="147" t="s">
        <v>76</v>
      </c>
      <c r="Z82" s="143">
        <f>W82*0.06</f>
        <v>1.68</v>
      </c>
      <c r="AA82" s="143"/>
      <c r="AB82" s="143"/>
      <c r="AC82" s="143">
        <v>0</v>
      </c>
      <c r="AD82" s="143">
        <v>0</v>
      </c>
      <c r="AE82" s="143">
        <f t="shared" si="37"/>
        <v>0</v>
      </c>
      <c r="AF82" s="147" t="s">
        <v>76</v>
      </c>
      <c r="AG82" s="143">
        <f>AD82*0.06</f>
        <v>0</v>
      </c>
      <c r="AH82" s="143"/>
      <c r="AI82" s="143"/>
      <c r="AJ82" s="143">
        <v>0</v>
      </c>
      <c r="AK82" s="143">
        <v>0</v>
      </c>
      <c r="AL82" s="143">
        <f t="shared" si="38"/>
        <v>0</v>
      </c>
      <c r="AM82" s="147" t="s">
        <v>76</v>
      </c>
      <c r="AN82" s="143">
        <f>AK82*0.06</f>
        <v>0</v>
      </c>
      <c r="AO82" s="143"/>
      <c r="AP82" s="143"/>
      <c r="AQ82" s="143"/>
      <c r="AR82" s="143">
        <v>0</v>
      </c>
      <c r="AS82" s="143">
        <v>0</v>
      </c>
      <c r="AT82" s="143">
        <f t="shared" si="39"/>
        <v>0</v>
      </c>
      <c r="AU82" s="147" t="s">
        <v>76</v>
      </c>
      <c r="AV82" s="143">
        <f>AS82*0.06</f>
        <v>0</v>
      </c>
      <c r="AW82" s="143"/>
      <c r="AX82" s="143"/>
      <c r="AY82" s="143">
        <v>0</v>
      </c>
      <c r="AZ82" s="143">
        <v>0</v>
      </c>
      <c r="BA82" s="143">
        <f t="shared" si="40"/>
        <v>0</v>
      </c>
      <c r="BB82" s="147" t="s">
        <v>76</v>
      </c>
      <c r="BC82" s="143">
        <f>AZ82*0.06</f>
        <v>0</v>
      </c>
      <c r="BD82" s="143"/>
      <c r="BE82" s="143"/>
      <c r="BF82" s="143">
        <v>0</v>
      </c>
      <c r="BG82" s="143">
        <v>0</v>
      </c>
      <c r="BH82" s="143">
        <f t="shared" si="41"/>
        <v>0</v>
      </c>
      <c r="BI82" s="147" t="s">
        <v>76</v>
      </c>
      <c r="BJ82" s="143">
        <f>BG82*0.06</f>
        <v>0</v>
      </c>
      <c r="BK82" s="143"/>
      <c r="BL82" s="143"/>
      <c r="BM82" s="143">
        <v>0</v>
      </c>
      <c r="BN82" s="143">
        <v>0</v>
      </c>
      <c r="BO82" s="143">
        <v>0</v>
      </c>
      <c r="BP82" s="143">
        <f t="shared" si="42"/>
        <v>0</v>
      </c>
      <c r="BQ82" s="147" t="s">
        <v>76</v>
      </c>
      <c r="BR82" s="143">
        <f>(BN82-BO82)*0.06</f>
        <v>0</v>
      </c>
      <c r="BS82" s="143"/>
      <c r="BT82" s="143"/>
      <c r="BU82" s="143">
        <v>0</v>
      </c>
      <c r="BV82" s="143">
        <v>0</v>
      </c>
      <c r="BW82" s="143">
        <f t="shared" si="43"/>
        <v>0</v>
      </c>
      <c r="BX82" s="147" t="s">
        <v>76</v>
      </c>
      <c r="BY82" s="143">
        <f>BV82*0.06</f>
        <v>0</v>
      </c>
      <c r="BZ82" s="143"/>
      <c r="CA82" s="143"/>
      <c r="CB82" s="143">
        <f t="shared" si="44"/>
        <v>0</v>
      </c>
      <c r="CC82" s="159">
        <f t="shared" si="45"/>
        <v>0</v>
      </c>
      <c r="CD82" s="160" t="s">
        <v>76</v>
      </c>
      <c r="CE82" s="159">
        <f>CG82*2+CH82*3+CI82*15+CJ82*10+CK82*50+CL82*4+CM82*20+CN82*3+CO82*15+CP82*40+CQ82*40</f>
        <v>0</v>
      </c>
      <c r="CF82" s="159"/>
      <c r="CG82" s="144">
        <v>0</v>
      </c>
      <c r="CH82" s="143">
        <v>0</v>
      </c>
      <c r="CI82" s="143">
        <v>0</v>
      </c>
      <c r="CJ82" s="143">
        <v>0</v>
      </c>
      <c r="CK82" s="143">
        <v>0</v>
      </c>
      <c r="CL82" s="143">
        <v>0</v>
      </c>
      <c r="CM82" s="143">
        <v>0</v>
      </c>
      <c r="CN82" s="143">
        <v>0</v>
      </c>
      <c r="CO82" s="143">
        <v>0</v>
      </c>
      <c r="CP82" s="143">
        <v>0</v>
      </c>
      <c r="CQ82" s="143">
        <v>0</v>
      </c>
      <c r="CR82" s="143">
        <f t="shared" si="46"/>
        <v>2</v>
      </c>
      <c r="CS82" s="143">
        <f t="shared" si="47"/>
        <v>0</v>
      </c>
    </row>
    <row r="83" s="135" customFormat="1" customHeight="1" spans="1:97">
      <c r="A83" s="143">
        <v>12277</v>
      </c>
      <c r="B83" s="143" t="s">
        <v>185</v>
      </c>
      <c r="C83" s="143">
        <v>52</v>
      </c>
      <c r="D83" s="143" t="s">
        <v>186</v>
      </c>
      <c r="E83" s="143" t="s">
        <v>72</v>
      </c>
      <c r="F83" s="143">
        <v>36</v>
      </c>
      <c r="G83" s="143">
        <v>42</v>
      </c>
      <c r="H83" s="143">
        <v>11</v>
      </c>
      <c r="I83" s="143">
        <v>285.7</v>
      </c>
      <c r="J83" s="143">
        <f t="shared" si="34"/>
        <v>-25</v>
      </c>
      <c r="K83" s="147" t="s">
        <v>70</v>
      </c>
      <c r="L83" s="143">
        <f>I83*0.06</f>
        <v>17.142</v>
      </c>
      <c r="M83" s="143">
        <v>47</v>
      </c>
      <c r="N83" s="143">
        <v>52</v>
      </c>
      <c r="O83" s="143">
        <v>16</v>
      </c>
      <c r="P83" s="143">
        <v>411.08</v>
      </c>
      <c r="Q83" s="143">
        <f t="shared" si="35"/>
        <v>-31</v>
      </c>
      <c r="R83" s="147" t="s">
        <v>70</v>
      </c>
      <c r="S83" s="143">
        <f>P83*0.05</f>
        <v>20.554</v>
      </c>
      <c r="T83" s="143">
        <v>9</v>
      </c>
      <c r="U83" s="143">
        <v>10</v>
      </c>
      <c r="V83" s="143">
        <v>6</v>
      </c>
      <c r="W83" s="143">
        <v>136.51</v>
      </c>
      <c r="X83" s="143">
        <f t="shared" si="36"/>
        <v>-3</v>
      </c>
      <c r="Y83" s="147" t="s">
        <v>70</v>
      </c>
      <c r="Z83" s="143">
        <f t="shared" ref="Z83:Z88" si="53">W83*0.06</f>
        <v>8.1906</v>
      </c>
      <c r="AA83" s="143">
        <v>24</v>
      </c>
      <c r="AB83" s="143">
        <v>31</v>
      </c>
      <c r="AC83" s="143">
        <v>24</v>
      </c>
      <c r="AD83" s="143">
        <v>622.6</v>
      </c>
      <c r="AE83" s="143">
        <f t="shared" si="37"/>
        <v>0</v>
      </c>
      <c r="AF83" s="147" t="s">
        <v>73</v>
      </c>
      <c r="AG83" s="143">
        <f>AD83*0.08</f>
        <v>49.808</v>
      </c>
      <c r="AH83" s="143">
        <v>6</v>
      </c>
      <c r="AI83" s="143">
        <v>7</v>
      </c>
      <c r="AJ83" s="143">
        <v>0</v>
      </c>
      <c r="AK83" s="143">
        <v>0</v>
      </c>
      <c r="AL83" s="143">
        <f t="shared" si="38"/>
        <v>-6</v>
      </c>
      <c r="AM83" s="147" t="s">
        <v>70</v>
      </c>
      <c r="AN83" s="143">
        <f t="shared" ref="AN83:AN88" si="54">AK83*0.06</f>
        <v>0</v>
      </c>
      <c r="AO83" s="143">
        <f t="shared" ref="AO83:AO88" si="55">AL83*1</f>
        <v>-6</v>
      </c>
      <c r="AP83" s="143">
        <v>29</v>
      </c>
      <c r="AQ83" s="143">
        <v>34</v>
      </c>
      <c r="AR83" s="143">
        <v>16</v>
      </c>
      <c r="AS83" s="143">
        <v>1564.01</v>
      </c>
      <c r="AT83" s="143">
        <f t="shared" si="39"/>
        <v>-13</v>
      </c>
      <c r="AU83" s="147" t="s">
        <v>70</v>
      </c>
      <c r="AV83" s="143">
        <f t="shared" ref="AV83:AV88" si="56">AS83*0.06</f>
        <v>93.8406</v>
      </c>
      <c r="AW83" s="143">
        <v>8</v>
      </c>
      <c r="AX83" s="143">
        <v>10</v>
      </c>
      <c r="AY83" s="143">
        <v>8</v>
      </c>
      <c r="AZ83" s="143">
        <v>245</v>
      </c>
      <c r="BA83" s="143">
        <f t="shared" si="40"/>
        <v>0</v>
      </c>
      <c r="BB83" s="147" t="s">
        <v>73</v>
      </c>
      <c r="BC83" s="143">
        <f>AZ83*0.08</f>
        <v>19.6</v>
      </c>
      <c r="BD83" s="143">
        <v>4</v>
      </c>
      <c r="BE83" s="143">
        <v>5</v>
      </c>
      <c r="BF83" s="143">
        <v>3</v>
      </c>
      <c r="BG83" s="143">
        <v>78.9</v>
      </c>
      <c r="BH83" s="143">
        <f t="shared" si="41"/>
        <v>-1</v>
      </c>
      <c r="BI83" s="147" t="s">
        <v>70</v>
      </c>
      <c r="BJ83" s="143">
        <f>BG83*0.06</f>
        <v>4.734</v>
      </c>
      <c r="BK83" s="143">
        <v>10</v>
      </c>
      <c r="BL83" s="143">
        <v>11</v>
      </c>
      <c r="BM83" s="143">
        <v>0</v>
      </c>
      <c r="BN83" s="143">
        <v>0</v>
      </c>
      <c r="BO83" s="143">
        <v>0</v>
      </c>
      <c r="BP83" s="143">
        <f t="shared" si="42"/>
        <v>-10</v>
      </c>
      <c r="BQ83" s="147" t="s">
        <v>70</v>
      </c>
      <c r="BR83" s="143">
        <f>(BN83-BO83)*0.06</f>
        <v>0</v>
      </c>
      <c r="BS83" s="143">
        <v>10</v>
      </c>
      <c r="BT83" s="143">
        <v>13</v>
      </c>
      <c r="BU83" s="143">
        <v>2</v>
      </c>
      <c r="BV83" s="143">
        <v>40.71</v>
      </c>
      <c r="BW83" s="143">
        <f t="shared" si="43"/>
        <v>-8</v>
      </c>
      <c r="BX83" s="147" t="s">
        <v>70</v>
      </c>
      <c r="BY83" s="143">
        <f t="shared" ref="BY83:BY88" si="57">BV83*0.06</f>
        <v>2.4426</v>
      </c>
      <c r="BZ83" s="143">
        <v>11</v>
      </c>
      <c r="CA83" s="143">
        <v>14</v>
      </c>
      <c r="CB83" s="143">
        <f t="shared" si="44"/>
        <v>27</v>
      </c>
      <c r="CC83" s="159">
        <f t="shared" si="45"/>
        <v>16</v>
      </c>
      <c r="CD83" s="160" t="s">
        <v>69</v>
      </c>
      <c r="CE83" s="159">
        <f>CG83*3+CH83*5+CI83*25+CJ83*15+CK83*70+CL83*6+CM83*30+CN83*6+CO83*24+CP83*56+CQ83*61</f>
        <v>162</v>
      </c>
      <c r="CF83" s="159"/>
      <c r="CG83" s="144">
        <v>0</v>
      </c>
      <c r="CH83" s="143">
        <v>4</v>
      </c>
      <c r="CI83" s="143">
        <v>3</v>
      </c>
      <c r="CJ83" s="143">
        <v>0</v>
      </c>
      <c r="CK83" s="143">
        <v>0</v>
      </c>
      <c r="CL83" s="143">
        <v>0</v>
      </c>
      <c r="CM83" s="143">
        <v>0</v>
      </c>
      <c r="CN83" s="143">
        <v>1</v>
      </c>
      <c r="CO83" s="143">
        <v>0</v>
      </c>
      <c r="CP83" s="143">
        <v>0</v>
      </c>
      <c r="CQ83" s="143">
        <v>1</v>
      </c>
      <c r="CR83" s="143">
        <f t="shared" si="46"/>
        <v>378</v>
      </c>
      <c r="CS83" s="143">
        <f t="shared" si="47"/>
        <v>-6</v>
      </c>
    </row>
    <row r="84" s="135" customFormat="1" customHeight="1" spans="1:97">
      <c r="A84" s="143">
        <v>13415</v>
      </c>
      <c r="B84" s="143" t="s">
        <v>187</v>
      </c>
      <c r="C84" s="143">
        <v>52</v>
      </c>
      <c r="D84" s="143" t="s">
        <v>186</v>
      </c>
      <c r="E84" s="143" t="s">
        <v>72</v>
      </c>
      <c r="F84" s="143">
        <v>35</v>
      </c>
      <c r="G84" s="143">
        <v>43</v>
      </c>
      <c r="H84" s="143">
        <v>11</v>
      </c>
      <c r="I84" s="143">
        <v>293.46</v>
      </c>
      <c r="J84" s="143">
        <f t="shared" si="34"/>
        <v>-24</v>
      </c>
      <c r="K84" s="147" t="s">
        <v>70</v>
      </c>
      <c r="L84" s="143">
        <f>I84*0.06</f>
        <v>17.6076</v>
      </c>
      <c r="M84" s="143">
        <v>47</v>
      </c>
      <c r="N84" s="143">
        <v>51</v>
      </c>
      <c r="O84" s="143">
        <v>27</v>
      </c>
      <c r="P84" s="143">
        <v>654.95</v>
      </c>
      <c r="Q84" s="143">
        <f t="shared" si="35"/>
        <v>-20</v>
      </c>
      <c r="R84" s="147" t="s">
        <v>70</v>
      </c>
      <c r="S84" s="143">
        <f>P84*0.05</f>
        <v>32.7475</v>
      </c>
      <c r="T84" s="143">
        <v>9</v>
      </c>
      <c r="U84" s="143">
        <v>10</v>
      </c>
      <c r="V84" s="143">
        <v>2</v>
      </c>
      <c r="W84" s="143">
        <v>49</v>
      </c>
      <c r="X84" s="143">
        <f t="shared" si="36"/>
        <v>-7</v>
      </c>
      <c r="Y84" s="147" t="s">
        <v>70</v>
      </c>
      <c r="Z84" s="143">
        <f t="shared" si="53"/>
        <v>2.94</v>
      </c>
      <c r="AA84" s="143">
        <v>24</v>
      </c>
      <c r="AB84" s="143">
        <v>31</v>
      </c>
      <c r="AC84" s="143">
        <v>19</v>
      </c>
      <c r="AD84" s="143">
        <v>502.22</v>
      </c>
      <c r="AE84" s="143">
        <f t="shared" si="37"/>
        <v>-5</v>
      </c>
      <c r="AF84" s="147" t="s">
        <v>70</v>
      </c>
      <c r="AG84" s="143">
        <f>AD84*0.06</f>
        <v>30.1332</v>
      </c>
      <c r="AH84" s="143">
        <v>6</v>
      </c>
      <c r="AI84" s="143">
        <v>7</v>
      </c>
      <c r="AJ84" s="143">
        <v>2</v>
      </c>
      <c r="AK84" s="143">
        <v>59</v>
      </c>
      <c r="AL84" s="143">
        <f t="shared" si="38"/>
        <v>-4</v>
      </c>
      <c r="AM84" s="147" t="s">
        <v>70</v>
      </c>
      <c r="AN84" s="143">
        <f t="shared" si="54"/>
        <v>3.54</v>
      </c>
      <c r="AO84" s="143">
        <f t="shared" si="55"/>
        <v>-4</v>
      </c>
      <c r="AP84" s="143">
        <v>28</v>
      </c>
      <c r="AQ84" s="143">
        <v>34</v>
      </c>
      <c r="AR84" s="143">
        <v>13</v>
      </c>
      <c r="AS84" s="143">
        <v>1296.01</v>
      </c>
      <c r="AT84" s="143">
        <f t="shared" si="39"/>
        <v>-15</v>
      </c>
      <c r="AU84" s="147" t="s">
        <v>70</v>
      </c>
      <c r="AV84" s="143">
        <f t="shared" si="56"/>
        <v>77.7606</v>
      </c>
      <c r="AW84" s="143">
        <v>9</v>
      </c>
      <c r="AX84" s="143">
        <v>10</v>
      </c>
      <c r="AY84" s="143">
        <v>5</v>
      </c>
      <c r="AZ84" s="143">
        <v>140</v>
      </c>
      <c r="BA84" s="143">
        <f t="shared" si="40"/>
        <v>-4</v>
      </c>
      <c r="BB84" s="147" t="s">
        <v>70</v>
      </c>
      <c r="BC84" s="143">
        <f>AZ84*0.06</f>
        <v>8.4</v>
      </c>
      <c r="BD84" s="143">
        <v>4</v>
      </c>
      <c r="BE84" s="143">
        <v>5</v>
      </c>
      <c r="BF84" s="143">
        <v>4</v>
      </c>
      <c r="BG84" s="143">
        <v>59.8</v>
      </c>
      <c r="BH84" s="143">
        <f t="shared" si="41"/>
        <v>0</v>
      </c>
      <c r="BI84" s="147" t="s">
        <v>73</v>
      </c>
      <c r="BJ84" s="143">
        <f>BG84*0.08</f>
        <v>4.784</v>
      </c>
      <c r="BK84" s="143">
        <v>9</v>
      </c>
      <c r="BL84" s="143">
        <v>12</v>
      </c>
      <c r="BM84" s="143">
        <v>0</v>
      </c>
      <c r="BN84" s="143">
        <v>0</v>
      </c>
      <c r="BO84" s="143">
        <v>0</v>
      </c>
      <c r="BP84" s="143">
        <f t="shared" si="42"/>
        <v>-9</v>
      </c>
      <c r="BQ84" s="147" t="s">
        <v>70</v>
      </c>
      <c r="BR84" s="143">
        <f>(BN84-BO84)*0.06</f>
        <v>0</v>
      </c>
      <c r="BS84" s="143">
        <v>10</v>
      </c>
      <c r="BT84" s="143">
        <v>14</v>
      </c>
      <c r="BU84" s="143">
        <v>4</v>
      </c>
      <c r="BV84" s="143">
        <v>56.78</v>
      </c>
      <c r="BW84" s="143">
        <f t="shared" si="43"/>
        <v>-6</v>
      </c>
      <c r="BX84" s="147" t="s">
        <v>70</v>
      </c>
      <c r="BY84" s="143">
        <f t="shared" si="57"/>
        <v>3.4068</v>
      </c>
      <c r="BZ84" s="143">
        <v>12</v>
      </c>
      <c r="CA84" s="143">
        <v>14</v>
      </c>
      <c r="CB84" s="143">
        <f t="shared" si="44"/>
        <v>9</v>
      </c>
      <c r="CC84" s="159">
        <f t="shared" si="45"/>
        <v>-3</v>
      </c>
      <c r="CD84" s="160" t="s">
        <v>70</v>
      </c>
      <c r="CE84" s="159">
        <f>CG84*2+CH84*3+CI84*15+CJ84*10+CK84*50+CL84*4+CM84*20+CN84*3+CO84*15+CP84*40+CQ84*40</f>
        <v>27</v>
      </c>
      <c r="CF84" s="159">
        <f>CC84*3</f>
        <v>-9</v>
      </c>
      <c r="CG84" s="144">
        <v>0</v>
      </c>
      <c r="CH84" s="143">
        <v>4</v>
      </c>
      <c r="CI84" s="143">
        <v>1</v>
      </c>
      <c r="CJ84" s="143">
        <v>0</v>
      </c>
      <c r="CK84" s="143">
        <v>0</v>
      </c>
      <c r="CL84" s="143">
        <v>0</v>
      </c>
      <c r="CM84" s="143">
        <v>0</v>
      </c>
      <c r="CN84" s="143">
        <v>0</v>
      </c>
      <c r="CO84" s="143">
        <v>0</v>
      </c>
      <c r="CP84" s="143">
        <v>0</v>
      </c>
      <c r="CQ84" s="143">
        <v>0</v>
      </c>
      <c r="CR84" s="143">
        <f t="shared" si="46"/>
        <v>208</v>
      </c>
      <c r="CS84" s="143">
        <f t="shared" si="47"/>
        <v>-13</v>
      </c>
    </row>
    <row r="85" s="135" customFormat="1" customHeight="1" spans="1:97">
      <c r="A85" s="143">
        <v>6492</v>
      </c>
      <c r="B85" s="143" t="s">
        <v>188</v>
      </c>
      <c r="C85" s="143">
        <v>713</v>
      </c>
      <c r="D85" s="143" t="s">
        <v>189</v>
      </c>
      <c r="E85" s="143" t="s">
        <v>68</v>
      </c>
      <c r="F85" s="143">
        <v>21</v>
      </c>
      <c r="G85" s="143">
        <v>25</v>
      </c>
      <c r="H85" s="143">
        <v>29</v>
      </c>
      <c r="I85" s="143">
        <v>709.71</v>
      </c>
      <c r="J85" s="143">
        <f t="shared" si="34"/>
        <v>8</v>
      </c>
      <c r="K85" s="147" t="s">
        <v>69</v>
      </c>
      <c r="L85" s="143">
        <f>I85*0.1</f>
        <v>70.971</v>
      </c>
      <c r="M85" s="143">
        <v>23</v>
      </c>
      <c r="N85" s="143">
        <v>31</v>
      </c>
      <c r="O85" s="143">
        <v>49</v>
      </c>
      <c r="P85" s="143">
        <v>975.34</v>
      </c>
      <c r="Q85" s="143">
        <f t="shared" si="35"/>
        <v>26</v>
      </c>
      <c r="R85" s="147" t="s">
        <v>69</v>
      </c>
      <c r="S85" s="143">
        <f t="shared" ref="S85:S92" si="58">P85*0.08</f>
        <v>78.0272</v>
      </c>
      <c r="T85" s="143">
        <v>9</v>
      </c>
      <c r="U85" s="143">
        <v>10</v>
      </c>
      <c r="V85" s="143">
        <v>1</v>
      </c>
      <c r="W85" s="143">
        <v>26.5</v>
      </c>
      <c r="X85" s="143">
        <f t="shared" si="36"/>
        <v>-8</v>
      </c>
      <c r="Y85" s="147" t="s">
        <v>70</v>
      </c>
      <c r="Z85" s="143">
        <f t="shared" si="53"/>
        <v>1.59</v>
      </c>
      <c r="AA85" s="143">
        <v>26</v>
      </c>
      <c r="AB85" s="143">
        <v>33</v>
      </c>
      <c r="AC85" s="143">
        <v>27</v>
      </c>
      <c r="AD85" s="143">
        <v>608.77</v>
      </c>
      <c r="AE85" s="143">
        <f t="shared" si="37"/>
        <v>1</v>
      </c>
      <c r="AF85" s="147" t="s">
        <v>73</v>
      </c>
      <c r="AG85" s="143">
        <f>AD85*0.08</f>
        <v>48.7016</v>
      </c>
      <c r="AH85" s="143">
        <v>4</v>
      </c>
      <c r="AI85" s="143">
        <v>4</v>
      </c>
      <c r="AJ85" s="143">
        <v>0</v>
      </c>
      <c r="AK85" s="143">
        <v>0</v>
      </c>
      <c r="AL85" s="143">
        <f t="shared" si="38"/>
        <v>-4</v>
      </c>
      <c r="AM85" s="147" t="s">
        <v>70</v>
      </c>
      <c r="AN85" s="143">
        <f t="shared" si="54"/>
        <v>0</v>
      </c>
      <c r="AO85" s="143">
        <f t="shared" si="55"/>
        <v>-4</v>
      </c>
      <c r="AP85" s="143">
        <v>29</v>
      </c>
      <c r="AQ85" s="143">
        <v>34</v>
      </c>
      <c r="AR85" s="143">
        <v>24</v>
      </c>
      <c r="AS85" s="143">
        <v>2399.91</v>
      </c>
      <c r="AT85" s="143">
        <f t="shared" si="39"/>
        <v>-5</v>
      </c>
      <c r="AU85" s="147" t="s">
        <v>70</v>
      </c>
      <c r="AV85" s="143">
        <f t="shared" si="56"/>
        <v>143.9946</v>
      </c>
      <c r="AW85" s="143">
        <v>12</v>
      </c>
      <c r="AX85" s="143">
        <v>12</v>
      </c>
      <c r="AY85" s="143">
        <v>13</v>
      </c>
      <c r="AZ85" s="143">
        <v>376.33</v>
      </c>
      <c r="BA85" s="143">
        <f t="shared" si="40"/>
        <v>1</v>
      </c>
      <c r="BB85" s="147" t="s">
        <v>69</v>
      </c>
      <c r="BC85" s="143">
        <f>AZ85*0.1</f>
        <v>37.633</v>
      </c>
      <c r="BD85" s="143">
        <v>4</v>
      </c>
      <c r="BE85" s="143">
        <v>5</v>
      </c>
      <c r="BF85" s="143">
        <v>6</v>
      </c>
      <c r="BG85" s="143">
        <v>79.2</v>
      </c>
      <c r="BH85" s="143">
        <f t="shared" si="41"/>
        <v>2</v>
      </c>
      <c r="BI85" s="147" t="s">
        <v>69</v>
      </c>
      <c r="BJ85" s="143">
        <f>BG85*0.1</f>
        <v>7.92</v>
      </c>
      <c r="BK85" s="143">
        <v>10</v>
      </c>
      <c r="BL85" s="143">
        <v>12</v>
      </c>
      <c r="BM85" s="143">
        <v>0</v>
      </c>
      <c r="BN85" s="143">
        <v>0</v>
      </c>
      <c r="BO85" s="143">
        <v>0</v>
      </c>
      <c r="BP85" s="143">
        <f t="shared" si="42"/>
        <v>-10</v>
      </c>
      <c r="BQ85" s="147" t="s">
        <v>70</v>
      </c>
      <c r="BR85" s="143">
        <f>(BN85-BO85)*0.06</f>
        <v>0</v>
      </c>
      <c r="BS85" s="143">
        <v>10</v>
      </c>
      <c r="BT85" s="143">
        <v>14</v>
      </c>
      <c r="BU85" s="143">
        <v>5</v>
      </c>
      <c r="BV85" s="143">
        <v>103.53</v>
      </c>
      <c r="BW85" s="143">
        <f t="shared" si="43"/>
        <v>-5</v>
      </c>
      <c r="BX85" s="147" t="s">
        <v>70</v>
      </c>
      <c r="BY85" s="143">
        <f t="shared" si="57"/>
        <v>6.2118</v>
      </c>
      <c r="BZ85" s="143">
        <v>17</v>
      </c>
      <c r="CA85" s="143">
        <v>21</v>
      </c>
      <c r="CB85" s="143">
        <f t="shared" si="44"/>
        <v>19</v>
      </c>
      <c r="CC85" s="159">
        <f t="shared" si="45"/>
        <v>2</v>
      </c>
      <c r="CD85" s="160" t="s">
        <v>73</v>
      </c>
      <c r="CE85" s="159">
        <f>CG85*2+CH85*3+CI85*15+CJ85*10+CK85*50+CL85*4+CM85*20+CN85*3+CO85*15+CP85*40+CQ85*40</f>
        <v>57</v>
      </c>
      <c r="CF85" s="159"/>
      <c r="CG85" s="144">
        <v>0</v>
      </c>
      <c r="CH85" s="143">
        <v>4</v>
      </c>
      <c r="CI85" s="143">
        <v>3</v>
      </c>
      <c r="CJ85" s="143">
        <v>0</v>
      </c>
      <c r="CK85" s="143">
        <v>0</v>
      </c>
      <c r="CL85" s="143">
        <v>0</v>
      </c>
      <c r="CM85" s="143">
        <v>0</v>
      </c>
      <c r="CN85" s="143">
        <v>0</v>
      </c>
      <c r="CO85" s="143">
        <v>0</v>
      </c>
      <c r="CP85" s="143">
        <v>0</v>
      </c>
      <c r="CQ85" s="143">
        <v>0</v>
      </c>
      <c r="CR85" s="143">
        <f t="shared" si="46"/>
        <v>452</v>
      </c>
      <c r="CS85" s="143">
        <f t="shared" si="47"/>
        <v>-4</v>
      </c>
    </row>
    <row r="86" s="135" customFormat="1" customHeight="1" spans="1:97">
      <c r="A86" s="143">
        <v>11961</v>
      </c>
      <c r="B86" s="143" t="s">
        <v>190</v>
      </c>
      <c r="C86" s="143">
        <v>713</v>
      </c>
      <c r="D86" s="143" t="s">
        <v>189</v>
      </c>
      <c r="E86" s="143" t="s">
        <v>72</v>
      </c>
      <c r="F86" s="143">
        <v>21</v>
      </c>
      <c r="G86" s="143">
        <v>25</v>
      </c>
      <c r="H86" s="143">
        <v>27</v>
      </c>
      <c r="I86" s="143">
        <v>667</v>
      </c>
      <c r="J86" s="143">
        <f t="shared" si="34"/>
        <v>6</v>
      </c>
      <c r="K86" s="147" t="s">
        <v>69</v>
      </c>
      <c r="L86" s="143">
        <f>I86*0.1</f>
        <v>66.7</v>
      </c>
      <c r="M86" s="143">
        <v>22</v>
      </c>
      <c r="N86" s="143">
        <v>30</v>
      </c>
      <c r="O86" s="143">
        <v>34</v>
      </c>
      <c r="P86" s="143">
        <v>729.75</v>
      </c>
      <c r="Q86" s="143">
        <f t="shared" si="35"/>
        <v>12</v>
      </c>
      <c r="R86" s="147" t="s">
        <v>69</v>
      </c>
      <c r="S86" s="143">
        <f t="shared" si="58"/>
        <v>58.38</v>
      </c>
      <c r="T86" s="143">
        <v>9</v>
      </c>
      <c r="U86" s="143">
        <v>9</v>
      </c>
      <c r="V86" s="143">
        <v>1</v>
      </c>
      <c r="W86" s="143">
        <v>28</v>
      </c>
      <c r="X86" s="143">
        <f t="shared" si="36"/>
        <v>-8</v>
      </c>
      <c r="Y86" s="147" t="s">
        <v>70</v>
      </c>
      <c r="Z86" s="143">
        <f t="shared" si="53"/>
        <v>1.68</v>
      </c>
      <c r="AA86" s="143">
        <v>25</v>
      </c>
      <c r="AB86" s="143">
        <v>33</v>
      </c>
      <c r="AC86" s="143">
        <v>30</v>
      </c>
      <c r="AD86" s="143">
        <v>798.22</v>
      </c>
      <c r="AE86" s="143">
        <f t="shared" si="37"/>
        <v>5</v>
      </c>
      <c r="AF86" s="147" t="s">
        <v>73</v>
      </c>
      <c r="AG86" s="143">
        <f>AD86*0.08</f>
        <v>63.8576</v>
      </c>
      <c r="AH86" s="143">
        <v>3</v>
      </c>
      <c r="AI86" s="143">
        <v>4</v>
      </c>
      <c r="AJ86" s="143">
        <v>0</v>
      </c>
      <c r="AK86" s="143">
        <v>0</v>
      </c>
      <c r="AL86" s="143">
        <f t="shared" si="38"/>
        <v>-3</v>
      </c>
      <c r="AM86" s="147" t="s">
        <v>70</v>
      </c>
      <c r="AN86" s="143">
        <f t="shared" si="54"/>
        <v>0</v>
      </c>
      <c r="AO86" s="143">
        <f t="shared" si="55"/>
        <v>-3</v>
      </c>
      <c r="AP86" s="143">
        <v>28</v>
      </c>
      <c r="AQ86" s="143">
        <v>34</v>
      </c>
      <c r="AR86" s="143">
        <v>16</v>
      </c>
      <c r="AS86" s="143">
        <v>1169.27</v>
      </c>
      <c r="AT86" s="143">
        <f t="shared" si="39"/>
        <v>-12</v>
      </c>
      <c r="AU86" s="147" t="s">
        <v>70</v>
      </c>
      <c r="AV86" s="143">
        <f t="shared" si="56"/>
        <v>70.1562</v>
      </c>
      <c r="AW86" s="143">
        <v>11</v>
      </c>
      <c r="AX86" s="143">
        <v>12</v>
      </c>
      <c r="AY86" s="143">
        <v>4</v>
      </c>
      <c r="AZ86" s="143">
        <v>138.67</v>
      </c>
      <c r="BA86" s="143">
        <f t="shared" si="40"/>
        <v>-7</v>
      </c>
      <c r="BB86" s="147" t="s">
        <v>70</v>
      </c>
      <c r="BC86" s="143">
        <f>AZ86*0.06</f>
        <v>8.3202</v>
      </c>
      <c r="BD86" s="143">
        <v>4</v>
      </c>
      <c r="BE86" s="143">
        <v>5</v>
      </c>
      <c r="BF86" s="143">
        <v>4</v>
      </c>
      <c r="BG86" s="143">
        <v>55.13</v>
      </c>
      <c r="BH86" s="143">
        <f t="shared" si="41"/>
        <v>0</v>
      </c>
      <c r="BI86" s="147" t="s">
        <v>73</v>
      </c>
      <c r="BJ86" s="143">
        <f>BG86*0.08</f>
        <v>4.4104</v>
      </c>
      <c r="BK86" s="143">
        <v>9</v>
      </c>
      <c r="BL86" s="143">
        <v>11</v>
      </c>
      <c r="BM86" s="143">
        <v>20</v>
      </c>
      <c r="BN86" s="143">
        <v>299</v>
      </c>
      <c r="BO86" s="143">
        <v>149.5</v>
      </c>
      <c r="BP86" s="143">
        <f t="shared" si="42"/>
        <v>11</v>
      </c>
      <c r="BQ86" s="147" t="s">
        <v>69</v>
      </c>
      <c r="BR86" s="143">
        <f>(BN86-BO86)*0.1</f>
        <v>14.95</v>
      </c>
      <c r="BS86" s="143">
        <v>10</v>
      </c>
      <c r="BT86" s="143">
        <v>13</v>
      </c>
      <c r="BU86" s="143">
        <v>4</v>
      </c>
      <c r="BV86" s="143">
        <v>58.16</v>
      </c>
      <c r="BW86" s="143">
        <f t="shared" si="43"/>
        <v>-6</v>
      </c>
      <c r="BX86" s="147" t="s">
        <v>70</v>
      </c>
      <c r="BY86" s="143">
        <f t="shared" si="57"/>
        <v>3.4896</v>
      </c>
      <c r="BZ86" s="143">
        <v>17</v>
      </c>
      <c r="CA86" s="143">
        <v>20</v>
      </c>
      <c r="CB86" s="143">
        <f t="shared" si="44"/>
        <v>21</v>
      </c>
      <c r="CC86" s="159">
        <f t="shared" si="45"/>
        <v>4</v>
      </c>
      <c r="CD86" s="160" t="s">
        <v>69</v>
      </c>
      <c r="CE86" s="159">
        <f>CG86*3+CH86*5+CI86*25+CJ86*15+CK86*70+CL86*6+CM86*30+CN86*6+CO86*24+CP86*56+CQ86*61</f>
        <v>153</v>
      </c>
      <c r="CF86" s="159"/>
      <c r="CG86" s="144">
        <v>0</v>
      </c>
      <c r="CH86" s="143">
        <v>2</v>
      </c>
      <c r="CI86" s="143">
        <v>0</v>
      </c>
      <c r="CJ86" s="143">
        <v>0</v>
      </c>
      <c r="CK86" s="143">
        <v>1</v>
      </c>
      <c r="CL86" s="143">
        <v>0</v>
      </c>
      <c r="CM86" s="143">
        <v>0</v>
      </c>
      <c r="CN86" s="143">
        <v>2</v>
      </c>
      <c r="CO86" s="143">
        <v>0</v>
      </c>
      <c r="CP86" s="143">
        <v>0</v>
      </c>
      <c r="CQ86" s="143">
        <v>1</v>
      </c>
      <c r="CR86" s="143">
        <f t="shared" si="46"/>
        <v>445</v>
      </c>
      <c r="CS86" s="143">
        <f t="shared" si="47"/>
        <v>-3</v>
      </c>
    </row>
    <row r="87" s="135" customFormat="1" customHeight="1" spans="1:97">
      <c r="A87" s="143">
        <v>6497</v>
      </c>
      <c r="B87" s="143" t="s">
        <v>191</v>
      </c>
      <c r="C87" s="143">
        <v>587</v>
      </c>
      <c r="D87" s="143" t="s">
        <v>192</v>
      </c>
      <c r="E87" s="143" t="s">
        <v>72</v>
      </c>
      <c r="F87" s="143">
        <v>26</v>
      </c>
      <c r="G87" s="143">
        <v>31</v>
      </c>
      <c r="H87" s="143">
        <v>27</v>
      </c>
      <c r="I87" s="143">
        <v>539.57</v>
      </c>
      <c r="J87" s="143">
        <f t="shared" si="34"/>
        <v>1</v>
      </c>
      <c r="K87" s="147" t="s">
        <v>73</v>
      </c>
      <c r="L87" s="143">
        <f>I87*0.08</f>
        <v>43.1656</v>
      </c>
      <c r="M87" s="143">
        <v>34</v>
      </c>
      <c r="N87" s="143">
        <v>37</v>
      </c>
      <c r="O87" s="143">
        <v>88</v>
      </c>
      <c r="P87" s="143">
        <v>1952.56</v>
      </c>
      <c r="Q87" s="143">
        <f t="shared" si="35"/>
        <v>54</v>
      </c>
      <c r="R87" s="147" t="s">
        <v>69</v>
      </c>
      <c r="S87" s="143">
        <f t="shared" si="58"/>
        <v>156.2048</v>
      </c>
      <c r="T87" s="143">
        <v>22</v>
      </c>
      <c r="U87" s="143">
        <v>24</v>
      </c>
      <c r="V87" s="143">
        <v>5</v>
      </c>
      <c r="W87" s="143">
        <v>128</v>
      </c>
      <c r="X87" s="143">
        <f t="shared" si="36"/>
        <v>-17</v>
      </c>
      <c r="Y87" s="147" t="s">
        <v>70</v>
      </c>
      <c r="Z87" s="143">
        <f t="shared" si="53"/>
        <v>7.68</v>
      </c>
      <c r="AA87" s="143">
        <v>40</v>
      </c>
      <c r="AB87" s="143">
        <v>50</v>
      </c>
      <c r="AC87" s="143">
        <v>29</v>
      </c>
      <c r="AD87" s="143">
        <v>686.4</v>
      </c>
      <c r="AE87" s="143">
        <f t="shared" si="37"/>
        <v>-11</v>
      </c>
      <c r="AF87" s="147" t="s">
        <v>70</v>
      </c>
      <c r="AG87" s="143">
        <f>AD87*0.06</f>
        <v>41.184</v>
      </c>
      <c r="AH87" s="143">
        <v>4</v>
      </c>
      <c r="AI87" s="143">
        <v>5</v>
      </c>
      <c r="AJ87" s="143">
        <v>0</v>
      </c>
      <c r="AK87" s="143">
        <v>0</v>
      </c>
      <c r="AL87" s="143">
        <f t="shared" si="38"/>
        <v>-4</v>
      </c>
      <c r="AM87" s="147" t="s">
        <v>70</v>
      </c>
      <c r="AN87" s="143">
        <f t="shared" si="54"/>
        <v>0</v>
      </c>
      <c r="AO87" s="143">
        <f t="shared" si="55"/>
        <v>-4</v>
      </c>
      <c r="AP87" s="143">
        <v>44</v>
      </c>
      <c r="AQ87" s="143">
        <v>53</v>
      </c>
      <c r="AR87" s="143">
        <v>26</v>
      </c>
      <c r="AS87" s="143">
        <v>2302</v>
      </c>
      <c r="AT87" s="143">
        <f t="shared" si="39"/>
        <v>-18</v>
      </c>
      <c r="AU87" s="147" t="s">
        <v>70</v>
      </c>
      <c r="AV87" s="143">
        <f t="shared" si="56"/>
        <v>138.12</v>
      </c>
      <c r="AW87" s="143">
        <v>10</v>
      </c>
      <c r="AX87" s="143">
        <v>12</v>
      </c>
      <c r="AY87" s="143">
        <v>14</v>
      </c>
      <c r="AZ87" s="143">
        <v>420</v>
      </c>
      <c r="BA87" s="143">
        <f t="shared" si="40"/>
        <v>4</v>
      </c>
      <c r="BB87" s="147" t="s">
        <v>69</v>
      </c>
      <c r="BC87" s="143">
        <f>AZ87*0.1</f>
        <v>42</v>
      </c>
      <c r="BD87" s="143">
        <v>4</v>
      </c>
      <c r="BE87" s="143">
        <v>5</v>
      </c>
      <c r="BF87" s="143">
        <v>0</v>
      </c>
      <c r="BG87" s="143">
        <v>0</v>
      </c>
      <c r="BH87" s="143">
        <f t="shared" si="41"/>
        <v>-4</v>
      </c>
      <c r="BI87" s="147" t="s">
        <v>70</v>
      </c>
      <c r="BJ87" s="143">
        <f>BG87*0.06</f>
        <v>0</v>
      </c>
      <c r="BK87" s="143">
        <v>11</v>
      </c>
      <c r="BL87" s="143">
        <v>14</v>
      </c>
      <c r="BM87" s="143">
        <v>6</v>
      </c>
      <c r="BN87" s="143">
        <v>179.4</v>
      </c>
      <c r="BO87" s="143">
        <v>119.6</v>
      </c>
      <c r="BP87" s="143">
        <f t="shared" si="42"/>
        <v>-5</v>
      </c>
      <c r="BQ87" s="147" t="s">
        <v>70</v>
      </c>
      <c r="BR87" s="143">
        <f>(BN87-BO87)*0.06</f>
        <v>3.588</v>
      </c>
      <c r="BS87" s="143">
        <v>12</v>
      </c>
      <c r="BT87" s="143">
        <v>16</v>
      </c>
      <c r="BU87" s="143">
        <v>11</v>
      </c>
      <c r="BV87" s="143">
        <v>219.05</v>
      </c>
      <c r="BW87" s="143">
        <f t="shared" si="43"/>
        <v>-1</v>
      </c>
      <c r="BX87" s="147" t="s">
        <v>70</v>
      </c>
      <c r="BY87" s="143">
        <f t="shared" si="57"/>
        <v>13.143</v>
      </c>
      <c r="BZ87" s="143">
        <v>13</v>
      </c>
      <c r="CA87" s="143">
        <v>16</v>
      </c>
      <c r="CB87" s="143">
        <f t="shared" si="44"/>
        <v>1.5</v>
      </c>
      <c r="CC87" s="159">
        <f t="shared" si="45"/>
        <v>-11.5</v>
      </c>
      <c r="CD87" s="160" t="s">
        <v>70</v>
      </c>
      <c r="CE87" s="159">
        <f t="shared" ref="CE87:CE95" si="59">CG87*2+CH87*3+CI87*15+CJ87*10+CK87*50+CL87*4+CM87*20+CN87*3+CO87*15+CP87*40+CQ87*40</f>
        <v>5</v>
      </c>
      <c r="CF87" s="159">
        <f>CC87*3</f>
        <v>-34.5</v>
      </c>
      <c r="CG87" s="144">
        <v>1</v>
      </c>
      <c r="CH87" s="143">
        <v>1</v>
      </c>
      <c r="CI87" s="143">
        <v>0</v>
      </c>
      <c r="CJ87" s="143">
        <v>0</v>
      </c>
      <c r="CK87" s="143">
        <v>0</v>
      </c>
      <c r="CL87" s="143">
        <v>0</v>
      </c>
      <c r="CM87" s="143">
        <v>0</v>
      </c>
      <c r="CN87" s="143">
        <v>0</v>
      </c>
      <c r="CO87" s="143">
        <v>0</v>
      </c>
      <c r="CP87" s="143">
        <v>0</v>
      </c>
      <c r="CQ87" s="143">
        <v>0</v>
      </c>
      <c r="CR87" s="143">
        <f t="shared" si="46"/>
        <v>450</v>
      </c>
      <c r="CS87" s="143">
        <f t="shared" si="47"/>
        <v>-38.5</v>
      </c>
    </row>
    <row r="88" s="135" customFormat="1" customHeight="1" spans="1:97">
      <c r="A88" s="143">
        <v>8073</v>
      </c>
      <c r="B88" s="143" t="s">
        <v>193</v>
      </c>
      <c r="C88" s="143">
        <v>587</v>
      </c>
      <c r="D88" s="143" t="s">
        <v>192</v>
      </c>
      <c r="E88" s="143" t="s">
        <v>68</v>
      </c>
      <c r="F88" s="143">
        <v>26</v>
      </c>
      <c r="G88" s="143">
        <v>31</v>
      </c>
      <c r="H88" s="143">
        <v>19</v>
      </c>
      <c r="I88" s="143">
        <v>389.86</v>
      </c>
      <c r="J88" s="143">
        <f t="shared" si="34"/>
        <v>-7</v>
      </c>
      <c r="K88" s="147" t="s">
        <v>70</v>
      </c>
      <c r="L88" s="143">
        <f>I88*0.06</f>
        <v>23.3916</v>
      </c>
      <c r="M88" s="143">
        <v>34</v>
      </c>
      <c r="N88" s="143">
        <v>38</v>
      </c>
      <c r="O88" s="143">
        <v>58</v>
      </c>
      <c r="P88" s="143">
        <v>1183.27</v>
      </c>
      <c r="Q88" s="143">
        <f t="shared" si="35"/>
        <v>24</v>
      </c>
      <c r="R88" s="147" t="s">
        <v>69</v>
      </c>
      <c r="S88" s="143">
        <f t="shared" si="58"/>
        <v>94.6616</v>
      </c>
      <c r="T88" s="143">
        <v>21</v>
      </c>
      <c r="U88" s="143">
        <v>24</v>
      </c>
      <c r="V88" s="143">
        <v>7</v>
      </c>
      <c r="W88" s="143">
        <v>196</v>
      </c>
      <c r="X88" s="143">
        <f t="shared" si="36"/>
        <v>-14</v>
      </c>
      <c r="Y88" s="147" t="s">
        <v>70</v>
      </c>
      <c r="Z88" s="143">
        <f t="shared" si="53"/>
        <v>11.76</v>
      </c>
      <c r="AA88" s="143">
        <v>39</v>
      </c>
      <c r="AB88" s="143">
        <v>49</v>
      </c>
      <c r="AC88" s="143">
        <v>16</v>
      </c>
      <c r="AD88" s="143">
        <v>390.92</v>
      </c>
      <c r="AE88" s="143">
        <f t="shared" si="37"/>
        <v>-23</v>
      </c>
      <c r="AF88" s="147" t="s">
        <v>70</v>
      </c>
      <c r="AG88" s="143">
        <f>AD88*0.06</f>
        <v>23.4552</v>
      </c>
      <c r="AH88" s="143">
        <v>4</v>
      </c>
      <c r="AI88" s="143">
        <v>5</v>
      </c>
      <c r="AJ88" s="143">
        <v>2</v>
      </c>
      <c r="AK88" s="143">
        <v>59</v>
      </c>
      <c r="AL88" s="143">
        <f t="shared" si="38"/>
        <v>-2</v>
      </c>
      <c r="AM88" s="147" t="s">
        <v>70</v>
      </c>
      <c r="AN88" s="143">
        <f t="shared" si="54"/>
        <v>3.54</v>
      </c>
      <c r="AO88" s="143">
        <f t="shared" si="55"/>
        <v>-2</v>
      </c>
      <c r="AP88" s="143">
        <v>44</v>
      </c>
      <c r="AQ88" s="143">
        <v>53</v>
      </c>
      <c r="AR88" s="143">
        <v>6</v>
      </c>
      <c r="AS88" s="143">
        <v>637</v>
      </c>
      <c r="AT88" s="143">
        <f t="shared" si="39"/>
        <v>-38</v>
      </c>
      <c r="AU88" s="147" t="s">
        <v>70</v>
      </c>
      <c r="AV88" s="143">
        <f t="shared" si="56"/>
        <v>38.22</v>
      </c>
      <c r="AW88" s="143">
        <v>10</v>
      </c>
      <c r="AX88" s="143">
        <v>12</v>
      </c>
      <c r="AY88" s="143">
        <v>29</v>
      </c>
      <c r="AZ88" s="143">
        <v>770</v>
      </c>
      <c r="BA88" s="143">
        <f t="shared" si="40"/>
        <v>19</v>
      </c>
      <c r="BB88" s="147" t="s">
        <v>69</v>
      </c>
      <c r="BC88" s="143">
        <f>AZ88*0.1</f>
        <v>77</v>
      </c>
      <c r="BD88" s="143">
        <v>4</v>
      </c>
      <c r="BE88" s="143">
        <v>5</v>
      </c>
      <c r="BF88" s="143">
        <v>2</v>
      </c>
      <c r="BG88" s="143">
        <v>39.6</v>
      </c>
      <c r="BH88" s="143">
        <f t="shared" si="41"/>
        <v>-2</v>
      </c>
      <c r="BI88" s="147" t="s">
        <v>70</v>
      </c>
      <c r="BJ88" s="143">
        <f>BG88*0.06</f>
        <v>2.376</v>
      </c>
      <c r="BK88" s="143">
        <v>12</v>
      </c>
      <c r="BL88" s="143">
        <v>14</v>
      </c>
      <c r="BM88" s="143">
        <v>6</v>
      </c>
      <c r="BN88" s="143">
        <v>29.9</v>
      </c>
      <c r="BO88" s="143">
        <v>29.9</v>
      </c>
      <c r="BP88" s="143">
        <f t="shared" si="42"/>
        <v>-6</v>
      </c>
      <c r="BQ88" s="147" t="s">
        <v>70</v>
      </c>
      <c r="BR88" s="143">
        <f>(BN88-BO88)*0.06</f>
        <v>0</v>
      </c>
      <c r="BS88" s="143">
        <v>12</v>
      </c>
      <c r="BT88" s="143">
        <v>15</v>
      </c>
      <c r="BU88" s="143">
        <v>7</v>
      </c>
      <c r="BV88" s="143">
        <v>144.7</v>
      </c>
      <c r="BW88" s="143">
        <f t="shared" si="43"/>
        <v>-5</v>
      </c>
      <c r="BX88" s="147" t="s">
        <v>70</v>
      </c>
      <c r="BY88" s="143">
        <f t="shared" si="57"/>
        <v>8.682</v>
      </c>
      <c r="BZ88" s="143">
        <v>13</v>
      </c>
      <c r="CA88" s="143">
        <v>15</v>
      </c>
      <c r="CB88" s="143">
        <f t="shared" si="44"/>
        <v>11</v>
      </c>
      <c r="CC88" s="159">
        <f t="shared" si="45"/>
        <v>-2</v>
      </c>
      <c r="CD88" s="160" t="s">
        <v>70</v>
      </c>
      <c r="CE88" s="159">
        <f t="shared" si="59"/>
        <v>33</v>
      </c>
      <c r="CF88" s="159">
        <f>CC88*3</f>
        <v>-6</v>
      </c>
      <c r="CG88" s="144">
        <v>0</v>
      </c>
      <c r="CH88" s="143">
        <v>1</v>
      </c>
      <c r="CI88" s="143">
        <v>2</v>
      </c>
      <c r="CJ88" s="143">
        <v>0</v>
      </c>
      <c r="CK88" s="143">
        <v>0</v>
      </c>
      <c r="CL88" s="143">
        <v>0</v>
      </c>
      <c r="CM88" s="143">
        <v>0</v>
      </c>
      <c r="CN88" s="143">
        <v>0</v>
      </c>
      <c r="CO88" s="143">
        <v>0</v>
      </c>
      <c r="CP88" s="143">
        <v>0</v>
      </c>
      <c r="CQ88" s="143">
        <v>0</v>
      </c>
      <c r="CR88" s="143">
        <f t="shared" si="46"/>
        <v>316</v>
      </c>
      <c r="CS88" s="143">
        <f t="shared" si="47"/>
        <v>-8</v>
      </c>
    </row>
    <row r="89" s="135" customFormat="1" customHeight="1" spans="1:97">
      <c r="A89" s="143">
        <v>13621</v>
      </c>
      <c r="B89" s="143" t="s">
        <v>194</v>
      </c>
      <c r="C89" s="143">
        <v>587</v>
      </c>
      <c r="D89" s="143" t="s">
        <v>192</v>
      </c>
      <c r="E89" s="144" t="s">
        <v>83</v>
      </c>
      <c r="F89" s="143"/>
      <c r="G89" s="143"/>
      <c r="H89" s="143">
        <v>0</v>
      </c>
      <c r="I89" s="143">
        <v>0</v>
      </c>
      <c r="J89" s="143">
        <f t="shared" si="34"/>
        <v>0</v>
      </c>
      <c r="K89" s="147" t="s">
        <v>76</v>
      </c>
      <c r="L89" s="143">
        <f>I89*0.06</f>
        <v>0</v>
      </c>
      <c r="M89" s="143"/>
      <c r="N89" s="143"/>
      <c r="O89" s="143">
        <v>0</v>
      </c>
      <c r="P89" s="143">
        <v>0</v>
      </c>
      <c r="Q89" s="143">
        <f t="shared" si="35"/>
        <v>0</v>
      </c>
      <c r="R89" s="147" t="s">
        <v>76</v>
      </c>
      <c r="S89" s="143">
        <f>P89*0.05</f>
        <v>0</v>
      </c>
      <c r="T89" s="143"/>
      <c r="U89" s="143"/>
      <c r="V89" s="143">
        <v>0</v>
      </c>
      <c r="W89" s="143">
        <v>0</v>
      </c>
      <c r="X89" s="143">
        <f t="shared" si="36"/>
        <v>0</v>
      </c>
      <c r="Y89" s="147" t="s">
        <v>76</v>
      </c>
      <c r="Z89" s="143">
        <f>W89*0.06</f>
        <v>0</v>
      </c>
      <c r="AA89" s="143"/>
      <c r="AB89" s="143"/>
      <c r="AC89" s="143">
        <v>1</v>
      </c>
      <c r="AD89" s="143">
        <v>31.2</v>
      </c>
      <c r="AE89" s="143">
        <f t="shared" si="37"/>
        <v>1</v>
      </c>
      <c r="AF89" s="147" t="s">
        <v>76</v>
      </c>
      <c r="AG89" s="143">
        <f>AD89*0.06</f>
        <v>1.872</v>
      </c>
      <c r="AH89" s="143"/>
      <c r="AI89" s="143"/>
      <c r="AJ89" s="143">
        <v>0</v>
      </c>
      <c r="AK89" s="143">
        <v>0</v>
      </c>
      <c r="AL89" s="143">
        <f t="shared" si="38"/>
        <v>0</v>
      </c>
      <c r="AM89" s="147" t="s">
        <v>76</v>
      </c>
      <c r="AN89" s="143">
        <f>AK89*0.06</f>
        <v>0</v>
      </c>
      <c r="AO89" s="143"/>
      <c r="AP89" s="143"/>
      <c r="AQ89" s="143"/>
      <c r="AR89" s="143">
        <v>0</v>
      </c>
      <c r="AS89" s="143">
        <v>0</v>
      </c>
      <c r="AT89" s="143">
        <f t="shared" si="39"/>
        <v>0</v>
      </c>
      <c r="AU89" s="147" t="s">
        <v>76</v>
      </c>
      <c r="AV89" s="143">
        <f>AS89*0.06</f>
        <v>0</v>
      </c>
      <c r="AW89" s="143"/>
      <c r="AX89" s="143"/>
      <c r="AY89" s="143">
        <v>0</v>
      </c>
      <c r="AZ89" s="143">
        <v>0</v>
      </c>
      <c r="BA89" s="143">
        <f t="shared" si="40"/>
        <v>0</v>
      </c>
      <c r="BB89" s="147" t="s">
        <v>76</v>
      </c>
      <c r="BC89" s="143">
        <f>AZ89*0.06</f>
        <v>0</v>
      </c>
      <c r="BD89" s="143"/>
      <c r="BE89" s="143"/>
      <c r="BF89" s="143">
        <v>0</v>
      </c>
      <c r="BG89" s="143">
        <v>0</v>
      </c>
      <c r="BH89" s="143">
        <f t="shared" si="41"/>
        <v>0</v>
      </c>
      <c r="BI89" s="147" t="s">
        <v>76</v>
      </c>
      <c r="BJ89" s="143">
        <f>BG89*0.06</f>
        <v>0</v>
      </c>
      <c r="BK89" s="143"/>
      <c r="BL89" s="143"/>
      <c r="BM89" s="143">
        <v>0</v>
      </c>
      <c r="BN89" s="143">
        <v>0</v>
      </c>
      <c r="BO89" s="143">
        <v>0</v>
      </c>
      <c r="BP89" s="143">
        <f t="shared" si="42"/>
        <v>0</v>
      </c>
      <c r="BQ89" s="147" t="s">
        <v>76</v>
      </c>
      <c r="BR89" s="143">
        <f>(BN89-BO89)*0.06</f>
        <v>0</v>
      </c>
      <c r="BS89" s="143"/>
      <c r="BT89" s="143"/>
      <c r="BU89" s="143">
        <v>0</v>
      </c>
      <c r="BV89" s="143">
        <v>0</v>
      </c>
      <c r="BW89" s="143">
        <f t="shared" si="43"/>
        <v>0</v>
      </c>
      <c r="BX89" s="147" t="s">
        <v>76</v>
      </c>
      <c r="BY89" s="143">
        <f>BV89*0.06</f>
        <v>0</v>
      </c>
      <c r="BZ89" s="143"/>
      <c r="CA89" s="143"/>
      <c r="CB89" s="143">
        <f t="shared" si="44"/>
        <v>0</v>
      </c>
      <c r="CC89" s="159">
        <f t="shared" si="45"/>
        <v>0</v>
      </c>
      <c r="CD89" s="160" t="s">
        <v>76</v>
      </c>
      <c r="CE89" s="159">
        <f t="shared" si="59"/>
        <v>0</v>
      </c>
      <c r="CF89" s="159"/>
      <c r="CG89" s="144">
        <v>0</v>
      </c>
      <c r="CH89" s="143">
        <v>0</v>
      </c>
      <c r="CI89" s="143">
        <v>0</v>
      </c>
      <c r="CJ89" s="143">
        <v>0</v>
      </c>
      <c r="CK89" s="143">
        <v>0</v>
      </c>
      <c r="CL89" s="143">
        <v>0</v>
      </c>
      <c r="CM89" s="143">
        <v>0</v>
      </c>
      <c r="CN89" s="143">
        <v>0</v>
      </c>
      <c r="CO89" s="143">
        <v>0</v>
      </c>
      <c r="CP89" s="143">
        <v>0</v>
      </c>
      <c r="CQ89" s="143">
        <v>0</v>
      </c>
      <c r="CR89" s="143">
        <f t="shared" si="46"/>
        <v>2</v>
      </c>
      <c r="CS89" s="143">
        <f t="shared" si="47"/>
        <v>0</v>
      </c>
    </row>
    <row r="90" s="135" customFormat="1" customHeight="1" spans="1:97">
      <c r="A90" s="143">
        <v>13212</v>
      </c>
      <c r="B90" s="143" t="s">
        <v>195</v>
      </c>
      <c r="C90" s="143">
        <v>587</v>
      </c>
      <c r="D90" s="143" t="s">
        <v>192</v>
      </c>
      <c r="E90" s="144" t="s">
        <v>81</v>
      </c>
      <c r="F90" s="143"/>
      <c r="G90" s="143"/>
      <c r="H90" s="143">
        <v>0</v>
      </c>
      <c r="I90" s="143">
        <v>0</v>
      </c>
      <c r="J90" s="143">
        <f t="shared" si="34"/>
        <v>0</v>
      </c>
      <c r="K90" s="147" t="s">
        <v>76</v>
      </c>
      <c r="L90" s="143">
        <f>I90*0.06</f>
        <v>0</v>
      </c>
      <c r="M90" s="143"/>
      <c r="N90" s="143"/>
      <c r="O90" s="143">
        <v>5</v>
      </c>
      <c r="P90" s="143">
        <v>102</v>
      </c>
      <c r="Q90" s="143">
        <f t="shared" si="35"/>
        <v>5</v>
      </c>
      <c r="R90" s="147" t="s">
        <v>76</v>
      </c>
      <c r="S90" s="143">
        <f>P90*0.05</f>
        <v>5.1</v>
      </c>
      <c r="T90" s="143"/>
      <c r="U90" s="143"/>
      <c r="V90" s="143">
        <v>0</v>
      </c>
      <c r="W90" s="143">
        <v>0</v>
      </c>
      <c r="X90" s="143">
        <f t="shared" si="36"/>
        <v>0</v>
      </c>
      <c r="Y90" s="147" t="s">
        <v>76</v>
      </c>
      <c r="Z90" s="143">
        <f>W90*0.06</f>
        <v>0</v>
      </c>
      <c r="AA90" s="143"/>
      <c r="AB90" s="143"/>
      <c r="AC90" s="143">
        <v>1</v>
      </c>
      <c r="AD90" s="143">
        <v>29.8</v>
      </c>
      <c r="AE90" s="143">
        <f t="shared" si="37"/>
        <v>1</v>
      </c>
      <c r="AF90" s="147" t="s">
        <v>76</v>
      </c>
      <c r="AG90" s="143">
        <f>AD90*0.06</f>
        <v>1.788</v>
      </c>
      <c r="AH90" s="143"/>
      <c r="AI90" s="143"/>
      <c r="AJ90" s="143">
        <v>0</v>
      </c>
      <c r="AK90" s="143">
        <v>0</v>
      </c>
      <c r="AL90" s="143">
        <f t="shared" si="38"/>
        <v>0</v>
      </c>
      <c r="AM90" s="147" t="s">
        <v>76</v>
      </c>
      <c r="AN90" s="143">
        <f>AK90*0.06</f>
        <v>0</v>
      </c>
      <c r="AO90" s="143"/>
      <c r="AP90" s="143"/>
      <c r="AQ90" s="143"/>
      <c r="AR90" s="143">
        <v>0</v>
      </c>
      <c r="AS90" s="143">
        <v>0</v>
      </c>
      <c r="AT90" s="143">
        <f t="shared" si="39"/>
        <v>0</v>
      </c>
      <c r="AU90" s="147" t="s">
        <v>76</v>
      </c>
      <c r="AV90" s="143">
        <f>AS90*0.06</f>
        <v>0</v>
      </c>
      <c r="AW90" s="143"/>
      <c r="AX90" s="143"/>
      <c r="AY90" s="143">
        <v>0</v>
      </c>
      <c r="AZ90" s="143">
        <v>0</v>
      </c>
      <c r="BA90" s="143">
        <f t="shared" si="40"/>
        <v>0</v>
      </c>
      <c r="BB90" s="147" t="s">
        <v>76</v>
      </c>
      <c r="BC90" s="143">
        <f>AZ90*0.06</f>
        <v>0</v>
      </c>
      <c r="BD90" s="143"/>
      <c r="BE90" s="143"/>
      <c r="BF90" s="143">
        <v>0</v>
      </c>
      <c r="BG90" s="143">
        <v>0</v>
      </c>
      <c r="BH90" s="143">
        <f t="shared" si="41"/>
        <v>0</v>
      </c>
      <c r="BI90" s="147" t="s">
        <v>76</v>
      </c>
      <c r="BJ90" s="143">
        <f>BG90*0.06</f>
        <v>0</v>
      </c>
      <c r="BK90" s="143"/>
      <c r="BL90" s="143"/>
      <c r="BM90" s="143">
        <v>0</v>
      </c>
      <c r="BN90" s="143">
        <v>0</v>
      </c>
      <c r="BO90" s="143">
        <v>0</v>
      </c>
      <c r="BP90" s="143">
        <f t="shared" si="42"/>
        <v>0</v>
      </c>
      <c r="BQ90" s="147" t="s">
        <v>76</v>
      </c>
      <c r="BR90" s="143">
        <f>(BN90-BO90)*0.06</f>
        <v>0</v>
      </c>
      <c r="BS90" s="143"/>
      <c r="BT90" s="143"/>
      <c r="BU90" s="143">
        <v>0</v>
      </c>
      <c r="BV90" s="143">
        <v>0</v>
      </c>
      <c r="BW90" s="143">
        <f t="shared" si="43"/>
        <v>0</v>
      </c>
      <c r="BX90" s="147" t="s">
        <v>76</v>
      </c>
      <c r="BY90" s="143">
        <f>BV90*0.06</f>
        <v>0</v>
      </c>
      <c r="BZ90" s="143"/>
      <c r="CA90" s="143"/>
      <c r="CB90" s="143">
        <f t="shared" si="44"/>
        <v>0</v>
      </c>
      <c r="CC90" s="159">
        <f t="shared" si="45"/>
        <v>0</v>
      </c>
      <c r="CD90" s="160" t="s">
        <v>76</v>
      </c>
      <c r="CE90" s="159">
        <f t="shared" si="59"/>
        <v>0</v>
      </c>
      <c r="CF90" s="159"/>
      <c r="CG90" s="144">
        <v>0</v>
      </c>
      <c r="CH90" s="143">
        <v>0</v>
      </c>
      <c r="CI90" s="143">
        <v>0</v>
      </c>
      <c r="CJ90" s="143">
        <v>0</v>
      </c>
      <c r="CK90" s="143">
        <v>0</v>
      </c>
      <c r="CL90" s="143">
        <v>0</v>
      </c>
      <c r="CM90" s="143">
        <v>0</v>
      </c>
      <c r="CN90" s="143">
        <v>0</v>
      </c>
      <c r="CO90" s="143">
        <v>0</v>
      </c>
      <c r="CP90" s="143">
        <v>0</v>
      </c>
      <c r="CQ90" s="143">
        <v>0</v>
      </c>
      <c r="CR90" s="143">
        <f t="shared" si="46"/>
        <v>7</v>
      </c>
      <c r="CS90" s="143">
        <f t="shared" si="47"/>
        <v>0</v>
      </c>
    </row>
    <row r="91" s="135" customFormat="1" customHeight="1" spans="1:97">
      <c r="A91" s="143">
        <v>6385</v>
      </c>
      <c r="B91" s="143" t="s">
        <v>196</v>
      </c>
      <c r="C91" s="143">
        <v>704</v>
      </c>
      <c r="D91" s="143" t="s">
        <v>197</v>
      </c>
      <c r="E91" s="143" t="s">
        <v>68</v>
      </c>
      <c r="F91" s="143">
        <v>13</v>
      </c>
      <c r="G91" s="143">
        <v>16</v>
      </c>
      <c r="H91" s="143">
        <v>9</v>
      </c>
      <c r="I91" s="143">
        <v>179.02</v>
      </c>
      <c r="J91" s="143">
        <f t="shared" si="34"/>
        <v>-4</v>
      </c>
      <c r="K91" s="147" t="s">
        <v>70</v>
      </c>
      <c r="L91" s="143">
        <f>I91*0.06</f>
        <v>10.7412</v>
      </c>
      <c r="M91" s="143">
        <v>18</v>
      </c>
      <c r="N91" s="143">
        <v>19</v>
      </c>
      <c r="O91" s="143">
        <v>20</v>
      </c>
      <c r="P91" s="143">
        <v>441.62</v>
      </c>
      <c r="Q91" s="143">
        <f t="shared" si="35"/>
        <v>2</v>
      </c>
      <c r="R91" s="147" t="s">
        <v>69</v>
      </c>
      <c r="S91" s="143">
        <f t="shared" si="58"/>
        <v>35.3296</v>
      </c>
      <c r="T91" s="143">
        <v>6</v>
      </c>
      <c r="U91" s="143">
        <v>6</v>
      </c>
      <c r="V91" s="143">
        <v>1</v>
      </c>
      <c r="W91" s="143">
        <v>28</v>
      </c>
      <c r="X91" s="143">
        <f t="shared" si="36"/>
        <v>-5</v>
      </c>
      <c r="Y91" s="147" t="s">
        <v>70</v>
      </c>
      <c r="Z91" s="143">
        <f>W91*0.06</f>
        <v>1.68</v>
      </c>
      <c r="AA91" s="143">
        <v>17</v>
      </c>
      <c r="AB91" s="143">
        <v>22</v>
      </c>
      <c r="AC91" s="143">
        <v>22</v>
      </c>
      <c r="AD91" s="143">
        <v>656.66</v>
      </c>
      <c r="AE91" s="143">
        <f t="shared" si="37"/>
        <v>5</v>
      </c>
      <c r="AF91" s="147" t="s">
        <v>69</v>
      </c>
      <c r="AG91" s="143">
        <f>AD91*0.1</f>
        <v>65.666</v>
      </c>
      <c r="AH91" s="143">
        <v>2</v>
      </c>
      <c r="AI91" s="143">
        <v>2</v>
      </c>
      <c r="AJ91" s="143">
        <v>4</v>
      </c>
      <c r="AK91" s="143">
        <v>101.86</v>
      </c>
      <c r="AL91" s="143">
        <f t="shared" si="38"/>
        <v>2</v>
      </c>
      <c r="AM91" s="147" t="s">
        <v>69</v>
      </c>
      <c r="AN91" s="143">
        <f>AK91*0.1</f>
        <v>10.186</v>
      </c>
      <c r="AO91" s="143"/>
      <c r="AP91" s="143">
        <v>19</v>
      </c>
      <c r="AQ91" s="143">
        <v>23</v>
      </c>
      <c r="AR91" s="143">
        <v>12</v>
      </c>
      <c r="AS91" s="143">
        <v>1152</v>
      </c>
      <c r="AT91" s="143">
        <f t="shared" si="39"/>
        <v>-7</v>
      </c>
      <c r="AU91" s="147" t="s">
        <v>70</v>
      </c>
      <c r="AV91" s="143">
        <f>AS91*0.06</f>
        <v>69.12</v>
      </c>
      <c r="AW91" s="143">
        <v>6</v>
      </c>
      <c r="AX91" s="143">
        <v>7</v>
      </c>
      <c r="AY91" s="143">
        <v>15</v>
      </c>
      <c r="AZ91" s="143">
        <v>336</v>
      </c>
      <c r="BA91" s="143">
        <f t="shared" si="40"/>
        <v>9</v>
      </c>
      <c r="BB91" s="147" t="s">
        <v>69</v>
      </c>
      <c r="BC91" s="143">
        <f>AZ91*0.1</f>
        <v>33.6</v>
      </c>
      <c r="BD91" s="143">
        <v>2</v>
      </c>
      <c r="BE91" s="143">
        <v>3</v>
      </c>
      <c r="BF91" s="143">
        <v>0</v>
      </c>
      <c r="BG91" s="143">
        <v>0</v>
      </c>
      <c r="BH91" s="143">
        <f t="shared" si="41"/>
        <v>-2</v>
      </c>
      <c r="BI91" s="147" t="s">
        <v>70</v>
      </c>
      <c r="BJ91" s="143">
        <f>BG91*0.06</f>
        <v>0</v>
      </c>
      <c r="BK91" s="143">
        <v>6</v>
      </c>
      <c r="BL91" s="143">
        <v>8</v>
      </c>
      <c r="BM91" s="143">
        <v>1</v>
      </c>
      <c r="BN91" s="143">
        <v>29.9</v>
      </c>
      <c r="BO91" s="143">
        <v>0</v>
      </c>
      <c r="BP91" s="143">
        <f t="shared" si="42"/>
        <v>-5</v>
      </c>
      <c r="BQ91" s="147" t="s">
        <v>70</v>
      </c>
      <c r="BR91" s="143">
        <f>(BN91-BO91)*0.06</f>
        <v>1.794</v>
      </c>
      <c r="BS91" s="143">
        <v>7</v>
      </c>
      <c r="BT91" s="143">
        <v>9</v>
      </c>
      <c r="BU91" s="143">
        <v>7</v>
      </c>
      <c r="BV91" s="143">
        <v>126</v>
      </c>
      <c r="BW91" s="143">
        <f t="shared" si="43"/>
        <v>0</v>
      </c>
      <c r="BX91" s="147" t="s">
        <v>73</v>
      </c>
      <c r="BY91" s="143">
        <f>BV91*0.08</f>
        <v>10.08</v>
      </c>
      <c r="BZ91" s="143">
        <v>6</v>
      </c>
      <c r="CA91" s="143">
        <v>7</v>
      </c>
      <c r="CB91" s="143">
        <f t="shared" si="44"/>
        <v>0</v>
      </c>
      <c r="CC91" s="159">
        <f t="shared" si="45"/>
        <v>-6</v>
      </c>
      <c r="CD91" s="160" t="s">
        <v>70</v>
      </c>
      <c r="CE91" s="159">
        <f t="shared" si="59"/>
        <v>0</v>
      </c>
      <c r="CF91" s="159">
        <f>CC91*3</f>
        <v>-18</v>
      </c>
      <c r="CG91" s="144">
        <v>0</v>
      </c>
      <c r="CH91" s="143">
        <v>0</v>
      </c>
      <c r="CI91" s="143">
        <v>0</v>
      </c>
      <c r="CJ91" s="143">
        <v>0</v>
      </c>
      <c r="CK91" s="143">
        <v>0</v>
      </c>
      <c r="CL91" s="143">
        <v>0</v>
      </c>
      <c r="CM91" s="143">
        <v>0</v>
      </c>
      <c r="CN91" s="143">
        <v>0</v>
      </c>
      <c r="CO91" s="143">
        <v>0</v>
      </c>
      <c r="CP91" s="143">
        <v>0</v>
      </c>
      <c r="CQ91" s="143">
        <v>0</v>
      </c>
      <c r="CR91" s="143">
        <f t="shared" si="46"/>
        <v>238</v>
      </c>
      <c r="CS91" s="143">
        <f t="shared" si="47"/>
        <v>-18</v>
      </c>
    </row>
    <row r="92" s="135" customFormat="1" customHeight="1" spans="1:97">
      <c r="A92" s="143">
        <v>6505</v>
      </c>
      <c r="B92" s="143" t="s">
        <v>198</v>
      </c>
      <c r="C92" s="143">
        <v>704</v>
      </c>
      <c r="D92" s="143" t="s">
        <v>197</v>
      </c>
      <c r="E92" s="143" t="s">
        <v>72</v>
      </c>
      <c r="F92" s="143">
        <v>14</v>
      </c>
      <c r="G92" s="143">
        <v>16</v>
      </c>
      <c r="H92" s="143">
        <v>16</v>
      </c>
      <c r="I92" s="143">
        <v>385.59</v>
      </c>
      <c r="J92" s="143">
        <f t="shared" si="34"/>
        <v>2</v>
      </c>
      <c r="K92" s="147" t="s">
        <v>69</v>
      </c>
      <c r="L92" s="143">
        <f>I92*0.1</f>
        <v>38.559</v>
      </c>
      <c r="M92" s="143">
        <v>18</v>
      </c>
      <c r="N92" s="143">
        <v>20</v>
      </c>
      <c r="O92" s="143">
        <v>26</v>
      </c>
      <c r="P92" s="143">
        <v>547.15</v>
      </c>
      <c r="Q92" s="143">
        <f t="shared" si="35"/>
        <v>8</v>
      </c>
      <c r="R92" s="147" t="s">
        <v>69</v>
      </c>
      <c r="S92" s="143">
        <f t="shared" si="58"/>
        <v>43.772</v>
      </c>
      <c r="T92" s="143">
        <v>6</v>
      </c>
      <c r="U92" s="143">
        <v>7</v>
      </c>
      <c r="V92" s="143">
        <v>5</v>
      </c>
      <c r="W92" s="143">
        <v>117.01</v>
      </c>
      <c r="X92" s="143">
        <f t="shared" si="36"/>
        <v>-1</v>
      </c>
      <c r="Y92" s="147" t="s">
        <v>70</v>
      </c>
      <c r="Z92" s="143">
        <f>W92*0.06</f>
        <v>7.0206</v>
      </c>
      <c r="AA92" s="143">
        <v>17</v>
      </c>
      <c r="AB92" s="143">
        <v>22</v>
      </c>
      <c r="AC92" s="143">
        <v>16</v>
      </c>
      <c r="AD92" s="143">
        <v>463.6</v>
      </c>
      <c r="AE92" s="143">
        <f t="shared" si="37"/>
        <v>-1</v>
      </c>
      <c r="AF92" s="147" t="s">
        <v>70</v>
      </c>
      <c r="AG92" s="143">
        <f>AD92*0.06</f>
        <v>27.816</v>
      </c>
      <c r="AH92" s="143">
        <v>3</v>
      </c>
      <c r="AI92" s="143">
        <v>3</v>
      </c>
      <c r="AJ92" s="143">
        <v>4</v>
      </c>
      <c r="AK92" s="143">
        <v>107.3</v>
      </c>
      <c r="AL92" s="143">
        <f t="shared" si="38"/>
        <v>1</v>
      </c>
      <c r="AM92" s="147" t="s">
        <v>69</v>
      </c>
      <c r="AN92" s="143">
        <f>AK92*0.1</f>
        <v>10.73</v>
      </c>
      <c r="AO92" s="143"/>
      <c r="AP92" s="143">
        <v>19</v>
      </c>
      <c r="AQ92" s="143">
        <v>23</v>
      </c>
      <c r="AR92" s="143">
        <v>10</v>
      </c>
      <c r="AS92" s="143">
        <v>784</v>
      </c>
      <c r="AT92" s="143">
        <f t="shared" si="39"/>
        <v>-9</v>
      </c>
      <c r="AU92" s="147" t="s">
        <v>70</v>
      </c>
      <c r="AV92" s="143">
        <f>AS92*0.06</f>
        <v>47.04</v>
      </c>
      <c r="AW92" s="143">
        <v>6</v>
      </c>
      <c r="AX92" s="143">
        <v>7</v>
      </c>
      <c r="AY92" s="143">
        <v>3</v>
      </c>
      <c r="AZ92" s="143">
        <v>75</v>
      </c>
      <c r="BA92" s="143">
        <f t="shared" si="40"/>
        <v>-3</v>
      </c>
      <c r="BB92" s="147" t="s">
        <v>70</v>
      </c>
      <c r="BC92" s="143">
        <f>AZ92*0.06</f>
        <v>4.5</v>
      </c>
      <c r="BD92" s="143">
        <v>3</v>
      </c>
      <c r="BE92" s="143">
        <v>4</v>
      </c>
      <c r="BF92" s="143">
        <v>4</v>
      </c>
      <c r="BG92" s="143">
        <v>59.4</v>
      </c>
      <c r="BH92" s="143">
        <f t="shared" si="41"/>
        <v>1</v>
      </c>
      <c r="BI92" s="147" t="s">
        <v>69</v>
      </c>
      <c r="BJ92" s="143">
        <f>BG92*0.1</f>
        <v>5.94</v>
      </c>
      <c r="BK92" s="143">
        <v>7</v>
      </c>
      <c r="BL92" s="143">
        <v>8</v>
      </c>
      <c r="BM92" s="143">
        <v>22</v>
      </c>
      <c r="BN92" s="143">
        <v>299.1</v>
      </c>
      <c r="BO92" s="143">
        <v>299.1</v>
      </c>
      <c r="BP92" s="143">
        <f t="shared" si="42"/>
        <v>15</v>
      </c>
      <c r="BQ92" s="147" t="s">
        <v>69</v>
      </c>
      <c r="BR92" s="143">
        <f>(BN92-BO92)*0.1</f>
        <v>0</v>
      </c>
      <c r="BS92" s="143">
        <v>7</v>
      </c>
      <c r="BT92" s="143">
        <v>9</v>
      </c>
      <c r="BU92" s="143">
        <v>10</v>
      </c>
      <c r="BV92" s="143">
        <v>225.44</v>
      </c>
      <c r="BW92" s="143">
        <f t="shared" si="43"/>
        <v>3</v>
      </c>
      <c r="BX92" s="147" t="s">
        <v>69</v>
      </c>
      <c r="BY92" s="143">
        <f>BV92*0.1</f>
        <v>22.544</v>
      </c>
      <c r="BZ92" s="143">
        <v>7</v>
      </c>
      <c r="CA92" s="143">
        <v>8</v>
      </c>
      <c r="CB92" s="143">
        <f t="shared" si="44"/>
        <v>0</v>
      </c>
      <c r="CC92" s="159">
        <f t="shared" si="45"/>
        <v>-7</v>
      </c>
      <c r="CD92" s="160" t="s">
        <v>70</v>
      </c>
      <c r="CE92" s="159">
        <f t="shared" si="59"/>
        <v>0</v>
      </c>
      <c r="CF92" s="159">
        <f>CC92*3</f>
        <v>-21</v>
      </c>
      <c r="CG92" s="144">
        <v>0</v>
      </c>
      <c r="CH92" s="143">
        <v>0</v>
      </c>
      <c r="CI92" s="143">
        <v>0</v>
      </c>
      <c r="CJ92" s="143">
        <v>0</v>
      </c>
      <c r="CK92" s="143">
        <v>0</v>
      </c>
      <c r="CL92" s="143">
        <v>0</v>
      </c>
      <c r="CM92" s="143">
        <v>0</v>
      </c>
      <c r="CN92" s="143">
        <v>0</v>
      </c>
      <c r="CO92" s="143">
        <v>0</v>
      </c>
      <c r="CP92" s="143">
        <v>0</v>
      </c>
      <c r="CQ92" s="143">
        <v>0</v>
      </c>
      <c r="CR92" s="143">
        <f t="shared" si="46"/>
        <v>208</v>
      </c>
      <c r="CS92" s="143">
        <f t="shared" si="47"/>
        <v>-21</v>
      </c>
    </row>
    <row r="93" s="135" customFormat="1" customHeight="1" spans="1:97">
      <c r="A93" s="143">
        <v>10953</v>
      </c>
      <c r="B93" s="143" t="s">
        <v>199</v>
      </c>
      <c r="C93" s="143">
        <v>704</v>
      </c>
      <c r="D93" s="143" t="s">
        <v>197</v>
      </c>
      <c r="E93" s="143" t="s">
        <v>72</v>
      </c>
      <c r="F93" s="143">
        <v>13</v>
      </c>
      <c r="G93" s="143">
        <v>16</v>
      </c>
      <c r="H93" s="143">
        <v>7</v>
      </c>
      <c r="I93" s="143">
        <v>190.4</v>
      </c>
      <c r="J93" s="143">
        <f t="shared" si="34"/>
        <v>-6</v>
      </c>
      <c r="K93" s="147" t="s">
        <v>70</v>
      </c>
      <c r="L93" s="143">
        <f>I93*0.06</f>
        <v>11.424</v>
      </c>
      <c r="M93" s="143">
        <v>17</v>
      </c>
      <c r="N93" s="143">
        <v>19</v>
      </c>
      <c r="O93" s="143">
        <v>16</v>
      </c>
      <c r="P93" s="143">
        <v>303</v>
      </c>
      <c r="Q93" s="143">
        <f t="shared" si="35"/>
        <v>-1</v>
      </c>
      <c r="R93" s="147" t="s">
        <v>70</v>
      </c>
      <c r="S93" s="143">
        <f>P93*0.05</f>
        <v>15.15</v>
      </c>
      <c r="T93" s="143">
        <v>6</v>
      </c>
      <c r="U93" s="143">
        <v>6</v>
      </c>
      <c r="V93" s="143">
        <v>1</v>
      </c>
      <c r="W93" s="143">
        <v>26.5</v>
      </c>
      <c r="X93" s="143">
        <f t="shared" si="36"/>
        <v>-5</v>
      </c>
      <c r="Y93" s="147" t="s">
        <v>70</v>
      </c>
      <c r="Z93" s="143">
        <f>W93*0.06</f>
        <v>1.59</v>
      </c>
      <c r="AA93" s="143">
        <v>17</v>
      </c>
      <c r="AB93" s="143">
        <v>22</v>
      </c>
      <c r="AC93" s="143">
        <v>16</v>
      </c>
      <c r="AD93" s="143">
        <v>462.15</v>
      </c>
      <c r="AE93" s="143">
        <f t="shared" si="37"/>
        <v>-1</v>
      </c>
      <c r="AF93" s="147" t="s">
        <v>70</v>
      </c>
      <c r="AG93" s="143">
        <f>AD93*0.06</f>
        <v>27.729</v>
      </c>
      <c r="AH93" s="143">
        <v>2</v>
      </c>
      <c r="AI93" s="143">
        <v>3</v>
      </c>
      <c r="AJ93" s="143">
        <v>2</v>
      </c>
      <c r="AK93" s="143">
        <v>59</v>
      </c>
      <c r="AL93" s="143">
        <f t="shared" si="38"/>
        <v>0</v>
      </c>
      <c r="AM93" s="147" t="s">
        <v>73</v>
      </c>
      <c r="AN93" s="143">
        <f>AK93*0.08</f>
        <v>4.72</v>
      </c>
      <c r="AO93" s="143"/>
      <c r="AP93" s="143">
        <v>19</v>
      </c>
      <c r="AQ93" s="143">
        <v>22</v>
      </c>
      <c r="AR93" s="143">
        <v>6</v>
      </c>
      <c r="AS93" s="143">
        <v>485.01</v>
      </c>
      <c r="AT93" s="143">
        <f t="shared" si="39"/>
        <v>-13</v>
      </c>
      <c r="AU93" s="147" t="s">
        <v>70</v>
      </c>
      <c r="AV93" s="143">
        <f>AS93*0.06</f>
        <v>29.1006</v>
      </c>
      <c r="AW93" s="143">
        <v>6</v>
      </c>
      <c r="AX93" s="143">
        <v>7</v>
      </c>
      <c r="AY93" s="143">
        <v>2</v>
      </c>
      <c r="AZ93" s="143">
        <v>51.77</v>
      </c>
      <c r="BA93" s="143">
        <f t="shared" si="40"/>
        <v>-4</v>
      </c>
      <c r="BB93" s="147" t="s">
        <v>70</v>
      </c>
      <c r="BC93" s="143">
        <f>AZ93*0.06</f>
        <v>3.1062</v>
      </c>
      <c r="BD93" s="143">
        <v>3</v>
      </c>
      <c r="BE93" s="143">
        <v>3</v>
      </c>
      <c r="BF93" s="143">
        <v>0</v>
      </c>
      <c r="BG93" s="143">
        <v>0</v>
      </c>
      <c r="BH93" s="143">
        <f t="shared" si="41"/>
        <v>-3</v>
      </c>
      <c r="BI93" s="147" t="s">
        <v>70</v>
      </c>
      <c r="BJ93" s="143">
        <f>BG93*0.06</f>
        <v>0</v>
      </c>
      <c r="BK93" s="143">
        <v>6</v>
      </c>
      <c r="BL93" s="143">
        <v>7</v>
      </c>
      <c r="BM93" s="143">
        <v>0</v>
      </c>
      <c r="BN93" s="143">
        <v>0</v>
      </c>
      <c r="BO93" s="143">
        <v>0</v>
      </c>
      <c r="BP93" s="143">
        <f t="shared" si="42"/>
        <v>-6</v>
      </c>
      <c r="BQ93" s="147" t="s">
        <v>70</v>
      </c>
      <c r="BR93" s="143">
        <f>(BN93-BO93)*0.06</f>
        <v>0</v>
      </c>
      <c r="BS93" s="143">
        <v>6</v>
      </c>
      <c r="BT93" s="143">
        <v>9</v>
      </c>
      <c r="BU93" s="143">
        <v>3</v>
      </c>
      <c r="BV93" s="143">
        <v>53</v>
      </c>
      <c r="BW93" s="143">
        <f t="shared" si="43"/>
        <v>-3</v>
      </c>
      <c r="BX93" s="147" t="s">
        <v>70</v>
      </c>
      <c r="BY93" s="143">
        <f>BV93*0.06</f>
        <v>3.18</v>
      </c>
      <c r="BZ93" s="143">
        <v>6</v>
      </c>
      <c r="CA93" s="143">
        <v>8</v>
      </c>
      <c r="CB93" s="143">
        <f t="shared" si="44"/>
        <v>1</v>
      </c>
      <c r="CC93" s="159">
        <f t="shared" si="45"/>
        <v>-5</v>
      </c>
      <c r="CD93" s="160" t="s">
        <v>70</v>
      </c>
      <c r="CE93" s="159">
        <f t="shared" si="59"/>
        <v>3</v>
      </c>
      <c r="CF93" s="159">
        <f>CC93*3</f>
        <v>-15</v>
      </c>
      <c r="CG93" s="144">
        <v>0</v>
      </c>
      <c r="CH93" s="143">
        <v>1</v>
      </c>
      <c r="CI93" s="143">
        <v>0</v>
      </c>
      <c r="CJ93" s="143">
        <v>0</v>
      </c>
      <c r="CK93" s="143">
        <v>0</v>
      </c>
      <c r="CL93" s="143">
        <v>0</v>
      </c>
      <c r="CM93" s="143">
        <v>0</v>
      </c>
      <c r="CN93" s="143">
        <v>0</v>
      </c>
      <c r="CO93" s="143">
        <v>0</v>
      </c>
      <c r="CP93" s="143">
        <v>0</v>
      </c>
      <c r="CQ93" s="143">
        <v>0</v>
      </c>
      <c r="CR93" s="143">
        <f t="shared" si="46"/>
        <v>99</v>
      </c>
      <c r="CS93" s="143">
        <f t="shared" si="47"/>
        <v>-15</v>
      </c>
    </row>
    <row r="94" s="135" customFormat="1" customHeight="1" spans="1:97">
      <c r="A94" s="143">
        <v>13299</v>
      </c>
      <c r="B94" s="143" t="s">
        <v>200</v>
      </c>
      <c r="C94" s="143">
        <v>704</v>
      </c>
      <c r="D94" s="143" t="s">
        <v>197</v>
      </c>
      <c r="E94" s="144" t="s">
        <v>72</v>
      </c>
      <c r="F94" s="143">
        <v>0</v>
      </c>
      <c r="G94" s="143">
        <v>0</v>
      </c>
      <c r="H94" s="143">
        <v>2</v>
      </c>
      <c r="I94" s="143">
        <v>50.8</v>
      </c>
      <c r="J94" s="143">
        <f t="shared" si="34"/>
        <v>2</v>
      </c>
      <c r="K94" s="147" t="s">
        <v>76</v>
      </c>
      <c r="L94" s="143">
        <f>I94*0.06</f>
        <v>3.048</v>
      </c>
      <c r="M94" s="143">
        <v>0</v>
      </c>
      <c r="N94" s="143">
        <v>0</v>
      </c>
      <c r="O94" s="143">
        <v>5</v>
      </c>
      <c r="P94" s="143">
        <v>90</v>
      </c>
      <c r="Q94" s="143">
        <f t="shared" si="35"/>
        <v>5</v>
      </c>
      <c r="R94" s="147" t="s">
        <v>76</v>
      </c>
      <c r="S94" s="143">
        <f>P94*0.05</f>
        <v>4.5</v>
      </c>
      <c r="T94" s="143">
        <v>0</v>
      </c>
      <c r="U94" s="143">
        <v>0</v>
      </c>
      <c r="V94" s="143">
        <v>2</v>
      </c>
      <c r="W94" s="143">
        <v>54.5</v>
      </c>
      <c r="X94" s="143">
        <f t="shared" si="36"/>
        <v>2</v>
      </c>
      <c r="Y94" s="147" t="s">
        <v>76</v>
      </c>
      <c r="Z94" s="143">
        <f>W94*0.06</f>
        <v>3.27</v>
      </c>
      <c r="AA94" s="143">
        <v>0</v>
      </c>
      <c r="AB94" s="143">
        <v>0</v>
      </c>
      <c r="AC94" s="143">
        <v>9</v>
      </c>
      <c r="AD94" s="143">
        <v>218.7</v>
      </c>
      <c r="AE94" s="143">
        <f t="shared" si="37"/>
        <v>9</v>
      </c>
      <c r="AF94" s="147" t="s">
        <v>76</v>
      </c>
      <c r="AG94" s="143">
        <f>AD94*0.06</f>
        <v>13.122</v>
      </c>
      <c r="AH94" s="143">
        <v>0</v>
      </c>
      <c r="AI94" s="143">
        <v>0</v>
      </c>
      <c r="AJ94" s="143">
        <v>0</v>
      </c>
      <c r="AK94" s="143">
        <v>0</v>
      </c>
      <c r="AL94" s="143">
        <f t="shared" si="38"/>
        <v>0</v>
      </c>
      <c r="AM94" s="147" t="s">
        <v>76</v>
      </c>
      <c r="AN94" s="143">
        <f>AK94*0.06</f>
        <v>0</v>
      </c>
      <c r="AO94" s="143"/>
      <c r="AP94" s="143">
        <v>0</v>
      </c>
      <c r="AQ94" s="143">
        <v>0</v>
      </c>
      <c r="AR94" s="143">
        <v>0</v>
      </c>
      <c r="AS94" s="143">
        <v>0</v>
      </c>
      <c r="AT94" s="143">
        <f t="shared" si="39"/>
        <v>0</v>
      </c>
      <c r="AU94" s="147" t="s">
        <v>76</v>
      </c>
      <c r="AV94" s="143">
        <f>AS94*0.06</f>
        <v>0</v>
      </c>
      <c r="AW94" s="143">
        <v>0</v>
      </c>
      <c r="AX94" s="143">
        <v>0</v>
      </c>
      <c r="AY94" s="143">
        <v>3</v>
      </c>
      <c r="AZ94" s="143">
        <v>75</v>
      </c>
      <c r="BA94" s="143">
        <f t="shared" si="40"/>
        <v>3</v>
      </c>
      <c r="BB94" s="147" t="s">
        <v>69</v>
      </c>
      <c r="BC94" s="143">
        <f>AZ94*0.1</f>
        <v>7.5</v>
      </c>
      <c r="BD94" s="143">
        <v>0</v>
      </c>
      <c r="BE94" s="143">
        <v>0</v>
      </c>
      <c r="BF94" s="143">
        <v>0</v>
      </c>
      <c r="BG94" s="143">
        <v>0</v>
      </c>
      <c r="BH94" s="143">
        <f t="shared" si="41"/>
        <v>0</v>
      </c>
      <c r="BI94" s="147" t="s">
        <v>76</v>
      </c>
      <c r="BJ94" s="143">
        <f>BG94*0.06</f>
        <v>0</v>
      </c>
      <c r="BK94" s="143">
        <v>0</v>
      </c>
      <c r="BL94" s="143">
        <v>0</v>
      </c>
      <c r="BM94" s="143">
        <v>0</v>
      </c>
      <c r="BN94" s="143">
        <v>0</v>
      </c>
      <c r="BO94" s="143">
        <v>0</v>
      </c>
      <c r="BP94" s="143">
        <f t="shared" si="42"/>
        <v>0</v>
      </c>
      <c r="BQ94" s="147" t="s">
        <v>76</v>
      </c>
      <c r="BR94" s="143">
        <f>(BN94-BO94)*0.06</f>
        <v>0</v>
      </c>
      <c r="BS94" s="143">
        <v>0</v>
      </c>
      <c r="BT94" s="143">
        <v>0</v>
      </c>
      <c r="BU94" s="143">
        <v>0</v>
      </c>
      <c r="BV94" s="143">
        <v>0</v>
      </c>
      <c r="BW94" s="143">
        <f t="shared" si="43"/>
        <v>0</v>
      </c>
      <c r="BX94" s="147" t="s">
        <v>76</v>
      </c>
      <c r="BY94" s="143">
        <f>BV94*0.06</f>
        <v>0</v>
      </c>
      <c r="BZ94" s="143">
        <v>0</v>
      </c>
      <c r="CA94" s="143">
        <v>0</v>
      </c>
      <c r="CB94" s="143">
        <f t="shared" si="44"/>
        <v>0</v>
      </c>
      <c r="CC94" s="159">
        <f t="shared" si="45"/>
        <v>0</v>
      </c>
      <c r="CD94" s="160" t="s">
        <v>76</v>
      </c>
      <c r="CE94" s="159">
        <f t="shared" si="59"/>
        <v>0</v>
      </c>
      <c r="CF94" s="159"/>
      <c r="CG94" s="144">
        <v>0</v>
      </c>
      <c r="CH94" s="143">
        <v>0</v>
      </c>
      <c r="CI94" s="143">
        <v>0</v>
      </c>
      <c r="CJ94" s="143">
        <v>0</v>
      </c>
      <c r="CK94" s="143">
        <v>0</v>
      </c>
      <c r="CL94" s="143">
        <v>0</v>
      </c>
      <c r="CM94" s="143">
        <v>0</v>
      </c>
      <c r="CN94" s="143">
        <v>0</v>
      </c>
      <c r="CO94" s="143">
        <v>0</v>
      </c>
      <c r="CP94" s="143">
        <v>0</v>
      </c>
      <c r="CQ94" s="143">
        <v>0</v>
      </c>
      <c r="CR94" s="143">
        <f t="shared" si="46"/>
        <v>31</v>
      </c>
      <c r="CS94" s="143">
        <f t="shared" si="47"/>
        <v>0</v>
      </c>
    </row>
    <row r="95" s="135" customFormat="1" customHeight="1" spans="1:97">
      <c r="A95" s="143">
        <v>5698</v>
      </c>
      <c r="B95" s="143" t="s">
        <v>201</v>
      </c>
      <c r="C95" s="143">
        <v>738</v>
      </c>
      <c r="D95" s="143" t="s">
        <v>202</v>
      </c>
      <c r="E95" s="143" t="s">
        <v>68</v>
      </c>
      <c r="F95" s="143">
        <v>15</v>
      </c>
      <c r="G95" s="143">
        <v>17</v>
      </c>
      <c r="H95" s="143">
        <v>6</v>
      </c>
      <c r="I95" s="143">
        <v>142.34</v>
      </c>
      <c r="J95" s="143">
        <f t="shared" si="34"/>
        <v>-9</v>
      </c>
      <c r="K95" s="147" t="s">
        <v>70</v>
      </c>
      <c r="L95" s="143">
        <f>I95*0.06</f>
        <v>8.5404</v>
      </c>
      <c r="M95" s="143">
        <v>20</v>
      </c>
      <c r="N95" s="143">
        <v>21</v>
      </c>
      <c r="O95" s="143">
        <v>22</v>
      </c>
      <c r="P95" s="143">
        <v>453.52</v>
      </c>
      <c r="Q95" s="143">
        <f t="shared" si="35"/>
        <v>2</v>
      </c>
      <c r="R95" s="147" t="s">
        <v>69</v>
      </c>
      <c r="S95" s="143">
        <f t="shared" ref="S94:S101" si="60">P95*0.08</f>
        <v>36.2816</v>
      </c>
      <c r="T95" s="143">
        <v>8</v>
      </c>
      <c r="U95" s="143">
        <v>9</v>
      </c>
      <c r="V95" s="143">
        <v>2</v>
      </c>
      <c r="W95" s="143">
        <v>46.64</v>
      </c>
      <c r="X95" s="143">
        <f t="shared" si="36"/>
        <v>-6</v>
      </c>
      <c r="Y95" s="147" t="s">
        <v>70</v>
      </c>
      <c r="Z95" s="143">
        <f>W95*0.06</f>
        <v>2.7984</v>
      </c>
      <c r="AA95" s="143">
        <v>19</v>
      </c>
      <c r="AB95" s="143">
        <v>25</v>
      </c>
      <c r="AC95" s="143">
        <v>23</v>
      </c>
      <c r="AD95" s="143">
        <v>576.21</v>
      </c>
      <c r="AE95" s="143">
        <f t="shared" si="37"/>
        <v>4</v>
      </c>
      <c r="AF95" s="147" t="s">
        <v>73</v>
      </c>
      <c r="AG95" s="143">
        <f>AD95*0.08</f>
        <v>46.0968</v>
      </c>
      <c r="AH95" s="143">
        <v>5</v>
      </c>
      <c r="AI95" s="143">
        <v>5</v>
      </c>
      <c r="AJ95" s="143">
        <v>3</v>
      </c>
      <c r="AK95" s="143">
        <v>59</v>
      </c>
      <c r="AL95" s="143">
        <f t="shared" si="38"/>
        <v>-2</v>
      </c>
      <c r="AM95" s="147" t="s">
        <v>70</v>
      </c>
      <c r="AN95" s="143">
        <f>AK95*0.06</f>
        <v>3.54</v>
      </c>
      <c r="AO95" s="143">
        <f>AL95*1</f>
        <v>-2</v>
      </c>
      <c r="AP95" s="143">
        <v>24</v>
      </c>
      <c r="AQ95" s="143">
        <v>29</v>
      </c>
      <c r="AR95" s="143">
        <v>10</v>
      </c>
      <c r="AS95" s="143">
        <v>878</v>
      </c>
      <c r="AT95" s="143">
        <f t="shared" si="39"/>
        <v>-14</v>
      </c>
      <c r="AU95" s="147" t="s">
        <v>70</v>
      </c>
      <c r="AV95" s="143">
        <f>AS95*0.06</f>
        <v>52.68</v>
      </c>
      <c r="AW95" s="143">
        <v>5</v>
      </c>
      <c r="AX95" s="143">
        <v>5</v>
      </c>
      <c r="AY95" s="143">
        <v>3</v>
      </c>
      <c r="AZ95" s="143">
        <v>104.55</v>
      </c>
      <c r="BA95" s="143">
        <f t="shared" si="40"/>
        <v>-2</v>
      </c>
      <c r="BB95" s="147" t="s">
        <v>70</v>
      </c>
      <c r="BC95" s="143">
        <f>AZ95*0.06</f>
        <v>6.273</v>
      </c>
      <c r="BD95" s="143">
        <v>2</v>
      </c>
      <c r="BE95" s="143">
        <v>3</v>
      </c>
      <c r="BF95" s="143">
        <v>2</v>
      </c>
      <c r="BG95" s="143">
        <v>29.9</v>
      </c>
      <c r="BH95" s="143">
        <f t="shared" si="41"/>
        <v>0</v>
      </c>
      <c r="BI95" s="147" t="s">
        <v>73</v>
      </c>
      <c r="BJ95" s="143">
        <f>BG95*0.08</f>
        <v>2.392</v>
      </c>
      <c r="BK95" s="143">
        <v>7</v>
      </c>
      <c r="BL95" s="143">
        <v>8</v>
      </c>
      <c r="BM95" s="143">
        <v>0</v>
      </c>
      <c r="BN95" s="143">
        <v>0</v>
      </c>
      <c r="BO95" s="143">
        <v>0</v>
      </c>
      <c r="BP95" s="143">
        <f t="shared" si="42"/>
        <v>-7</v>
      </c>
      <c r="BQ95" s="147" t="s">
        <v>70</v>
      </c>
      <c r="BR95" s="143">
        <f>(BN95-BO95)*0.06</f>
        <v>0</v>
      </c>
      <c r="BS95" s="143">
        <v>7</v>
      </c>
      <c r="BT95" s="143">
        <v>9</v>
      </c>
      <c r="BU95" s="143">
        <v>5</v>
      </c>
      <c r="BV95" s="143">
        <v>94.5</v>
      </c>
      <c r="BW95" s="143">
        <f t="shared" si="43"/>
        <v>-2</v>
      </c>
      <c r="BX95" s="147" t="s">
        <v>70</v>
      </c>
      <c r="BY95" s="143">
        <f>BV95*0.06</f>
        <v>5.67</v>
      </c>
      <c r="BZ95" s="143">
        <v>13</v>
      </c>
      <c r="CA95" s="143">
        <v>15</v>
      </c>
      <c r="CB95" s="143">
        <f t="shared" si="44"/>
        <v>12</v>
      </c>
      <c r="CC95" s="159">
        <f t="shared" si="45"/>
        <v>-1</v>
      </c>
      <c r="CD95" s="160" t="s">
        <v>70</v>
      </c>
      <c r="CE95" s="159">
        <f t="shared" si="59"/>
        <v>56</v>
      </c>
      <c r="CF95" s="159">
        <f>CC95*3</f>
        <v>-3</v>
      </c>
      <c r="CG95" s="144">
        <v>0</v>
      </c>
      <c r="CH95" s="143">
        <v>2</v>
      </c>
      <c r="CI95" s="143">
        <v>0</v>
      </c>
      <c r="CJ95" s="143">
        <v>0</v>
      </c>
      <c r="CK95" s="143">
        <v>1</v>
      </c>
      <c r="CL95" s="143">
        <v>0</v>
      </c>
      <c r="CM95" s="143">
        <v>0</v>
      </c>
      <c r="CN95" s="143">
        <v>0</v>
      </c>
      <c r="CO95" s="143">
        <v>0</v>
      </c>
      <c r="CP95" s="143">
        <v>0</v>
      </c>
      <c r="CQ95" s="143">
        <v>0</v>
      </c>
      <c r="CR95" s="143">
        <f t="shared" si="46"/>
        <v>220</v>
      </c>
      <c r="CS95" s="143">
        <f t="shared" si="47"/>
        <v>-5</v>
      </c>
    </row>
    <row r="96" s="135" customFormat="1" customHeight="1" spans="1:97">
      <c r="A96" s="143">
        <v>12718</v>
      </c>
      <c r="B96" s="143" t="s">
        <v>203</v>
      </c>
      <c r="C96" s="143">
        <v>738</v>
      </c>
      <c r="D96" s="143" t="s">
        <v>202</v>
      </c>
      <c r="E96" s="143" t="s">
        <v>72</v>
      </c>
      <c r="F96" s="143">
        <v>9</v>
      </c>
      <c r="G96" s="143">
        <v>11</v>
      </c>
      <c r="H96" s="143">
        <v>3</v>
      </c>
      <c r="I96" s="143">
        <v>86.3</v>
      </c>
      <c r="J96" s="143">
        <f t="shared" si="34"/>
        <v>-6</v>
      </c>
      <c r="K96" s="147" t="s">
        <v>70</v>
      </c>
      <c r="L96" s="143">
        <f>I96*0.06</f>
        <v>5.178</v>
      </c>
      <c r="M96" s="143">
        <v>12</v>
      </c>
      <c r="N96" s="143">
        <v>13</v>
      </c>
      <c r="O96" s="143">
        <v>18</v>
      </c>
      <c r="P96" s="143">
        <v>409.87</v>
      </c>
      <c r="Q96" s="143">
        <f t="shared" si="35"/>
        <v>6</v>
      </c>
      <c r="R96" s="147" t="s">
        <v>69</v>
      </c>
      <c r="S96" s="143">
        <f t="shared" si="60"/>
        <v>32.7896</v>
      </c>
      <c r="T96" s="143">
        <v>5</v>
      </c>
      <c r="U96" s="143">
        <v>5</v>
      </c>
      <c r="V96" s="143">
        <v>6</v>
      </c>
      <c r="W96" s="143">
        <v>148.22</v>
      </c>
      <c r="X96" s="143">
        <f t="shared" si="36"/>
        <v>1</v>
      </c>
      <c r="Y96" s="147" t="s">
        <v>69</v>
      </c>
      <c r="Z96" s="143">
        <f>W96*0.1</f>
        <v>14.822</v>
      </c>
      <c r="AA96" s="143">
        <v>12</v>
      </c>
      <c r="AB96" s="143">
        <v>15</v>
      </c>
      <c r="AC96" s="143">
        <v>9</v>
      </c>
      <c r="AD96" s="143">
        <v>195.18</v>
      </c>
      <c r="AE96" s="143">
        <f t="shared" si="37"/>
        <v>-3</v>
      </c>
      <c r="AF96" s="147" t="s">
        <v>70</v>
      </c>
      <c r="AG96" s="143">
        <f>AD96*0.06</f>
        <v>11.7108</v>
      </c>
      <c r="AH96" s="143">
        <v>3</v>
      </c>
      <c r="AI96" s="143">
        <v>4</v>
      </c>
      <c r="AJ96" s="143">
        <v>0</v>
      </c>
      <c r="AK96" s="143">
        <v>0</v>
      </c>
      <c r="AL96" s="143">
        <f t="shared" si="38"/>
        <v>-3</v>
      </c>
      <c r="AM96" s="147" t="s">
        <v>70</v>
      </c>
      <c r="AN96" s="143">
        <f>AK96*0.06</f>
        <v>0</v>
      </c>
      <c r="AO96" s="143">
        <f>AL96*1</f>
        <v>-3</v>
      </c>
      <c r="AP96" s="143">
        <v>14</v>
      </c>
      <c r="AQ96" s="143">
        <v>17</v>
      </c>
      <c r="AR96" s="143">
        <v>5</v>
      </c>
      <c r="AS96" s="143">
        <v>515.71</v>
      </c>
      <c r="AT96" s="143">
        <f t="shared" si="39"/>
        <v>-9</v>
      </c>
      <c r="AU96" s="147" t="s">
        <v>70</v>
      </c>
      <c r="AV96" s="143">
        <f>AS96*0.06</f>
        <v>30.9426</v>
      </c>
      <c r="AW96" s="143">
        <v>3</v>
      </c>
      <c r="AX96" s="143">
        <v>4</v>
      </c>
      <c r="AY96" s="143">
        <v>4</v>
      </c>
      <c r="AZ96" s="143">
        <v>93.1</v>
      </c>
      <c r="BA96" s="143">
        <f t="shared" si="40"/>
        <v>1</v>
      </c>
      <c r="BB96" s="147" t="s">
        <v>69</v>
      </c>
      <c r="BC96" s="143">
        <f>AZ96*0.1</f>
        <v>9.31</v>
      </c>
      <c r="BD96" s="143">
        <v>2</v>
      </c>
      <c r="BE96" s="143">
        <v>2</v>
      </c>
      <c r="BF96" s="143">
        <v>4</v>
      </c>
      <c r="BG96" s="143">
        <v>59.8</v>
      </c>
      <c r="BH96" s="143">
        <f t="shared" si="41"/>
        <v>2</v>
      </c>
      <c r="BI96" s="147" t="s">
        <v>69</v>
      </c>
      <c r="BJ96" s="143">
        <f>BG96*0.1</f>
        <v>5.98</v>
      </c>
      <c r="BK96" s="143">
        <v>4</v>
      </c>
      <c r="BL96" s="143">
        <v>5</v>
      </c>
      <c r="BM96" s="143">
        <v>0</v>
      </c>
      <c r="BN96" s="143">
        <v>0</v>
      </c>
      <c r="BO96" s="143">
        <v>0</v>
      </c>
      <c r="BP96" s="143">
        <f t="shared" si="42"/>
        <v>-4</v>
      </c>
      <c r="BQ96" s="147" t="s">
        <v>70</v>
      </c>
      <c r="BR96" s="143">
        <f>(BN96-BO96)*0.06</f>
        <v>0</v>
      </c>
      <c r="BS96" s="143">
        <v>5</v>
      </c>
      <c r="BT96" s="143">
        <v>7</v>
      </c>
      <c r="BU96" s="143">
        <v>3</v>
      </c>
      <c r="BV96" s="143">
        <v>42</v>
      </c>
      <c r="BW96" s="143">
        <f t="shared" si="43"/>
        <v>-2</v>
      </c>
      <c r="BX96" s="147" t="s">
        <v>70</v>
      </c>
      <c r="BY96" s="143">
        <f>BV96*0.06</f>
        <v>2.52</v>
      </c>
      <c r="BZ96" s="143">
        <v>8</v>
      </c>
      <c r="CA96" s="143">
        <v>10</v>
      </c>
      <c r="CB96" s="143">
        <f t="shared" si="44"/>
        <v>13</v>
      </c>
      <c r="CC96" s="159">
        <f t="shared" si="45"/>
        <v>5</v>
      </c>
      <c r="CD96" s="160" t="s">
        <v>69</v>
      </c>
      <c r="CE96" s="159">
        <f>CG96*3+CH96*5+CI96*25+CJ96*15+CK96*70+CL96*6+CM96*30+CN96*6+CO96*24+CP96*56+CQ96*61</f>
        <v>81</v>
      </c>
      <c r="CF96" s="159"/>
      <c r="CG96" s="144">
        <v>0</v>
      </c>
      <c r="CH96" s="143">
        <v>0</v>
      </c>
      <c r="CI96" s="143">
        <v>1</v>
      </c>
      <c r="CJ96" s="143">
        <v>0</v>
      </c>
      <c r="CK96" s="143">
        <v>0</v>
      </c>
      <c r="CL96" s="143">
        <v>0</v>
      </c>
      <c r="CM96" s="143">
        <v>0</v>
      </c>
      <c r="CN96" s="143">
        <v>0</v>
      </c>
      <c r="CO96" s="143">
        <v>0</v>
      </c>
      <c r="CP96" s="143">
        <v>1</v>
      </c>
      <c r="CQ96" s="143">
        <v>0</v>
      </c>
      <c r="CR96" s="143">
        <f t="shared" si="46"/>
        <v>194</v>
      </c>
      <c r="CS96" s="143">
        <f t="shared" si="47"/>
        <v>-3</v>
      </c>
    </row>
    <row r="97" s="135" customFormat="1" customHeight="1" spans="1:97">
      <c r="A97" s="143">
        <v>13583</v>
      </c>
      <c r="B97" s="143" t="s">
        <v>204</v>
      </c>
      <c r="C97" s="143">
        <v>738</v>
      </c>
      <c r="D97" s="143" t="s">
        <v>202</v>
      </c>
      <c r="E97" s="143" t="s">
        <v>205</v>
      </c>
      <c r="F97" s="143">
        <v>7</v>
      </c>
      <c r="G97" s="143">
        <v>9</v>
      </c>
      <c r="H97" s="143">
        <v>11</v>
      </c>
      <c r="I97" s="143">
        <v>270.45</v>
      </c>
      <c r="J97" s="143">
        <f t="shared" si="34"/>
        <v>4</v>
      </c>
      <c r="K97" s="147" t="s">
        <v>69</v>
      </c>
      <c r="L97" s="143">
        <f>I97*0.1</f>
        <v>27.045</v>
      </c>
      <c r="M97" s="143">
        <v>9</v>
      </c>
      <c r="N97" s="143">
        <v>11</v>
      </c>
      <c r="O97" s="143">
        <v>12</v>
      </c>
      <c r="P97" s="143">
        <v>234.72</v>
      </c>
      <c r="Q97" s="143">
        <f t="shared" si="35"/>
        <v>3</v>
      </c>
      <c r="R97" s="147" t="s">
        <v>69</v>
      </c>
      <c r="S97" s="143">
        <f t="shared" si="60"/>
        <v>18.7776</v>
      </c>
      <c r="T97" s="143">
        <v>4</v>
      </c>
      <c r="U97" s="143">
        <v>5</v>
      </c>
      <c r="V97" s="143">
        <v>4</v>
      </c>
      <c r="W97" s="143">
        <v>102.41</v>
      </c>
      <c r="X97" s="143">
        <f t="shared" si="36"/>
        <v>0</v>
      </c>
      <c r="Y97" s="147" t="s">
        <v>73</v>
      </c>
      <c r="Z97" s="143">
        <f>W97*0.08</f>
        <v>8.1928</v>
      </c>
      <c r="AA97" s="143">
        <v>8</v>
      </c>
      <c r="AB97" s="143">
        <v>11</v>
      </c>
      <c r="AC97" s="143">
        <v>4</v>
      </c>
      <c r="AD97" s="143">
        <v>105.8</v>
      </c>
      <c r="AE97" s="143">
        <f t="shared" si="37"/>
        <v>-4</v>
      </c>
      <c r="AF97" s="147" t="s">
        <v>70</v>
      </c>
      <c r="AG97" s="143">
        <f>AD97*0.06</f>
        <v>6.348</v>
      </c>
      <c r="AH97" s="143">
        <v>1</v>
      </c>
      <c r="AI97" s="143">
        <v>1</v>
      </c>
      <c r="AJ97" s="143">
        <v>3</v>
      </c>
      <c r="AK97" s="143">
        <v>39.21</v>
      </c>
      <c r="AL97" s="143">
        <f t="shared" si="38"/>
        <v>2</v>
      </c>
      <c r="AM97" s="147" t="s">
        <v>69</v>
      </c>
      <c r="AN97" s="143">
        <f>AK97*0.1</f>
        <v>3.921</v>
      </c>
      <c r="AO97" s="143"/>
      <c r="AP97" s="143">
        <v>11</v>
      </c>
      <c r="AQ97" s="143">
        <v>13</v>
      </c>
      <c r="AR97" s="143">
        <v>11</v>
      </c>
      <c r="AS97" s="143">
        <v>850.86</v>
      </c>
      <c r="AT97" s="143">
        <f t="shared" si="39"/>
        <v>0</v>
      </c>
      <c r="AU97" s="147" t="s">
        <v>73</v>
      </c>
      <c r="AV97" s="143">
        <f>AS97*0.08</f>
        <v>68.0688</v>
      </c>
      <c r="AW97" s="143">
        <v>2</v>
      </c>
      <c r="AX97" s="143">
        <v>3</v>
      </c>
      <c r="AY97" s="143">
        <v>0</v>
      </c>
      <c r="AZ97" s="143">
        <v>0</v>
      </c>
      <c r="BA97" s="143">
        <f t="shared" si="40"/>
        <v>-2</v>
      </c>
      <c r="BB97" s="147" t="s">
        <v>70</v>
      </c>
      <c r="BC97" s="143">
        <f>AZ97*0.06</f>
        <v>0</v>
      </c>
      <c r="BD97" s="143">
        <v>2</v>
      </c>
      <c r="BE97" s="143">
        <v>2</v>
      </c>
      <c r="BF97" s="143">
        <v>4</v>
      </c>
      <c r="BG97" s="143">
        <v>19.2</v>
      </c>
      <c r="BH97" s="143">
        <f t="shared" si="41"/>
        <v>2</v>
      </c>
      <c r="BI97" s="147" t="s">
        <v>69</v>
      </c>
      <c r="BJ97" s="143">
        <f>BG97*0.1</f>
        <v>1.92</v>
      </c>
      <c r="BK97" s="143">
        <v>4</v>
      </c>
      <c r="BL97" s="143">
        <v>5</v>
      </c>
      <c r="BM97" s="143">
        <v>0</v>
      </c>
      <c r="BN97" s="143">
        <v>0</v>
      </c>
      <c r="BO97" s="143">
        <v>0</v>
      </c>
      <c r="BP97" s="143">
        <f t="shared" si="42"/>
        <v>-4</v>
      </c>
      <c r="BQ97" s="147" t="s">
        <v>70</v>
      </c>
      <c r="BR97" s="143">
        <f>(BN97-BO97)*0.06</f>
        <v>0</v>
      </c>
      <c r="BS97" s="143">
        <v>3</v>
      </c>
      <c r="BT97" s="143">
        <v>4</v>
      </c>
      <c r="BU97" s="143">
        <v>4</v>
      </c>
      <c r="BV97" s="143">
        <v>58.04</v>
      </c>
      <c r="BW97" s="143">
        <f t="shared" si="43"/>
        <v>1</v>
      </c>
      <c r="BX97" s="147" t="s">
        <v>69</v>
      </c>
      <c r="BY97" s="143">
        <f>BV97*0.1</f>
        <v>5.804</v>
      </c>
      <c r="BZ97" s="143">
        <v>1</v>
      </c>
      <c r="CA97" s="143">
        <v>2</v>
      </c>
      <c r="CB97" s="143">
        <f t="shared" si="44"/>
        <v>1</v>
      </c>
      <c r="CC97" s="159">
        <f t="shared" si="45"/>
        <v>0</v>
      </c>
      <c r="CD97" s="160" t="s">
        <v>73</v>
      </c>
      <c r="CE97" s="159">
        <f>CG97*2+CH97*3+CI97*15+CJ97*10+CK97*50+CL97*4+CM97*20+CN97*3+CO97*15+CP97*40+CQ97*40</f>
        <v>3</v>
      </c>
      <c r="CF97" s="159"/>
      <c r="CG97" s="144">
        <v>0</v>
      </c>
      <c r="CH97" s="143">
        <v>1</v>
      </c>
      <c r="CI97" s="143">
        <v>0</v>
      </c>
      <c r="CJ97" s="143">
        <v>0</v>
      </c>
      <c r="CK97" s="143">
        <v>0</v>
      </c>
      <c r="CL97" s="143">
        <v>0</v>
      </c>
      <c r="CM97" s="143">
        <v>0</v>
      </c>
      <c r="CN97" s="143">
        <v>0</v>
      </c>
      <c r="CO97" s="143">
        <v>0</v>
      </c>
      <c r="CP97" s="143">
        <v>0</v>
      </c>
      <c r="CQ97" s="143">
        <v>0</v>
      </c>
      <c r="CR97" s="143">
        <f t="shared" si="46"/>
        <v>143</v>
      </c>
      <c r="CS97" s="143">
        <f t="shared" si="47"/>
        <v>0</v>
      </c>
    </row>
    <row r="98" s="135" customFormat="1" customHeight="1" spans="1:97">
      <c r="A98" s="143">
        <v>13092</v>
      </c>
      <c r="B98" s="143" t="s">
        <v>206</v>
      </c>
      <c r="C98" s="143">
        <v>738</v>
      </c>
      <c r="D98" s="143" t="s">
        <v>202</v>
      </c>
      <c r="E98" s="143" t="s">
        <v>72</v>
      </c>
      <c r="F98" s="143">
        <v>9</v>
      </c>
      <c r="G98" s="143">
        <v>11</v>
      </c>
      <c r="H98" s="143">
        <v>5</v>
      </c>
      <c r="I98" s="143">
        <v>100.95</v>
      </c>
      <c r="J98" s="143">
        <f t="shared" si="34"/>
        <v>-4</v>
      </c>
      <c r="K98" s="147" t="s">
        <v>70</v>
      </c>
      <c r="L98" s="143">
        <f>I98*0.06</f>
        <v>6.057</v>
      </c>
      <c r="M98" s="143">
        <v>12</v>
      </c>
      <c r="N98" s="143">
        <v>13</v>
      </c>
      <c r="O98" s="143">
        <v>26</v>
      </c>
      <c r="P98" s="143">
        <v>569.86</v>
      </c>
      <c r="Q98" s="143">
        <f t="shared" si="35"/>
        <v>14</v>
      </c>
      <c r="R98" s="147" t="s">
        <v>69</v>
      </c>
      <c r="S98" s="143">
        <f t="shared" si="60"/>
        <v>45.5888</v>
      </c>
      <c r="T98" s="143">
        <v>5</v>
      </c>
      <c r="U98" s="143">
        <v>5</v>
      </c>
      <c r="V98" s="143">
        <v>4</v>
      </c>
      <c r="W98" s="143">
        <v>94.54</v>
      </c>
      <c r="X98" s="143">
        <f t="shared" si="36"/>
        <v>-1</v>
      </c>
      <c r="Y98" s="147" t="s">
        <v>70</v>
      </c>
      <c r="Z98" s="143">
        <f>W98*0.06</f>
        <v>5.6724</v>
      </c>
      <c r="AA98" s="143">
        <v>12</v>
      </c>
      <c r="AB98" s="143">
        <v>15</v>
      </c>
      <c r="AC98" s="143">
        <v>18</v>
      </c>
      <c r="AD98" s="143">
        <v>471.73</v>
      </c>
      <c r="AE98" s="143">
        <f t="shared" si="37"/>
        <v>6</v>
      </c>
      <c r="AF98" s="147" t="s">
        <v>69</v>
      </c>
      <c r="AG98" s="143">
        <f>AD98*0.1</f>
        <v>47.173</v>
      </c>
      <c r="AH98" s="143">
        <v>3</v>
      </c>
      <c r="AI98" s="143">
        <v>4</v>
      </c>
      <c r="AJ98" s="143">
        <v>6</v>
      </c>
      <c r="AK98" s="143">
        <v>109.28</v>
      </c>
      <c r="AL98" s="143">
        <f t="shared" si="38"/>
        <v>3</v>
      </c>
      <c r="AM98" s="147" t="s">
        <v>69</v>
      </c>
      <c r="AN98" s="143">
        <f>AK98*0.1</f>
        <v>10.928</v>
      </c>
      <c r="AO98" s="143"/>
      <c r="AP98" s="143">
        <v>14</v>
      </c>
      <c r="AQ98" s="143">
        <v>17</v>
      </c>
      <c r="AR98" s="143">
        <v>13</v>
      </c>
      <c r="AS98" s="143">
        <v>1096</v>
      </c>
      <c r="AT98" s="143">
        <f t="shared" si="39"/>
        <v>-1</v>
      </c>
      <c r="AU98" s="147" t="s">
        <v>70</v>
      </c>
      <c r="AV98" s="143">
        <f>AS98*0.06</f>
        <v>65.76</v>
      </c>
      <c r="AW98" s="143">
        <v>3</v>
      </c>
      <c r="AX98" s="143">
        <v>3</v>
      </c>
      <c r="AY98" s="143">
        <v>0</v>
      </c>
      <c r="AZ98" s="143">
        <v>0</v>
      </c>
      <c r="BA98" s="143">
        <f t="shared" si="40"/>
        <v>-3</v>
      </c>
      <c r="BB98" s="147" t="s">
        <v>70</v>
      </c>
      <c r="BC98" s="143">
        <f>AZ98*0.06</f>
        <v>0</v>
      </c>
      <c r="BD98" s="143">
        <v>2</v>
      </c>
      <c r="BE98" s="143">
        <v>3</v>
      </c>
      <c r="BF98" s="143">
        <v>5</v>
      </c>
      <c r="BG98" s="143">
        <v>117.9</v>
      </c>
      <c r="BH98" s="143">
        <f t="shared" si="41"/>
        <v>3</v>
      </c>
      <c r="BI98" s="147" t="s">
        <v>69</v>
      </c>
      <c r="BJ98" s="143">
        <f>BG98*0.1</f>
        <v>11.79</v>
      </c>
      <c r="BK98" s="143">
        <v>4</v>
      </c>
      <c r="BL98" s="143">
        <v>5</v>
      </c>
      <c r="BM98" s="143">
        <v>10</v>
      </c>
      <c r="BN98" s="143">
        <v>149.5</v>
      </c>
      <c r="BO98" s="143">
        <v>149.5</v>
      </c>
      <c r="BP98" s="143">
        <f t="shared" si="42"/>
        <v>6</v>
      </c>
      <c r="BQ98" s="147" t="s">
        <v>69</v>
      </c>
      <c r="BR98" s="143">
        <f>(BN98-BO98)*0.1</f>
        <v>0</v>
      </c>
      <c r="BS98" s="143">
        <v>5</v>
      </c>
      <c r="BT98" s="143">
        <v>7</v>
      </c>
      <c r="BU98" s="143">
        <v>3</v>
      </c>
      <c r="BV98" s="143">
        <v>61.5</v>
      </c>
      <c r="BW98" s="143">
        <f t="shared" si="43"/>
        <v>-2</v>
      </c>
      <c r="BX98" s="147" t="s">
        <v>70</v>
      </c>
      <c r="BY98" s="143">
        <f>BV98*0.06</f>
        <v>3.69</v>
      </c>
      <c r="BZ98" s="143">
        <v>8</v>
      </c>
      <c r="CA98" s="143">
        <v>9</v>
      </c>
      <c r="CB98" s="143">
        <f t="shared" si="44"/>
        <v>8</v>
      </c>
      <c r="CC98" s="159">
        <f t="shared" si="45"/>
        <v>0</v>
      </c>
      <c r="CD98" s="160" t="s">
        <v>73</v>
      </c>
      <c r="CE98" s="159">
        <f>CG98*2+CH98*3+CI98*15+CJ98*10+CK98*50+CL98*4+CM98*20+CN98*3+CO98*15+CP98*40+CQ98*40</f>
        <v>43</v>
      </c>
      <c r="CF98" s="159"/>
      <c r="CG98" s="144">
        <v>0</v>
      </c>
      <c r="CH98" s="143">
        <v>0</v>
      </c>
      <c r="CI98" s="143">
        <v>0</v>
      </c>
      <c r="CJ98" s="143">
        <v>0</v>
      </c>
      <c r="CK98" s="143">
        <v>0</v>
      </c>
      <c r="CL98" s="143">
        <v>0</v>
      </c>
      <c r="CM98" s="143">
        <v>0</v>
      </c>
      <c r="CN98" s="143">
        <v>1</v>
      </c>
      <c r="CO98" s="143">
        <v>0</v>
      </c>
      <c r="CP98" s="143">
        <v>0</v>
      </c>
      <c r="CQ98" s="143">
        <v>1</v>
      </c>
      <c r="CR98" s="143">
        <f t="shared" si="46"/>
        <v>240</v>
      </c>
      <c r="CS98" s="143">
        <f t="shared" si="47"/>
        <v>0</v>
      </c>
    </row>
    <row r="99" s="135" customFormat="1" customHeight="1" spans="1:97">
      <c r="A99" s="143">
        <v>9527</v>
      </c>
      <c r="B99" s="143" t="s">
        <v>207</v>
      </c>
      <c r="C99" s="143">
        <v>710</v>
      </c>
      <c r="D99" s="143" t="s">
        <v>208</v>
      </c>
      <c r="E99" s="143" t="s">
        <v>68</v>
      </c>
      <c r="F99" s="143">
        <v>36</v>
      </c>
      <c r="G99" s="143">
        <v>42</v>
      </c>
      <c r="H99" s="143">
        <v>47</v>
      </c>
      <c r="I99" s="143">
        <v>1214.45</v>
      </c>
      <c r="J99" s="143">
        <f t="shared" si="34"/>
        <v>11</v>
      </c>
      <c r="K99" s="147" t="s">
        <v>69</v>
      </c>
      <c r="L99" s="143">
        <f>I99*0.1</f>
        <v>121.445</v>
      </c>
      <c r="M99" s="143">
        <v>47</v>
      </c>
      <c r="N99" s="143">
        <v>51</v>
      </c>
      <c r="O99" s="143">
        <v>52</v>
      </c>
      <c r="P99" s="143">
        <v>1130.66</v>
      </c>
      <c r="Q99" s="143">
        <f t="shared" si="35"/>
        <v>5</v>
      </c>
      <c r="R99" s="147" t="s">
        <v>69</v>
      </c>
      <c r="S99" s="143">
        <f t="shared" si="60"/>
        <v>90.4528</v>
      </c>
      <c r="T99" s="143">
        <v>17</v>
      </c>
      <c r="U99" s="143">
        <v>19</v>
      </c>
      <c r="V99" s="143">
        <v>12</v>
      </c>
      <c r="W99" s="143">
        <v>304.72</v>
      </c>
      <c r="X99" s="143">
        <f t="shared" si="36"/>
        <v>-5</v>
      </c>
      <c r="Y99" s="147" t="s">
        <v>70</v>
      </c>
      <c r="Z99" s="143">
        <f>W99*0.06</f>
        <v>18.2832</v>
      </c>
      <c r="AA99" s="143">
        <v>25</v>
      </c>
      <c r="AB99" s="143">
        <v>33</v>
      </c>
      <c r="AC99" s="143">
        <v>25</v>
      </c>
      <c r="AD99" s="143">
        <v>685.4</v>
      </c>
      <c r="AE99" s="143">
        <f t="shared" si="37"/>
        <v>0</v>
      </c>
      <c r="AF99" s="147" t="s">
        <v>73</v>
      </c>
      <c r="AG99" s="143">
        <f>AD99*0.08</f>
        <v>54.832</v>
      </c>
      <c r="AH99" s="143">
        <v>4</v>
      </c>
      <c r="AI99" s="143">
        <v>4</v>
      </c>
      <c r="AJ99" s="143">
        <v>2</v>
      </c>
      <c r="AK99" s="143">
        <v>59.6</v>
      </c>
      <c r="AL99" s="143">
        <f t="shared" si="38"/>
        <v>-2</v>
      </c>
      <c r="AM99" s="147" t="s">
        <v>70</v>
      </c>
      <c r="AN99" s="143">
        <f>AK99*0.06</f>
        <v>3.576</v>
      </c>
      <c r="AO99" s="143">
        <f>AL99*1</f>
        <v>-2</v>
      </c>
      <c r="AP99" s="143">
        <v>29</v>
      </c>
      <c r="AQ99" s="143">
        <v>34</v>
      </c>
      <c r="AR99" s="143">
        <v>65</v>
      </c>
      <c r="AS99" s="143">
        <v>4860.85</v>
      </c>
      <c r="AT99" s="143">
        <f t="shared" si="39"/>
        <v>36</v>
      </c>
      <c r="AU99" s="147" t="s">
        <v>69</v>
      </c>
      <c r="AV99" s="143">
        <f>AS99*0.1</f>
        <v>486.085</v>
      </c>
      <c r="AW99" s="143">
        <v>6</v>
      </c>
      <c r="AX99" s="143">
        <v>7</v>
      </c>
      <c r="AY99" s="143">
        <v>27</v>
      </c>
      <c r="AZ99" s="143">
        <v>727.5</v>
      </c>
      <c r="BA99" s="143">
        <f t="shared" si="40"/>
        <v>21</v>
      </c>
      <c r="BB99" s="147" t="s">
        <v>69</v>
      </c>
      <c r="BC99" s="143">
        <f>AZ99*0.1</f>
        <v>72.75</v>
      </c>
      <c r="BD99" s="143">
        <v>4</v>
      </c>
      <c r="BE99" s="143">
        <v>5</v>
      </c>
      <c r="BF99" s="143">
        <v>2</v>
      </c>
      <c r="BG99" s="143">
        <v>49</v>
      </c>
      <c r="BH99" s="143">
        <f t="shared" si="41"/>
        <v>-2</v>
      </c>
      <c r="BI99" s="147" t="s">
        <v>70</v>
      </c>
      <c r="BJ99" s="143">
        <f>BG99*0.06</f>
        <v>2.94</v>
      </c>
      <c r="BK99" s="143">
        <v>10</v>
      </c>
      <c r="BL99" s="143">
        <v>11</v>
      </c>
      <c r="BM99" s="143">
        <v>0</v>
      </c>
      <c r="BN99" s="143">
        <v>0</v>
      </c>
      <c r="BO99" s="143">
        <v>0</v>
      </c>
      <c r="BP99" s="143">
        <f t="shared" si="42"/>
        <v>-10</v>
      </c>
      <c r="BQ99" s="147" t="s">
        <v>70</v>
      </c>
      <c r="BR99" s="143">
        <f>(BN99-BO99)*0.06</f>
        <v>0</v>
      </c>
      <c r="BS99" s="143">
        <v>10</v>
      </c>
      <c r="BT99" s="143">
        <v>14</v>
      </c>
      <c r="BU99" s="143">
        <v>19</v>
      </c>
      <c r="BV99" s="143">
        <v>309.37</v>
      </c>
      <c r="BW99" s="143">
        <f t="shared" si="43"/>
        <v>9</v>
      </c>
      <c r="BX99" s="147" t="s">
        <v>69</v>
      </c>
      <c r="BY99" s="143">
        <f>BV99*0.1</f>
        <v>30.937</v>
      </c>
      <c r="BZ99" s="143">
        <v>12</v>
      </c>
      <c r="CA99" s="143">
        <v>15</v>
      </c>
      <c r="CB99" s="143">
        <f t="shared" si="44"/>
        <v>12</v>
      </c>
      <c r="CC99" s="159">
        <f t="shared" si="45"/>
        <v>0</v>
      </c>
      <c r="CD99" s="160" t="s">
        <v>73</v>
      </c>
      <c r="CE99" s="159">
        <f>CG99*2+CH99*3+CI99*15+CJ99*10+CK99*50+CL99*4+CM99*20+CN99*3+CO99*15+CP99*40+CQ99*40</f>
        <v>36</v>
      </c>
      <c r="CF99" s="159"/>
      <c r="CG99" s="144">
        <v>0</v>
      </c>
      <c r="CH99" s="143">
        <v>2</v>
      </c>
      <c r="CI99" s="143">
        <v>2</v>
      </c>
      <c r="CJ99" s="143">
        <v>0</v>
      </c>
      <c r="CK99" s="143">
        <v>0</v>
      </c>
      <c r="CL99" s="143">
        <v>0</v>
      </c>
      <c r="CM99" s="143">
        <v>0</v>
      </c>
      <c r="CN99" s="143">
        <v>0</v>
      </c>
      <c r="CO99" s="143">
        <v>0</v>
      </c>
      <c r="CP99" s="143">
        <v>0</v>
      </c>
      <c r="CQ99" s="143">
        <v>0</v>
      </c>
      <c r="CR99" s="143">
        <f t="shared" si="46"/>
        <v>917</v>
      </c>
      <c r="CS99" s="143">
        <f t="shared" si="47"/>
        <v>-2</v>
      </c>
    </row>
    <row r="100" s="135" customFormat="1" customHeight="1" spans="1:97">
      <c r="A100" s="143">
        <v>12981</v>
      </c>
      <c r="B100" s="143" t="s">
        <v>209</v>
      </c>
      <c r="C100" s="143">
        <v>710</v>
      </c>
      <c r="D100" s="143" t="s">
        <v>208</v>
      </c>
      <c r="E100" s="143" t="s">
        <v>72</v>
      </c>
      <c r="F100" s="143">
        <v>35</v>
      </c>
      <c r="G100" s="143">
        <v>43</v>
      </c>
      <c r="H100" s="143">
        <v>31</v>
      </c>
      <c r="I100" s="143">
        <v>782.62</v>
      </c>
      <c r="J100" s="143">
        <f t="shared" si="34"/>
        <v>-4</v>
      </c>
      <c r="K100" s="147" t="s">
        <v>70</v>
      </c>
      <c r="L100" s="143">
        <f>I100*0.06</f>
        <v>46.9572</v>
      </c>
      <c r="M100" s="143">
        <v>47</v>
      </c>
      <c r="N100" s="143">
        <v>52</v>
      </c>
      <c r="O100" s="143">
        <v>80</v>
      </c>
      <c r="P100" s="143">
        <v>1699.74</v>
      </c>
      <c r="Q100" s="143">
        <f t="shared" si="35"/>
        <v>33</v>
      </c>
      <c r="R100" s="147" t="s">
        <v>69</v>
      </c>
      <c r="S100" s="143">
        <f t="shared" si="60"/>
        <v>135.9792</v>
      </c>
      <c r="T100" s="143">
        <v>17</v>
      </c>
      <c r="U100" s="143">
        <v>19</v>
      </c>
      <c r="V100" s="143">
        <v>20</v>
      </c>
      <c r="W100" s="143">
        <v>511</v>
      </c>
      <c r="X100" s="143">
        <f t="shared" si="36"/>
        <v>3</v>
      </c>
      <c r="Y100" s="147" t="s">
        <v>69</v>
      </c>
      <c r="Z100" s="143">
        <f>W100*0.1</f>
        <v>51.1</v>
      </c>
      <c r="AA100" s="143">
        <v>26</v>
      </c>
      <c r="AB100" s="143">
        <v>33</v>
      </c>
      <c r="AC100" s="143">
        <v>31</v>
      </c>
      <c r="AD100" s="143">
        <v>770.6</v>
      </c>
      <c r="AE100" s="143">
        <f t="shared" si="37"/>
        <v>5</v>
      </c>
      <c r="AF100" s="147" t="s">
        <v>73</v>
      </c>
      <c r="AG100" s="143">
        <f>AD100*0.08</f>
        <v>61.648</v>
      </c>
      <c r="AH100" s="143">
        <v>3</v>
      </c>
      <c r="AI100" s="143">
        <v>4</v>
      </c>
      <c r="AJ100" s="143">
        <v>3</v>
      </c>
      <c r="AK100" s="143">
        <v>86.8</v>
      </c>
      <c r="AL100" s="143">
        <f t="shared" si="38"/>
        <v>0</v>
      </c>
      <c r="AM100" s="147" t="s">
        <v>73</v>
      </c>
      <c r="AN100" s="143">
        <f>AK100*0.08</f>
        <v>6.944</v>
      </c>
      <c r="AO100" s="143"/>
      <c r="AP100" s="143">
        <v>28</v>
      </c>
      <c r="AQ100" s="143">
        <v>34</v>
      </c>
      <c r="AR100" s="143">
        <v>18</v>
      </c>
      <c r="AS100" s="143">
        <v>1161.01</v>
      </c>
      <c r="AT100" s="143">
        <f t="shared" si="39"/>
        <v>-10</v>
      </c>
      <c r="AU100" s="147" t="s">
        <v>70</v>
      </c>
      <c r="AV100" s="143">
        <f>AS100*0.06</f>
        <v>69.6606</v>
      </c>
      <c r="AW100" s="143">
        <v>7</v>
      </c>
      <c r="AX100" s="143">
        <v>8</v>
      </c>
      <c r="AY100" s="143">
        <v>4</v>
      </c>
      <c r="AZ100" s="143">
        <v>134</v>
      </c>
      <c r="BA100" s="143">
        <f t="shared" si="40"/>
        <v>-3</v>
      </c>
      <c r="BB100" s="147" t="s">
        <v>70</v>
      </c>
      <c r="BC100" s="143">
        <f>AZ100*0.06</f>
        <v>8.04</v>
      </c>
      <c r="BD100" s="143">
        <v>4</v>
      </c>
      <c r="BE100" s="143">
        <v>5</v>
      </c>
      <c r="BF100" s="143">
        <v>0</v>
      </c>
      <c r="BG100" s="143">
        <v>0</v>
      </c>
      <c r="BH100" s="143">
        <f t="shared" si="41"/>
        <v>-4</v>
      </c>
      <c r="BI100" s="147" t="s">
        <v>70</v>
      </c>
      <c r="BJ100" s="143">
        <f>BG100*0.06</f>
        <v>0</v>
      </c>
      <c r="BK100" s="143">
        <v>9</v>
      </c>
      <c r="BL100" s="143">
        <v>12</v>
      </c>
      <c r="BM100" s="143">
        <v>0</v>
      </c>
      <c r="BN100" s="143">
        <v>0</v>
      </c>
      <c r="BO100" s="143">
        <v>0</v>
      </c>
      <c r="BP100" s="143">
        <f t="shared" si="42"/>
        <v>-9</v>
      </c>
      <c r="BQ100" s="147" t="s">
        <v>70</v>
      </c>
      <c r="BR100" s="143">
        <f>(BN100-BO100)*0.06</f>
        <v>0</v>
      </c>
      <c r="BS100" s="143">
        <v>10</v>
      </c>
      <c r="BT100" s="143">
        <v>13</v>
      </c>
      <c r="BU100" s="143">
        <v>7</v>
      </c>
      <c r="BV100" s="143">
        <v>124.51</v>
      </c>
      <c r="BW100" s="143">
        <f t="shared" si="43"/>
        <v>-3</v>
      </c>
      <c r="BX100" s="147" t="s">
        <v>70</v>
      </c>
      <c r="BY100" s="143">
        <f>BV100*0.06</f>
        <v>7.4706</v>
      </c>
      <c r="BZ100" s="143">
        <v>13</v>
      </c>
      <c r="CA100" s="143">
        <v>15</v>
      </c>
      <c r="CB100" s="143">
        <f t="shared" si="44"/>
        <v>-5</v>
      </c>
      <c r="CC100" s="159">
        <f t="shared" si="45"/>
        <v>-18</v>
      </c>
      <c r="CD100" s="160" t="s">
        <v>70</v>
      </c>
      <c r="CE100" s="159">
        <f>CG100*2+CH100*3+CI100*15+CJ100*10+CK100*50+CL100*4+CM100*20+CN100*3+CO100*15+CP100*40+CQ100*40</f>
        <v>-34</v>
      </c>
      <c r="CF100" s="159">
        <f>CC100*3</f>
        <v>-54</v>
      </c>
      <c r="CG100" s="144">
        <v>0</v>
      </c>
      <c r="CH100" s="143">
        <v>1</v>
      </c>
      <c r="CI100" s="143">
        <v>0</v>
      </c>
      <c r="CJ100" s="143">
        <v>0</v>
      </c>
      <c r="CK100" s="143">
        <v>0</v>
      </c>
      <c r="CL100" s="143">
        <v>0</v>
      </c>
      <c r="CM100" s="143">
        <v>0</v>
      </c>
      <c r="CN100" s="143">
        <v>1</v>
      </c>
      <c r="CO100" s="143">
        <v>0</v>
      </c>
      <c r="CP100" s="143">
        <v>0</v>
      </c>
      <c r="CQ100" s="143">
        <v>-1</v>
      </c>
      <c r="CR100" s="143">
        <f t="shared" si="46"/>
        <v>354</v>
      </c>
      <c r="CS100" s="143">
        <f t="shared" si="47"/>
        <v>-54</v>
      </c>
    </row>
    <row r="101" s="135" customFormat="1" customHeight="1" spans="1:97">
      <c r="A101" s="143">
        <v>13304</v>
      </c>
      <c r="B101" s="143" t="s">
        <v>210</v>
      </c>
      <c r="C101" s="143">
        <v>710</v>
      </c>
      <c r="D101" s="143" t="s">
        <v>208</v>
      </c>
      <c r="E101" s="144" t="s">
        <v>83</v>
      </c>
      <c r="F101" s="143"/>
      <c r="G101" s="143"/>
      <c r="H101" s="143">
        <v>1</v>
      </c>
      <c r="I101" s="143">
        <v>29</v>
      </c>
      <c r="J101" s="143">
        <f t="shared" si="34"/>
        <v>1</v>
      </c>
      <c r="K101" s="147" t="s">
        <v>76</v>
      </c>
      <c r="L101" s="143">
        <f>I101*0.06</f>
        <v>1.74</v>
      </c>
      <c r="M101" s="143"/>
      <c r="N101" s="143"/>
      <c r="O101" s="143">
        <v>6</v>
      </c>
      <c r="P101" s="143">
        <v>138.5</v>
      </c>
      <c r="Q101" s="143">
        <f t="shared" si="35"/>
        <v>6</v>
      </c>
      <c r="R101" s="147" t="s">
        <v>76</v>
      </c>
      <c r="S101" s="143">
        <f>P101*0.05</f>
        <v>6.925</v>
      </c>
      <c r="T101" s="143"/>
      <c r="U101" s="143"/>
      <c r="V101" s="143">
        <v>2</v>
      </c>
      <c r="W101" s="143">
        <v>49</v>
      </c>
      <c r="X101" s="143">
        <f t="shared" si="36"/>
        <v>2</v>
      </c>
      <c r="Y101" s="147" t="s">
        <v>76</v>
      </c>
      <c r="Z101" s="143">
        <f>W101*0.06</f>
        <v>2.94</v>
      </c>
      <c r="AA101" s="143"/>
      <c r="AB101" s="143"/>
      <c r="AC101" s="143">
        <v>2</v>
      </c>
      <c r="AD101" s="143">
        <v>29.8</v>
      </c>
      <c r="AE101" s="143">
        <f t="shared" si="37"/>
        <v>2</v>
      </c>
      <c r="AF101" s="147" t="s">
        <v>76</v>
      </c>
      <c r="AG101" s="143">
        <f>AD101*0.06</f>
        <v>1.788</v>
      </c>
      <c r="AH101" s="143"/>
      <c r="AI101" s="143"/>
      <c r="AJ101" s="143">
        <v>0</v>
      </c>
      <c r="AK101" s="143">
        <v>0</v>
      </c>
      <c r="AL101" s="143">
        <f t="shared" si="38"/>
        <v>0</v>
      </c>
      <c r="AM101" s="147" t="s">
        <v>76</v>
      </c>
      <c r="AN101" s="143">
        <f>AK101*0.06</f>
        <v>0</v>
      </c>
      <c r="AO101" s="143"/>
      <c r="AP101" s="143"/>
      <c r="AQ101" s="143"/>
      <c r="AR101" s="143">
        <v>0</v>
      </c>
      <c r="AS101" s="143">
        <v>0</v>
      </c>
      <c r="AT101" s="143">
        <f t="shared" si="39"/>
        <v>0</v>
      </c>
      <c r="AU101" s="147" t="s">
        <v>76</v>
      </c>
      <c r="AV101" s="143">
        <f>AS101*0.06</f>
        <v>0</v>
      </c>
      <c r="AW101" s="143"/>
      <c r="AX101" s="143"/>
      <c r="AY101" s="143">
        <v>0</v>
      </c>
      <c r="AZ101" s="143">
        <v>0</v>
      </c>
      <c r="BA101" s="143">
        <f t="shared" si="40"/>
        <v>0</v>
      </c>
      <c r="BB101" s="147" t="s">
        <v>76</v>
      </c>
      <c r="BC101" s="143">
        <f>AZ101*0.06</f>
        <v>0</v>
      </c>
      <c r="BD101" s="143"/>
      <c r="BE101" s="143"/>
      <c r="BF101" s="143">
        <v>0</v>
      </c>
      <c r="BG101" s="143">
        <v>0</v>
      </c>
      <c r="BH101" s="143">
        <f t="shared" si="41"/>
        <v>0</v>
      </c>
      <c r="BI101" s="147" t="s">
        <v>76</v>
      </c>
      <c r="BJ101" s="143">
        <f>BG101*0.06</f>
        <v>0</v>
      </c>
      <c r="BK101" s="143"/>
      <c r="BL101" s="143"/>
      <c r="BM101" s="143">
        <v>0</v>
      </c>
      <c r="BN101" s="143">
        <v>0</v>
      </c>
      <c r="BO101" s="143">
        <v>0</v>
      </c>
      <c r="BP101" s="143">
        <f t="shared" si="42"/>
        <v>0</v>
      </c>
      <c r="BQ101" s="147" t="s">
        <v>76</v>
      </c>
      <c r="BR101" s="143">
        <f>(BN101-BO101)*0.06</f>
        <v>0</v>
      </c>
      <c r="BS101" s="143"/>
      <c r="BT101" s="143"/>
      <c r="BU101" s="143">
        <v>0</v>
      </c>
      <c r="BV101" s="143">
        <v>0</v>
      </c>
      <c r="BW101" s="143">
        <f t="shared" si="43"/>
        <v>0</v>
      </c>
      <c r="BX101" s="147" t="s">
        <v>76</v>
      </c>
      <c r="BY101" s="143">
        <f>BV101*0.06</f>
        <v>0</v>
      </c>
      <c r="BZ101" s="143"/>
      <c r="CA101" s="143"/>
      <c r="CB101" s="143">
        <f t="shared" si="44"/>
        <v>0</v>
      </c>
      <c r="CC101" s="159">
        <f t="shared" si="45"/>
        <v>0</v>
      </c>
      <c r="CD101" s="160" t="s">
        <v>76</v>
      </c>
      <c r="CE101" s="159">
        <f>CG101*2+CH101*3+CI101*15+CJ101*10+CK101*50+CL101*4+CM101*20+CN101*3+CO101*15+CP101*40+CQ101*40</f>
        <v>0</v>
      </c>
      <c r="CF101" s="159"/>
      <c r="CG101" s="144">
        <v>0</v>
      </c>
      <c r="CH101" s="143">
        <v>0</v>
      </c>
      <c r="CI101" s="143">
        <v>0</v>
      </c>
      <c r="CJ101" s="143">
        <v>0</v>
      </c>
      <c r="CK101" s="143">
        <v>0</v>
      </c>
      <c r="CL101" s="143">
        <v>0</v>
      </c>
      <c r="CM101" s="143">
        <v>0</v>
      </c>
      <c r="CN101" s="143">
        <v>0</v>
      </c>
      <c r="CO101" s="143">
        <v>0</v>
      </c>
      <c r="CP101" s="143">
        <v>0</v>
      </c>
      <c r="CQ101" s="143">
        <v>0</v>
      </c>
      <c r="CR101" s="143">
        <f t="shared" si="46"/>
        <v>13</v>
      </c>
      <c r="CS101" s="143">
        <f t="shared" si="47"/>
        <v>0</v>
      </c>
    </row>
    <row r="102" s="135" customFormat="1" customHeight="1" spans="1:97">
      <c r="A102" s="143">
        <v>5521</v>
      </c>
      <c r="B102" s="143" t="s">
        <v>211</v>
      </c>
      <c r="C102" s="143">
        <v>110378</v>
      </c>
      <c r="D102" s="143" t="s">
        <v>212</v>
      </c>
      <c r="E102" s="143" t="s">
        <v>68</v>
      </c>
      <c r="F102" s="143">
        <v>18</v>
      </c>
      <c r="G102" s="143">
        <v>22</v>
      </c>
      <c r="H102" s="143">
        <v>5</v>
      </c>
      <c r="I102" s="143">
        <v>129.3</v>
      </c>
      <c r="J102" s="143">
        <f t="shared" si="34"/>
        <v>-13</v>
      </c>
      <c r="K102" s="147" t="s">
        <v>70</v>
      </c>
      <c r="L102" s="143">
        <f>I102*0.06</f>
        <v>7.758</v>
      </c>
      <c r="M102" s="143">
        <v>23</v>
      </c>
      <c r="N102" s="143">
        <v>26</v>
      </c>
      <c r="O102" s="143">
        <v>9</v>
      </c>
      <c r="P102" s="143">
        <v>254.3</v>
      </c>
      <c r="Q102" s="143">
        <f t="shared" si="35"/>
        <v>-14</v>
      </c>
      <c r="R102" s="147" t="s">
        <v>70</v>
      </c>
      <c r="S102" s="143">
        <f>P102*0.05</f>
        <v>12.715</v>
      </c>
      <c r="T102" s="143">
        <v>8</v>
      </c>
      <c r="U102" s="143">
        <v>9</v>
      </c>
      <c r="V102" s="143">
        <v>1</v>
      </c>
      <c r="W102" s="143">
        <v>24.5</v>
      </c>
      <c r="X102" s="143">
        <f t="shared" si="36"/>
        <v>-7</v>
      </c>
      <c r="Y102" s="147" t="s">
        <v>70</v>
      </c>
      <c r="Z102" s="143">
        <f>W102*0.06</f>
        <v>1.47</v>
      </c>
      <c r="AA102" s="143">
        <v>13</v>
      </c>
      <c r="AB102" s="143">
        <v>18</v>
      </c>
      <c r="AC102" s="143">
        <v>6</v>
      </c>
      <c r="AD102" s="143">
        <v>165.72</v>
      </c>
      <c r="AE102" s="143">
        <f t="shared" si="37"/>
        <v>-7</v>
      </c>
      <c r="AF102" s="147" t="s">
        <v>70</v>
      </c>
      <c r="AG102" s="143">
        <f>AD102*0.06</f>
        <v>9.9432</v>
      </c>
      <c r="AH102" s="143">
        <v>3</v>
      </c>
      <c r="AI102" s="143">
        <v>3</v>
      </c>
      <c r="AJ102" s="143">
        <v>0</v>
      </c>
      <c r="AK102" s="143">
        <v>0</v>
      </c>
      <c r="AL102" s="143">
        <f t="shared" si="38"/>
        <v>-3</v>
      </c>
      <c r="AM102" s="147" t="s">
        <v>70</v>
      </c>
      <c r="AN102" s="143">
        <f>AK102*0.06</f>
        <v>0</v>
      </c>
      <c r="AO102" s="143">
        <f>AL102*1</f>
        <v>-3</v>
      </c>
      <c r="AP102" s="143">
        <v>17</v>
      </c>
      <c r="AQ102" s="143">
        <v>19</v>
      </c>
      <c r="AR102" s="143">
        <v>9</v>
      </c>
      <c r="AS102" s="143">
        <v>960.66</v>
      </c>
      <c r="AT102" s="143">
        <f t="shared" si="39"/>
        <v>-8</v>
      </c>
      <c r="AU102" s="147" t="s">
        <v>70</v>
      </c>
      <c r="AV102" s="143">
        <f>AS102*0.06</f>
        <v>57.6396</v>
      </c>
      <c r="AW102" s="143">
        <v>6</v>
      </c>
      <c r="AX102" s="143">
        <v>6</v>
      </c>
      <c r="AY102" s="143">
        <v>7</v>
      </c>
      <c r="AZ102" s="143">
        <v>210</v>
      </c>
      <c r="BA102" s="143">
        <f t="shared" si="40"/>
        <v>1</v>
      </c>
      <c r="BB102" s="147" t="s">
        <v>69</v>
      </c>
      <c r="BC102" s="143">
        <f>AZ102*0.1</f>
        <v>21</v>
      </c>
      <c r="BD102" s="143">
        <v>4</v>
      </c>
      <c r="BE102" s="143">
        <v>4</v>
      </c>
      <c r="BF102" s="143">
        <v>1</v>
      </c>
      <c r="BG102" s="143">
        <v>19.8</v>
      </c>
      <c r="BH102" s="143">
        <f t="shared" si="41"/>
        <v>-3</v>
      </c>
      <c r="BI102" s="147" t="s">
        <v>70</v>
      </c>
      <c r="BJ102" s="143">
        <f>BG102*0.06</f>
        <v>1.188</v>
      </c>
      <c r="BK102" s="143">
        <v>2</v>
      </c>
      <c r="BL102" s="143">
        <v>2</v>
      </c>
      <c r="BM102" s="143">
        <v>10</v>
      </c>
      <c r="BN102" s="143">
        <v>149.5</v>
      </c>
      <c r="BO102" s="143">
        <v>149.5</v>
      </c>
      <c r="BP102" s="143">
        <f t="shared" si="42"/>
        <v>8</v>
      </c>
      <c r="BQ102" s="147" t="s">
        <v>69</v>
      </c>
      <c r="BR102" s="143">
        <f>(BN102-BO102)*0.1</f>
        <v>0</v>
      </c>
      <c r="BS102" s="143">
        <v>10</v>
      </c>
      <c r="BT102" s="143">
        <v>14</v>
      </c>
      <c r="BU102" s="143">
        <v>5</v>
      </c>
      <c r="BV102" s="143">
        <v>90.27</v>
      </c>
      <c r="BW102" s="143">
        <f t="shared" si="43"/>
        <v>-5</v>
      </c>
      <c r="BX102" s="147" t="s">
        <v>70</v>
      </c>
      <c r="BY102" s="143">
        <f>BV102*0.06</f>
        <v>5.4162</v>
      </c>
      <c r="BZ102" s="143">
        <v>5</v>
      </c>
      <c r="CA102" s="143">
        <v>6</v>
      </c>
      <c r="CB102" s="143">
        <f t="shared" si="44"/>
        <v>9</v>
      </c>
      <c r="CC102" s="159">
        <f t="shared" si="45"/>
        <v>4</v>
      </c>
      <c r="CD102" s="160" t="s">
        <v>69</v>
      </c>
      <c r="CE102" s="159">
        <f>CG102*3+CH102*5+CI102*25+CJ102*15+CK102*70+CL102*6+CM102*30+CN102*6+CO102*24+CP102*56+CQ102*61</f>
        <v>72</v>
      </c>
      <c r="CF102" s="159"/>
      <c r="CG102" s="144">
        <v>0</v>
      </c>
      <c r="CH102" s="143">
        <v>1</v>
      </c>
      <c r="CI102" s="143">
        <v>0</v>
      </c>
      <c r="CJ102" s="143">
        <v>0</v>
      </c>
      <c r="CK102" s="143">
        <v>0</v>
      </c>
      <c r="CL102" s="143">
        <v>0</v>
      </c>
      <c r="CM102" s="143">
        <v>0</v>
      </c>
      <c r="CN102" s="143">
        <v>1</v>
      </c>
      <c r="CO102" s="143">
        <v>0</v>
      </c>
      <c r="CP102" s="143">
        <v>0</v>
      </c>
      <c r="CQ102" s="143">
        <v>1</v>
      </c>
      <c r="CR102" s="143">
        <f t="shared" si="46"/>
        <v>189</v>
      </c>
      <c r="CS102" s="143">
        <f t="shared" si="47"/>
        <v>-3</v>
      </c>
    </row>
    <row r="103" s="135" customFormat="1" customHeight="1" spans="1:97">
      <c r="A103" s="143">
        <v>12745</v>
      </c>
      <c r="B103" s="143" t="s">
        <v>213</v>
      </c>
      <c r="C103" s="143">
        <v>110378</v>
      </c>
      <c r="D103" s="143" t="s">
        <v>212</v>
      </c>
      <c r="E103" s="143" t="s">
        <v>72</v>
      </c>
      <c r="F103" s="143">
        <v>18</v>
      </c>
      <c r="G103" s="143">
        <v>21</v>
      </c>
      <c r="H103" s="143">
        <v>10</v>
      </c>
      <c r="I103" s="143">
        <v>239.5</v>
      </c>
      <c r="J103" s="143">
        <f t="shared" si="34"/>
        <v>-8</v>
      </c>
      <c r="K103" s="147" t="s">
        <v>70</v>
      </c>
      <c r="L103" s="143">
        <f>I103*0.06</f>
        <v>14.37</v>
      </c>
      <c r="M103" s="143">
        <v>24</v>
      </c>
      <c r="N103" s="143">
        <v>26</v>
      </c>
      <c r="O103" s="143">
        <v>15</v>
      </c>
      <c r="P103" s="143">
        <v>376.28</v>
      </c>
      <c r="Q103" s="143">
        <f t="shared" si="35"/>
        <v>-9</v>
      </c>
      <c r="R103" s="147" t="s">
        <v>70</v>
      </c>
      <c r="S103" s="143">
        <f>P103*0.05</f>
        <v>18.814</v>
      </c>
      <c r="T103" s="143">
        <v>8</v>
      </c>
      <c r="U103" s="143">
        <v>9</v>
      </c>
      <c r="V103" s="143">
        <v>1</v>
      </c>
      <c r="W103" s="143">
        <v>26.5</v>
      </c>
      <c r="X103" s="143">
        <f t="shared" si="36"/>
        <v>-7</v>
      </c>
      <c r="Y103" s="147" t="s">
        <v>70</v>
      </c>
      <c r="Z103" s="143">
        <f>W103*0.06</f>
        <v>1.59</v>
      </c>
      <c r="AA103" s="143">
        <v>13</v>
      </c>
      <c r="AB103" s="143">
        <v>18</v>
      </c>
      <c r="AC103" s="143">
        <v>8</v>
      </c>
      <c r="AD103" s="143">
        <v>235.3</v>
      </c>
      <c r="AE103" s="143">
        <f t="shared" si="37"/>
        <v>-5</v>
      </c>
      <c r="AF103" s="147" t="s">
        <v>70</v>
      </c>
      <c r="AG103" s="143">
        <f>AD103*0.06</f>
        <v>14.118</v>
      </c>
      <c r="AH103" s="143">
        <v>2</v>
      </c>
      <c r="AI103" s="143">
        <v>3</v>
      </c>
      <c r="AJ103" s="143">
        <v>0</v>
      </c>
      <c r="AK103" s="143">
        <v>0</v>
      </c>
      <c r="AL103" s="143">
        <f t="shared" si="38"/>
        <v>-2</v>
      </c>
      <c r="AM103" s="147" t="s">
        <v>70</v>
      </c>
      <c r="AN103" s="143">
        <f>AK103*0.06</f>
        <v>0</v>
      </c>
      <c r="AO103" s="143">
        <f>AL103*1</f>
        <v>-2</v>
      </c>
      <c r="AP103" s="143">
        <v>16</v>
      </c>
      <c r="AQ103" s="143">
        <v>20</v>
      </c>
      <c r="AR103" s="143">
        <v>13</v>
      </c>
      <c r="AS103" s="143">
        <v>1161.65</v>
      </c>
      <c r="AT103" s="143">
        <f t="shared" si="39"/>
        <v>-3</v>
      </c>
      <c r="AU103" s="147" t="s">
        <v>70</v>
      </c>
      <c r="AV103" s="143">
        <f>AS103*0.06</f>
        <v>69.699</v>
      </c>
      <c r="AW103" s="143">
        <v>4</v>
      </c>
      <c r="AX103" s="143">
        <v>6</v>
      </c>
      <c r="AY103" s="143">
        <v>4</v>
      </c>
      <c r="AZ103" s="143">
        <v>105</v>
      </c>
      <c r="BA103" s="143">
        <f t="shared" si="40"/>
        <v>0</v>
      </c>
      <c r="BB103" s="147" t="s">
        <v>73</v>
      </c>
      <c r="BC103" s="143">
        <f>AZ103*0.08</f>
        <v>8.4</v>
      </c>
      <c r="BD103" s="143">
        <v>3</v>
      </c>
      <c r="BE103" s="143">
        <v>4</v>
      </c>
      <c r="BF103" s="143">
        <v>0</v>
      </c>
      <c r="BG103" s="143">
        <v>0</v>
      </c>
      <c r="BH103" s="143">
        <f t="shared" si="41"/>
        <v>-3</v>
      </c>
      <c r="BI103" s="147" t="s">
        <v>70</v>
      </c>
      <c r="BJ103" s="143">
        <f>BG103*0.06</f>
        <v>0</v>
      </c>
      <c r="BK103" s="143">
        <v>11</v>
      </c>
      <c r="BL103" s="143">
        <v>14</v>
      </c>
      <c r="BM103" s="143">
        <v>37</v>
      </c>
      <c r="BN103" s="143">
        <v>598</v>
      </c>
      <c r="BO103" s="143">
        <v>299</v>
      </c>
      <c r="BP103" s="143">
        <f t="shared" si="42"/>
        <v>26</v>
      </c>
      <c r="BQ103" s="147" t="s">
        <v>69</v>
      </c>
      <c r="BR103" s="143">
        <f>(BN103-BO103)*0.1</f>
        <v>29.9</v>
      </c>
      <c r="BS103" s="143">
        <v>10</v>
      </c>
      <c r="BT103" s="143">
        <v>13</v>
      </c>
      <c r="BU103" s="143">
        <v>6</v>
      </c>
      <c r="BV103" s="143">
        <v>84.87</v>
      </c>
      <c r="BW103" s="143">
        <f t="shared" si="43"/>
        <v>-4</v>
      </c>
      <c r="BX103" s="147" t="s">
        <v>70</v>
      </c>
      <c r="BY103" s="143">
        <f>BV103*0.06</f>
        <v>5.0922</v>
      </c>
      <c r="BZ103" s="143">
        <v>6</v>
      </c>
      <c r="CA103" s="143">
        <v>7</v>
      </c>
      <c r="CB103" s="143">
        <f t="shared" si="44"/>
        <v>4</v>
      </c>
      <c r="CC103" s="159">
        <f t="shared" si="45"/>
        <v>-2</v>
      </c>
      <c r="CD103" s="160" t="s">
        <v>70</v>
      </c>
      <c r="CE103" s="159">
        <f>CG103*2+CH103*3+CI103*15+CJ103*10+CK103*50+CL103*4+CM103*20+CN103*3+CO103*15+CP103*40+CQ103*40</f>
        <v>15</v>
      </c>
      <c r="CF103" s="159">
        <f>CC103*3</f>
        <v>-6</v>
      </c>
      <c r="CG103" s="144">
        <v>0</v>
      </c>
      <c r="CH103" s="143">
        <v>0</v>
      </c>
      <c r="CI103" s="143">
        <v>0</v>
      </c>
      <c r="CJ103" s="143">
        <v>0</v>
      </c>
      <c r="CK103" s="143">
        <v>0</v>
      </c>
      <c r="CL103" s="143">
        <v>0</v>
      </c>
      <c r="CM103" s="143">
        <v>0</v>
      </c>
      <c r="CN103" s="143">
        <v>0</v>
      </c>
      <c r="CO103" s="143">
        <v>1</v>
      </c>
      <c r="CP103" s="143">
        <v>0</v>
      </c>
      <c r="CQ103" s="143">
        <v>0</v>
      </c>
      <c r="CR103" s="143">
        <f t="shared" si="46"/>
        <v>177</v>
      </c>
      <c r="CS103" s="143">
        <f t="shared" si="47"/>
        <v>-8</v>
      </c>
    </row>
    <row r="104" s="135" customFormat="1" customHeight="1" spans="1:97">
      <c r="A104" s="143">
        <v>6121</v>
      </c>
      <c r="B104" s="143" t="s">
        <v>214</v>
      </c>
      <c r="C104" s="143">
        <v>706</v>
      </c>
      <c r="D104" s="143" t="s">
        <v>215</v>
      </c>
      <c r="E104" s="143" t="s">
        <v>72</v>
      </c>
      <c r="F104" s="143">
        <v>19</v>
      </c>
      <c r="G104" s="143">
        <v>22</v>
      </c>
      <c r="H104" s="143">
        <v>5.5</v>
      </c>
      <c r="I104" s="143">
        <v>133.7</v>
      </c>
      <c r="J104" s="143">
        <f t="shared" si="34"/>
        <v>-13.5</v>
      </c>
      <c r="K104" s="147" t="s">
        <v>70</v>
      </c>
      <c r="L104" s="143">
        <f>I104*0.06</f>
        <v>8.022</v>
      </c>
      <c r="M104" s="143">
        <v>24</v>
      </c>
      <c r="N104" s="143">
        <v>27</v>
      </c>
      <c r="O104" s="143">
        <v>17.5</v>
      </c>
      <c r="P104" s="143">
        <v>346.51</v>
      </c>
      <c r="Q104" s="143">
        <f t="shared" si="35"/>
        <v>-6.5</v>
      </c>
      <c r="R104" s="147" t="s">
        <v>70</v>
      </c>
      <c r="S104" s="143">
        <f>P104*0.05</f>
        <v>17.3255</v>
      </c>
      <c r="T104" s="143">
        <v>9</v>
      </c>
      <c r="U104" s="143">
        <v>10</v>
      </c>
      <c r="V104" s="143">
        <v>9.5</v>
      </c>
      <c r="W104" s="143">
        <v>201.02</v>
      </c>
      <c r="X104" s="143">
        <f t="shared" si="36"/>
        <v>0.5</v>
      </c>
      <c r="Y104" s="147" t="s">
        <v>73</v>
      </c>
      <c r="Z104" s="143">
        <f>W104*0.08</f>
        <v>16.0816</v>
      </c>
      <c r="AA104" s="143">
        <v>17</v>
      </c>
      <c r="AB104" s="143">
        <v>22</v>
      </c>
      <c r="AC104" s="143">
        <v>7</v>
      </c>
      <c r="AD104" s="143">
        <v>193.8</v>
      </c>
      <c r="AE104" s="143">
        <f t="shared" si="37"/>
        <v>-10</v>
      </c>
      <c r="AF104" s="147" t="s">
        <v>70</v>
      </c>
      <c r="AG104" s="143">
        <f>AD104*0.06</f>
        <v>11.628</v>
      </c>
      <c r="AH104" s="143">
        <v>2</v>
      </c>
      <c r="AI104" s="143">
        <v>2</v>
      </c>
      <c r="AJ104" s="143">
        <v>1</v>
      </c>
      <c r="AK104" s="143">
        <v>28.5</v>
      </c>
      <c r="AL104" s="143">
        <f t="shared" si="38"/>
        <v>-1</v>
      </c>
      <c r="AM104" s="147" t="s">
        <v>70</v>
      </c>
      <c r="AN104" s="143">
        <f>AK104*0.06</f>
        <v>1.71</v>
      </c>
      <c r="AO104" s="143">
        <f>AL104*1</f>
        <v>-1</v>
      </c>
      <c r="AP104" s="143">
        <v>21</v>
      </c>
      <c r="AQ104" s="143">
        <v>26</v>
      </c>
      <c r="AR104" s="143">
        <v>29</v>
      </c>
      <c r="AS104" s="143">
        <v>2269.55</v>
      </c>
      <c r="AT104" s="143">
        <f t="shared" si="39"/>
        <v>8</v>
      </c>
      <c r="AU104" s="147" t="s">
        <v>69</v>
      </c>
      <c r="AV104" s="143">
        <f>AS104*0.1</f>
        <v>226.955</v>
      </c>
      <c r="AW104" s="143">
        <v>5</v>
      </c>
      <c r="AX104" s="143">
        <v>6</v>
      </c>
      <c r="AY104" s="143">
        <v>2</v>
      </c>
      <c r="AZ104" s="143">
        <v>52.5</v>
      </c>
      <c r="BA104" s="143">
        <f t="shared" si="40"/>
        <v>-3</v>
      </c>
      <c r="BB104" s="147" t="s">
        <v>70</v>
      </c>
      <c r="BC104" s="143">
        <f>AZ104*0.06</f>
        <v>3.15</v>
      </c>
      <c r="BD104" s="143">
        <v>3</v>
      </c>
      <c r="BE104" s="143">
        <v>3</v>
      </c>
      <c r="BF104" s="143">
        <v>2</v>
      </c>
      <c r="BG104" s="143">
        <v>29.9</v>
      </c>
      <c r="BH104" s="143">
        <f t="shared" si="41"/>
        <v>-1</v>
      </c>
      <c r="BI104" s="147" t="s">
        <v>70</v>
      </c>
      <c r="BJ104" s="143">
        <f>BG104*0.06</f>
        <v>1.794</v>
      </c>
      <c r="BK104" s="143">
        <v>6</v>
      </c>
      <c r="BL104" s="143">
        <v>8</v>
      </c>
      <c r="BM104" s="143">
        <v>0</v>
      </c>
      <c r="BN104" s="143">
        <v>0</v>
      </c>
      <c r="BO104" s="143">
        <v>0</v>
      </c>
      <c r="BP104" s="143">
        <f t="shared" si="42"/>
        <v>-6</v>
      </c>
      <c r="BQ104" s="147" t="s">
        <v>70</v>
      </c>
      <c r="BR104" s="143">
        <f>(BN104-BO104)*0.06</f>
        <v>0</v>
      </c>
      <c r="BS104" s="143">
        <v>7</v>
      </c>
      <c r="BT104" s="143">
        <v>9</v>
      </c>
      <c r="BU104" s="143">
        <v>2</v>
      </c>
      <c r="BV104" s="143">
        <v>38.5</v>
      </c>
      <c r="BW104" s="143">
        <f t="shared" si="43"/>
        <v>-5</v>
      </c>
      <c r="BX104" s="147" t="s">
        <v>70</v>
      </c>
      <c r="BY104" s="143">
        <f>BV104*0.06</f>
        <v>2.31</v>
      </c>
      <c r="BZ104" s="143">
        <v>4</v>
      </c>
      <c r="CA104" s="143">
        <v>5</v>
      </c>
      <c r="CB104" s="143">
        <f t="shared" si="44"/>
        <v>2</v>
      </c>
      <c r="CC104" s="159">
        <f t="shared" si="45"/>
        <v>-2</v>
      </c>
      <c r="CD104" s="160" t="s">
        <v>70</v>
      </c>
      <c r="CE104" s="159">
        <f>CG104*2+CH104*3+CI104*15+CJ104*10+CK104*50+CL104*4+CM104*20+CN104*3+CO104*15+CP104*40+CQ104*40</f>
        <v>7.5</v>
      </c>
      <c r="CF104" s="159">
        <f>CC104*3</f>
        <v>-6</v>
      </c>
      <c r="CG104" s="144">
        <v>0</v>
      </c>
      <c r="CH104" s="143">
        <v>0</v>
      </c>
      <c r="CI104" s="143">
        <v>0</v>
      </c>
      <c r="CJ104" s="143">
        <v>0</v>
      </c>
      <c r="CK104" s="143">
        <v>0</v>
      </c>
      <c r="CL104" s="143">
        <v>0</v>
      </c>
      <c r="CM104" s="143">
        <v>0</v>
      </c>
      <c r="CN104" s="143">
        <v>0</v>
      </c>
      <c r="CO104" s="143">
        <v>0.5</v>
      </c>
      <c r="CP104" s="143">
        <v>0</v>
      </c>
      <c r="CQ104" s="143">
        <v>0</v>
      </c>
      <c r="CR104" s="143">
        <f t="shared" si="46"/>
        <v>296</v>
      </c>
      <c r="CS104" s="143">
        <f t="shared" si="47"/>
        <v>-7</v>
      </c>
    </row>
    <row r="105" s="135" customFormat="1" customHeight="1" spans="1:97">
      <c r="A105" s="143">
        <v>10772</v>
      </c>
      <c r="B105" s="143" t="s">
        <v>216</v>
      </c>
      <c r="C105" s="143">
        <v>706</v>
      </c>
      <c r="D105" s="143" t="s">
        <v>215</v>
      </c>
      <c r="E105" s="143" t="s">
        <v>72</v>
      </c>
      <c r="F105" s="143">
        <v>18</v>
      </c>
      <c r="G105" s="143">
        <v>22</v>
      </c>
      <c r="H105" s="143">
        <v>8</v>
      </c>
      <c r="I105" s="143">
        <v>214.2</v>
      </c>
      <c r="J105" s="143">
        <f t="shared" si="34"/>
        <v>-10</v>
      </c>
      <c r="K105" s="147" t="s">
        <v>70</v>
      </c>
      <c r="L105" s="143">
        <f>I105*0.06</f>
        <v>12.852</v>
      </c>
      <c r="M105" s="143">
        <v>24</v>
      </c>
      <c r="N105" s="143">
        <v>26</v>
      </c>
      <c r="O105" s="143">
        <v>36.5</v>
      </c>
      <c r="P105" s="143">
        <v>845.52</v>
      </c>
      <c r="Q105" s="143">
        <f t="shared" si="35"/>
        <v>12.5</v>
      </c>
      <c r="R105" s="147" t="s">
        <v>69</v>
      </c>
      <c r="S105" s="143">
        <f>P105*0.08</f>
        <v>67.6416</v>
      </c>
      <c r="T105" s="143">
        <v>10</v>
      </c>
      <c r="U105" s="143">
        <v>10</v>
      </c>
      <c r="V105" s="143">
        <v>11.5</v>
      </c>
      <c r="W105" s="143">
        <v>284.31</v>
      </c>
      <c r="X105" s="143">
        <f t="shared" si="36"/>
        <v>1.5</v>
      </c>
      <c r="Y105" s="147" t="s">
        <v>69</v>
      </c>
      <c r="Z105" s="143">
        <f>W105*0.1</f>
        <v>28.431</v>
      </c>
      <c r="AA105" s="143">
        <v>17</v>
      </c>
      <c r="AB105" s="143">
        <v>22</v>
      </c>
      <c r="AC105" s="143">
        <v>17</v>
      </c>
      <c r="AD105" s="143">
        <v>455.9</v>
      </c>
      <c r="AE105" s="143">
        <f t="shared" si="37"/>
        <v>0</v>
      </c>
      <c r="AF105" s="147" t="s">
        <v>73</v>
      </c>
      <c r="AG105" s="143">
        <f>AD105*0.08</f>
        <v>36.472</v>
      </c>
      <c r="AH105" s="143">
        <v>2</v>
      </c>
      <c r="AI105" s="143">
        <v>3</v>
      </c>
      <c r="AJ105" s="143">
        <v>3</v>
      </c>
      <c r="AK105" s="143">
        <v>75.8</v>
      </c>
      <c r="AL105" s="143">
        <f t="shared" si="38"/>
        <v>1</v>
      </c>
      <c r="AM105" s="147" t="s">
        <v>69</v>
      </c>
      <c r="AN105" s="143">
        <f>AK105*0.1</f>
        <v>7.58</v>
      </c>
      <c r="AO105" s="143"/>
      <c r="AP105" s="143">
        <v>21</v>
      </c>
      <c r="AQ105" s="143">
        <v>25</v>
      </c>
      <c r="AR105" s="143">
        <v>19.4</v>
      </c>
      <c r="AS105" s="143">
        <v>1641.73</v>
      </c>
      <c r="AT105" s="143">
        <f t="shared" si="39"/>
        <v>-1.6</v>
      </c>
      <c r="AU105" s="147" t="s">
        <v>70</v>
      </c>
      <c r="AV105" s="143">
        <f>AS105*0.06</f>
        <v>98.5038</v>
      </c>
      <c r="AW105" s="143">
        <v>5</v>
      </c>
      <c r="AX105" s="143">
        <v>6</v>
      </c>
      <c r="AY105" s="143">
        <v>13</v>
      </c>
      <c r="AZ105" s="143">
        <v>402.51</v>
      </c>
      <c r="BA105" s="143">
        <f t="shared" si="40"/>
        <v>8</v>
      </c>
      <c r="BB105" s="147" t="s">
        <v>69</v>
      </c>
      <c r="BC105" s="143">
        <f>AZ105*0.1</f>
        <v>40.251</v>
      </c>
      <c r="BD105" s="143">
        <v>2</v>
      </c>
      <c r="BE105" s="143">
        <v>3</v>
      </c>
      <c r="BF105" s="143">
        <v>8</v>
      </c>
      <c r="BG105" s="143">
        <v>308.8</v>
      </c>
      <c r="BH105" s="143">
        <f t="shared" si="41"/>
        <v>6</v>
      </c>
      <c r="BI105" s="147" t="s">
        <v>69</v>
      </c>
      <c r="BJ105" s="143">
        <f>BG105*0.1</f>
        <v>30.88</v>
      </c>
      <c r="BK105" s="143">
        <v>7</v>
      </c>
      <c r="BL105" s="143">
        <v>8</v>
      </c>
      <c r="BM105" s="143">
        <v>0</v>
      </c>
      <c r="BN105" s="143">
        <v>0</v>
      </c>
      <c r="BO105" s="143">
        <v>0</v>
      </c>
      <c r="BP105" s="143">
        <f t="shared" si="42"/>
        <v>-7</v>
      </c>
      <c r="BQ105" s="147" t="s">
        <v>70</v>
      </c>
      <c r="BR105" s="143">
        <f>(BN105-BO105)*0.06</f>
        <v>0</v>
      </c>
      <c r="BS105" s="143">
        <v>6</v>
      </c>
      <c r="BT105" s="143">
        <v>9</v>
      </c>
      <c r="BU105" s="143">
        <v>7</v>
      </c>
      <c r="BV105" s="143">
        <v>151.42</v>
      </c>
      <c r="BW105" s="143">
        <f t="shared" si="43"/>
        <v>1</v>
      </c>
      <c r="BX105" s="147" t="s">
        <v>73</v>
      </c>
      <c r="BY105" s="143">
        <f>BV105*0.08</f>
        <v>12.1136</v>
      </c>
      <c r="BZ105" s="143">
        <v>4</v>
      </c>
      <c r="CA105" s="143">
        <v>5</v>
      </c>
      <c r="CB105" s="143">
        <f t="shared" si="44"/>
        <v>2</v>
      </c>
      <c r="CC105" s="159">
        <f t="shared" si="45"/>
        <v>-2</v>
      </c>
      <c r="CD105" s="160" t="s">
        <v>70</v>
      </c>
      <c r="CE105" s="159">
        <f>CG105*2+CH105*3+CI105*15+CJ105*10+CK105*50+CL105*4+CM105*20+CN105*3+CO105*15+CP105*40+CQ105*40</f>
        <v>7.5</v>
      </c>
      <c r="CF105" s="159">
        <f>CC105*3</f>
        <v>-6</v>
      </c>
      <c r="CG105" s="144">
        <v>0</v>
      </c>
      <c r="CH105" s="143">
        <v>0</v>
      </c>
      <c r="CI105" s="143">
        <v>0</v>
      </c>
      <c r="CJ105" s="143">
        <v>0</v>
      </c>
      <c r="CK105" s="143">
        <v>0</v>
      </c>
      <c r="CL105" s="143">
        <v>0</v>
      </c>
      <c r="CM105" s="143">
        <v>0</v>
      </c>
      <c r="CN105" s="143">
        <v>0</v>
      </c>
      <c r="CO105" s="143">
        <v>0.5</v>
      </c>
      <c r="CP105" s="143">
        <v>0</v>
      </c>
      <c r="CQ105" s="143">
        <v>0</v>
      </c>
      <c r="CR105" s="143">
        <f t="shared" si="46"/>
        <v>342</v>
      </c>
      <c r="CS105" s="143">
        <f t="shared" si="47"/>
        <v>-6</v>
      </c>
    </row>
    <row r="106" s="135" customFormat="1" customHeight="1" spans="1:97">
      <c r="A106" s="143">
        <v>11985</v>
      </c>
      <c r="B106" s="143" t="s">
        <v>217</v>
      </c>
      <c r="C106" s="143">
        <v>706</v>
      </c>
      <c r="D106" s="143" t="s">
        <v>215</v>
      </c>
      <c r="E106" s="143" t="s">
        <v>68</v>
      </c>
      <c r="F106" s="143">
        <v>18</v>
      </c>
      <c r="G106" s="143">
        <v>22</v>
      </c>
      <c r="H106" s="143">
        <v>25.5</v>
      </c>
      <c r="I106" s="143">
        <v>678</v>
      </c>
      <c r="J106" s="143">
        <f t="shared" si="34"/>
        <v>7.5</v>
      </c>
      <c r="K106" s="147" t="s">
        <v>69</v>
      </c>
      <c r="L106" s="143">
        <f>I106*0.1</f>
        <v>67.8</v>
      </c>
      <c r="M106" s="143">
        <v>25</v>
      </c>
      <c r="N106" s="143">
        <v>27</v>
      </c>
      <c r="O106" s="143">
        <v>86</v>
      </c>
      <c r="P106" s="143">
        <v>1852.61</v>
      </c>
      <c r="Q106" s="143">
        <f t="shared" si="35"/>
        <v>61</v>
      </c>
      <c r="R106" s="147" t="s">
        <v>69</v>
      </c>
      <c r="S106" s="143">
        <f>P106*0.08</f>
        <v>148.2088</v>
      </c>
      <c r="T106" s="143">
        <v>9</v>
      </c>
      <c r="U106" s="143">
        <v>10</v>
      </c>
      <c r="V106" s="143">
        <v>7</v>
      </c>
      <c r="W106" s="143">
        <v>192.5</v>
      </c>
      <c r="X106" s="143">
        <f t="shared" si="36"/>
        <v>-2</v>
      </c>
      <c r="Y106" s="147" t="s">
        <v>70</v>
      </c>
      <c r="Z106" s="143">
        <f>W106*0.06</f>
        <v>11.55</v>
      </c>
      <c r="AA106" s="143">
        <v>17</v>
      </c>
      <c r="AB106" s="143">
        <v>22</v>
      </c>
      <c r="AC106" s="143">
        <v>27</v>
      </c>
      <c r="AD106" s="143">
        <v>661.1</v>
      </c>
      <c r="AE106" s="143">
        <f t="shared" si="37"/>
        <v>10</v>
      </c>
      <c r="AF106" s="147" t="s">
        <v>69</v>
      </c>
      <c r="AG106" s="143">
        <f>AD106*0.1</f>
        <v>66.11</v>
      </c>
      <c r="AH106" s="143">
        <v>3</v>
      </c>
      <c r="AI106" s="143">
        <v>3</v>
      </c>
      <c r="AJ106" s="143">
        <v>1</v>
      </c>
      <c r="AK106" s="143">
        <v>28.5</v>
      </c>
      <c r="AL106" s="143">
        <f t="shared" si="38"/>
        <v>-2</v>
      </c>
      <c r="AM106" s="147" t="s">
        <v>70</v>
      </c>
      <c r="AN106" s="143">
        <f>AK106*0.06</f>
        <v>1.71</v>
      </c>
      <c r="AO106" s="143">
        <f>AL106*1</f>
        <v>-2</v>
      </c>
      <c r="AP106" s="143">
        <v>22</v>
      </c>
      <c r="AQ106" s="143">
        <v>26</v>
      </c>
      <c r="AR106" s="143">
        <v>29.6</v>
      </c>
      <c r="AS106" s="143">
        <v>2504.64</v>
      </c>
      <c r="AT106" s="143">
        <f t="shared" si="39"/>
        <v>7.6</v>
      </c>
      <c r="AU106" s="147" t="s">
        <v>69</v>
      </c>
      <c r="AV106" s="143">
        <f>AS106*0.1</f>
        <v>250.464</v>
      </c>
      <c r="AW106" s="143">
        <v>5</v>
      </c>
      <c r="AX106" s="143">
        <v>6</v>
      </c>
      <c r="AY106" s="143">
        <v>10</v>
      </c>
      <c r="AZ106" s="143">
        <v>245</v>
      </c>
      <c r="BA106" s="143">
        <f t="shared" si="40"/>
        <v>5</v>
      </c>
      <c r="BB106" s="147" t="s">
        <v>69</v>
      </c>
      <c r="BC106" s="143">
        <f>AZ106*0.1</f>
        <v>24.5</v>
      </c>
      <c r="BD106" s="143">
        <v>3</v>
      </c>
      <c r="BE106" s="143">
        <v>4</v>
      </c>
      <c r="BF106" s="143">
        <v>1</v>
      </c>
      <c r="BG106" s="143">
        <v>44.01</v>
      </c>
      <c r="BH106" s="143">
        <f t="shared" si="41"/>
        <v>-2</v>
      </c>
      <c r="BI106" s="147" t="s">
        <v>70</v>
      </c>
      <c r="BJ106" s="143">
        <f>BG106*0.06</f>
        <v>2.6406</v>
      </c>
      <c r="BK106" s="143">
        <v>6</v>
      </c>
      <c r="BL106" s="143">
        <v>7</v>
      </c>
      <c r="BM106" s="143">
        <v>7</v>
      </c>
      <c r="BN106" s="143">
        <v>149.5</v>
      </c>
      <c r="BO106" s="143">
        <v>0</v>
      </c>
      <c r="BP106" s="143">
        <f t="shared" si="42"/>
        <v>1</v>
      </c>
      <c r="BQ106" s="147" t="s">
        <v>69</v>
      </c>
      <c r="BR106" s="143">
        <f>(BN106-BO106)*0.1</f>
        <v>14.95</v>
      </c>
      <c r="BS106" s="143">
        <v>7</v>
      </c>
      <c r="BT106" s="143">
        <v>9</v>
      </c>
      <c r="BU106" s="143">
        <v>21</v>
      </c>
      <c r="BV106" s="143">
        <v>445.5</v>
      </c>
      <c r="BW106" s="143">
        <f t="shared" si="43"/>
        <v>14</v>
      </c>
      <c r="BX106" s="147" t="s">
        <v>69</v>
      </c>
      <c r="BY106" s="143">
        <f>BV106*0.1</f>
        <v>44.55</v>
      </c>
      <c r="BZ106" s="143">
        <v>5</v>
      </c>
      <c r="CA106" s="143">
        <v>6</v>
      </c>
      <c r="CB106" s="143">
        <f t="shared" si="44"/>
        <v>15</v>
      </c>
      <c r="CC106" s="159">
        <f t="shared" si="45"/>
        <v>10</v>
      </c>
      <c r="CD106" s="160" t="s">
        <v>69</v>
      </c>
      <c r="CE106" s="159">
        <f>CG106*3+CH106*5+CI106*25+CJ106*15+CK106*70+CL106*6+CM106*30+CN106*6+CO106*24+CP106*56+CQ106*61</f>
        <v>98</v>
      </c>
      <c r="CF106" s="159"/>
      <c r="CG106" s="144">
        <v>1</v>
      </c>
      <c r="CH106" s="143">
        <v>2</v>
      </c>
      <c r="CI106" s="143">
        <v>0</v>
      </c>
      <c r="CJ106" s="143">
        <v>1</v>
      </c>
      <c r="CK106" s="143">
        <v>1</v>
      </c>
      <c r="CL106" s="143">
        <v>0</v>
      </c>
      <c r="CM106" s="143">
        <v>0</v>
      </c>
      <c r="CN106" s="143">
        <v>0</v>
      </c>
      <c r="CO106" s="143">
        <v>0</v>
      </c>
      <c r="CP106" s="143">
        <v>0</v>
      </c>
      <c r="CQ106" s="143">
        <v>0</v>
      </c>
      <c r="CR106" s="143">
        <f t="shared" si="46"/>
        <v>730</v>
      </c>
      <c r="CS106" s="143">
        <f t="shared" si="47"/>
        <v>-2</v>
      </c>
    </row>
    <row r="107" s="135" customFormat="1" customHeight="1" spans="1:97">
      <c r="A107" s="143">
        <v>13585</v>
      </c>
      <c r="B107" s="143" t="s">
        <v>218</v>
      </c>
      <c r="C107" s="143">
        <v>706</v>
      </c>
      <c r="D107" s="143" t="s">
        <v>215</v>
      </c>
      <c r="E107" s="144" t="s">
        <v>219</v>
      </c>
      <c r="F107" s="143"/>
      <c r="G107" s="143"/>
      <c r="H107" s="143">
        <v>4</v>
      </c>
      <c r="I107" s="143">
        <v>76.51</v>
      </c>
      <c r="J107" s="143">
        <f t="shared" si="34"/>
        <v>4</v>
      </c>
      <c r="K107" s="147" t="s">
        <v>76</v>
      </c>
      <c r="L107" s="143">
        <f>I107*0.06</f>
        <v>4.5906</v>
      </c>
      <c r="M107" s="143"/>
      <c r="N107" s="143"/>
      <c r="O107" s="143">
        <v>13</v>
      </c>
      <c r="P107" s="143">
        <v>294</v>
      </c>
      <c r="Q107" s="143">
        <f t="shared" si="35"/>
        <v>13</v>
      </c>
      <c r="R107" s="147" t="s">
        <v>76</v>
      </c>
      <c r="S107" s="143">
        <f>P107*0.05</f>
        <v>14.7</v>
      </c>
      <c r="T107" s="143"/>
      <c r="U107" s="143"/>
      <c r="V107" s="143">
        <v>0</v>
      </c>
      <c r="W107" s="143">
        <v>0</v>
      </c>
      <c r="X107" s="143">
        <f t="shared" si="36"/>
        <v>0</v>
      </c>
      <c r="Y107" s="147" t="s">
        <v>76</v>
      </c>
      <c r="Z107" s="143">
        <f>W107*0.06</f>
        <v>0</v>
      </c>
      <c r="AA107" s="143"/>
      <c r="AB107" s="143"/>
      <c r="AC107" s="143">
        <v>1</v>
      </c>
      <c r="AD107" s="143">
        <v>29.8</v>
      </c>
      <c r="AE107" s="143">
        <f t="shared" si="37"/>
        <v>1</v>
      </c>
      <c r="AF107" s="147" t="s">
        <v>76</v>
      </c>
      <c r="AG107" s="143">
        <f>AD107*0.06</f>
        <v>1.788</v>
      </c>
      <c r="AH107" s="143"/>
      <c r="AI107" s="143"/>
      <c r="AJ107" s="143">
        <v>2</v>
      </c>
      <c r="AK107" s="143">
        <v>38.3</v>
      </c>
      <c r="AL107" s="143">
        <f t="shared" si="38"/>
        <v>2</v>
      </c>
      <c r="AM107" s="147" t="s">
        <v>76</v>
      </c>
      <c r="AN107" s="143">
        <f>AK107*0.06</f>
        <v>2.298</v>
      </c>
      <c r="AO107" s="143"/>
      <c r="AP107" s="143"/>
      <c r="AQ107" s="143"/>
      <c r="AR107" s="143">
        <v>7</v>
      </c>
      <c r="AS107" s="143">
        <v>427.8</v>
      </c>
      <c r="AT107" s="143">
        <f t="shared" si="39"/>
        <v>7</v>
      </c>
      <c r="AU107" s="147" t="s">
        <v>76</v>
      </c>
      <c r="AV107" s="143">
        <f>AS107*0.06</f>
        <v>25.668</v>
      </c>
      <c r="AW107" s="143"/>
      <c r="AX107" s="143"/>
      <c r="AY107" s="143">
        <v>4</v>
      </c>
      <c r="AZ107" s="143">
        <v>105</v>
      </c>
      <c r="BA107" s="143">
        <f t="shared" si="40"/>
        <v>4</v>
      </c>
      <c r="BB107" s="147" t="s">
        <v>76</v>
      </c>
      <c r="BC107" s="143">
        <f>AZ107*0.06</f>
        <v>6.3</v>
      </c>
      <c r="BD107" s="143"/>
      <c r="BE107" s="143"/>
      <c r="BF107" s="143">
        <v>0</v>
      </c>
      <c r="BG107" s="143">
        <v>0</v>
      </c>
      <c r="BH107" s="143">
        <f t="shared" si="41"/>
        <v>0</v>
      </c>
      <c r="BI107" s="147" t="s">
        <v>76</v>
      </c>
      <c r="BJ107" s="143">
        <f>BG107*0.06</f>
        <v>0</v>
      </c>
      <c r="BK107" s="143"/>
      <c r="BL107" s="143"/>
      <c r="BM107" s="143">
        <v>0</v>
      </c>
      <c r="BN107" s="143">
        <v>0</v>
      </c>
      <c r="BO107" s="143">
        <v>0</v>
      </c>
      <c r="BP107" s="143">
        <f t="shared" si="42"/>
        <v>0</v>
      </c>
      <c r="BQ107" s="147" t="s">
        <v>76</v>
      </c>
      <c r="BR107" s="143">
        <f>(BN107-BO107)*0.06</f>
        <v>0</v>
      </c>
      <c r="BS107" s="143"/>
      <c r="BT107" s="143"/>
      <c r="BU107" s="143">
        <v>6</v>
      </c>
      <c r="BV107" s="143">
        <v>82.5</v>
      </c>
      <c r="BW107" s="143">
        <f t="shared" si="43"/>
        <v>6</v>
      </c>
      <c r="BX107" s="147" t="s">
        <v>76</v>
      </c>
      <c r="BY107" s="143">
        <f>BV107*0.06</f>
        <v>4.95</v>
      </c>
      <c r="BZ107" s="143"/>
      <c r="CA107" s="143"/>
      <c r="CB107" s="143">
        <f t="shared" si="44"/>
        <v>1</v>
      </c>
      <c r="CC107" s="159">
        <f t="shared" si="45"/>
        <v>1</v>
      </c>
      <c r="CD107" s="160" t="s">
        <v>76</v>
      </c>
      <c r="CE107" s="159">
        <f>CG107*2+CH107*3+CI107*15+CJ107*10+CK107*50+CL107*4+CM107*20+CN107*3+CO107*15+CP107*40+CQ107*40</f>
        <v>3</v>
      </c>
      <c r="CF107" s="159"/>
      <c r="CG107" s="144">
        <v>0</v>
      </c>
      <c r="CH107" s="143">
        <v>1</v>
      </c>
      <c r="CI107" s="143">
        <v>0</v>
      </c>
      <c r="CJ107" s="143">
        <v>0</v>
      </c>
      <c r="CK107" s="143">
        <v>0</v>
      </c>
      <c r="CL107" s="143">
        <v>0</v>
      </c>
      <c r="CM107" s="143">
        <v>0</v>
      </c>
      <c r="CN107" s="143">
        <v>0</v>
      </c>
      <c r="CO107" s="143">
        <v>0</v>
      </c>
      <c r="CP107" s="143">
        <v>0</v>
      </c>
      <c r="CQ107" s="143">
        <v>0</v>
      </c>
      <c r="CR107" s="143">
        <f t="shared" si="46"/>
        <v>63</v>
      </c>
      <c r="CS107" s="143">
        <f t="shared" si="47"/>
        <v>0</v>
      </c>
    </row>
    <row r="108" s="135" customFormat="1" customHeight="1" spans="1:97">
      <c r="A108" s="143">
        <v>8594</v>
      </c>
      <c r="B108" s="143" t="s">
        <v>220</v>
      </c>
      <c r="C108" s="143">
        <v>351</v>
      </c>
      <c r="D108" s="143" t="s">
        <v>221</v>
      </c>
      <c r="E108" s="143" t="s">
        <v>68</v>
      </c>
      <c r="F108" s="143">
        <v>15</v>
      </c>
      <c r="G108" s="143">
        <v>18</v>
      </c>
      <c r="H108" s="143">
        <v>7</v>
      </c>
      <c r="I108" s="143">
        <v>187.2</v>
      </c>
      <c r="J108" s="143">
        <f t="shared" si="34"/>
        <v>-8</v>
      </c>
      <c r="K108" s="147" t="s">
        <v>70</v>
      </c>
      <c r="L108" s="143">
        <f>I108*0.06</f>
        <v>11.232</v>
      </c>
      <c r="M108" s="143">
        <v>21</v>
      </c>
      <c r="N108" s="143">
        <v>23</v>
      </c>
      <c r="O108" s="143">
        <v>27</v>
      </c>
      <c r="P108" s="143">
        <v>612.48</v>
      </c>
      <c r="Q108" s="143">
        <f t="shared" si="35"/>
        <v>6</v>
      </c>
      <c r="R108" s="147" t="s">
        <v>69</v>
      </c>
      <c r="S108" s="143">
        <f>P108*0.08</f>
        <v>48.9984</v>
      </c>
      <c r="T108" s="143">
        <v>6</v>
      </c>
      <c r="U108" s="143">
        <v>7</v>
      </c>
      <c r="V108" s="143">
        <v>2</v>
      </c>
      <c r="W108" s="143">
        <v>44.8</v>
      </c>
      <c r="X108" s="143">
        <f t="shared" si="36"/>
        <v>-4</v>
      </c>
      <c r="Y108" s="147" t="s">
        <v>70</v>
      </c>
      <c r="Z108" s="143">
        <f>W108*0.06</f>
        <v>2.688</v>
      </c>
      <c r="AA108" s="143">
        <v>13</v>
      </c>
      <c r="AB108" s="143">
        <v>17</v>
      </c>
      <c r="AC108" s="143">
        <v>12</v>
      </c>
      <c r="AD108" s="143">
        <v>288.6</v>
      </c>
      <c r="AE108" s="143">
        <f t="shared" si="37"/>
        <v>-1</v>
      </c>
      <c r="AF108" s="147" t="s">
        <v>70</v>
      </c>
      <c r="AG108" s="143">
        <f>AD108*0.06</f>
        <v>17.316</v>
      </c>
      <c r="AH108" s="143">
        <v>2</v>
      </c>
      <c r="AI108" s="143">
        <v>3</v>
      </c>
      <c r="AJ108" s="143">
        <v>2</v>
      </c>
      <c r="AK108" s="143">
        <v>29.8</v>
      </c>
      <c r="AL108" s="143">
        <f t="shared" si="38"/>
        <v>0</v>
      </c>
      <c r="AM108" s="147" t="s">
        <v>73</v>
      </c>
      <c r="AN108" s="143">
        <f>AK108*0.08</f>
        <v>2.384</v>
      </c>
      <c r="AO108" s="143"/>
      <c r="AP108" s="143">
        <v>19</v>
      </c>
      <c r="AQ108" s="143">
        <v>23</v>
      </c>
      <c r="AR108" s="143">
        <v>19</v>
      </c>
      <c r="AS108" s="143">
        <v>1406.05</v>
      </c>
      <c r="AT108" s="143">
        <f t="shared" si="39"/>
        <v>0</v>
      </c>
      <c r="AU108" s="147" t="s">
        <v>73</v>
      </c>
      <c r="AV108" s="143">
        <f>AS108*0.08</f>
        <v>112.484</v>
      </c>
      <c r="AW108" s="143">
        <v>5</v>
      </c>
      <c r="AX108" s="143">
        <v>5</v>
      </c>
      <c r="AY108" s="143">
        <v>12</v>
      </c>
      <c r="AZ108" s="143">
        <v>225.54</v>
      </c>
      <c r="BA108" s="143">
        <f t="shared" si="40"/>
        <v>7</v>
      </c>
      <c r="BB108" s="147" t="s">
        <v>69</v>
      </c>
      <c r="BC108" s="143">
        <f>AZ108*0.1</f>
        <v>22.554</v>
      </c>
      <c r="BD108" s="143">
        <v>3</v>
      </c>
      <c r="BE108" s="143">
        <v>3</v>
      </c>
      <c r="BF108" s="143">
        <v>4</v>
      </c>
      <c r="BG108" s="143">
        <v>44.85</v>
      </c>
      <c r="BH108" s="143">
        <f t="shared" si="41"/>
        <v>1</v>
      </c>
      <c r="BI108" s="147" t="s">
        <v>69</v>
      </c>
      <c r="BJ108" s="143">
        <f>BG108*0.1</f>
        <v>4.485</v>
      </c>
      <c r="BK108" s="143">
        <v>6</v>
      </c>
      <c r="BL108" s="143">
        <v>8</v>
      </c>
      <c r="BM108" s="143">
        <v>10</v>
      </c>
      <c r="BN108" s="143">
        <v>149.5</v>
      </c>
      <c r="BO108" s="143">
        <v>149.5</v>
      </c>
      <c r="BP108" s="143">
        <f t="shared" si="42"/>
        <v>4</v>
      </c>
      <c r="BQ108" s="147" t="s">
        <v>69</v>
      </c>
      <c r="BR108" s="143">
        <f>(BN108-BO108)*0.1</f>
        <v>0</v>
      </c>
      <c r="BS108" s="143">
        <v>7</v>
      </c>
      <c r="BT108" s="143">
        <v>9</v>
      </c>
      <c r="BU108" s="143">
        <v>4</v>
      </c>
      <c r="BV108" s="143">
        <v>91</v>
      </c>
      <c r="BW108" s="143">
        <f t="shared" si="43"/>
        <v>-3</v>
      </c>
      <c r="BX108" s="147" t="s">
        <v>70</v>
      </c>
      <c r="BY108" s="143">
        <f>BV108*0.06</f>
        <v>5.46</v>
      </c>
      <c r="BZ108" s="143">
        <v>7</v>
      </c>
      <c r="CA108" s="143">
        <v>8</v>
      </c>
      <c r="CB108" s="143">
        <f t="shared" si="44"/>
        <v>8</v>
      </c>
      <c r="CC108" s="159">
        <f t="shared" si="45"/>
        <v>1</v>
      </c>
      <c r="CD108" s="160" t="s">
        <v>69</v>
      </c>
      <c r="CE108" s="159">
        <f>CG108*3+CH108*5+CI108*25+CJ108*15+CK108*70+CL108*6+CM108*30+CN108*6+CO108*24+CP108*56+CQ108*61</f>
        <v>40</v>
      </c>
      <c r="CF108" s="159"/>
      <c r="CG108" s="144">
        <v>0</v>
      </c>
      <c r="CH108" s="143">
        <v>3</v>
      </c>
      <c r="CI108" s="143">
        <v>1</v>
      </c>
      <c r="CJ108" s="143">
        <v>0</v>
      </c>
      <c r="CK108" s="143">
        <v>0</v>
      </c>
      <c r="CL108" s="143">
        <v>0</v>
      </c>
      <c r="CM108" s="143">
        <v>0</v>
      </c>
      <c r="CN108" s="143">
        <v>0</v>
      </c>
      <c r="CO108" s="143">
        <v>0</v>
      </c>
      <c r="CP108" s="143">
        <v>0</v>
      </c>
      <c r="CQ108" s="143">
        <v>0</v>
      </c>
      <c r="CR108" s="143">
        <f t="shared" si="46"/>
        <v>268</v>
      </c>
      <c r="CS108" s="143">
        <f t="shared" si="47"/>
        <v>0</v>
      </c>
    </row>
    <row r="109" s="135" customFormat="1" customHeight="1" spans="1:97">
      <c r="A109" s="143">
        <v>8606</v>
      </c>
      <c r="B109" s="143" t="s">
        <v>222</v>
      </c>
      <c r="C109" s="143">
        <v>351</v>
      </c>
      <c r="D109" s="143" t="s">
        <v>221</v>
      </c>
      <c r="E109" s="143" t="s">
        <v>72</v>
      </c>
      <c r="F109" s="143">
        <v>16</v>
      </c>
      <c r="G109" s="143">
        <v>19</v>
      </c>
      <c r="H109" s="143">
        <v>14</v>
      </c>
      <c r="I109" s="143">
        <v>391.8</v>
      </c>
      <c r="J109" s="143">
        <f t="shared" si="34"/>
        <v>-2</v>
      </c>
      <c r="K109" s="147" t="s">
        <v>70</v>
      </c>
      <c r="L109" s="143">
        <f>I109*0.06</f>
        <v>23.508</v>
      </c>
      <c r="M109" s="143">
        <v>20</v>
      </c>
      <c r="N109" s="143">
        <v>22</v>
      </c>
      <c r="O109" s="143">
        <v>41</v>
      </c>
      <c r="P109" s="143">
        <v>962.57</v>
      </c>
      <c r="Q109" s="143">
        <f t="shared" si="35"/>
        <v>21</v>
      </c>
      <c r="R109" s="147" t="s">
        <v>69</v>
      </c>
      <c r="S109" s="143">
        <f>P109*0.08</f>
        <v>77.0056</v>
      </c>
      <c r="T109" s="143">
        <v>6</v>
      </c>
      <c r="U109" s="143">
        <v>6</v>
      </c>
      <c r="V109" s="143">
        <v>6</v>
      </c>
      <c r="W109" s="143">
        <v>144.01</v>
      </c>
      <c r="X109" s="143">
        <f t="shared" si="36"/>
        <v>0</v>
      </c>
      <c r="Y109" s="147" t="s">
        <v>69</v>
      </c>
      <c r="Z109" s="143">
        <f>W109*0.1</f>
        <v>14.401</v>
      </c>
      <c r="AA109" s="143">
        <v>13</v>
      </c>
      <c r="AB109" s="143">
        <v>17</v>
      </c>
      <c r="AC109" s="143">
        <v>15</v>
      </c>
      <c r="AD109" s="143">
        <v>440.36</v>
      </c>
      <c r="AE109" s="143">
        <f t="shared" si="37"/>
        <v>2</v>
      </c>
      <c r="AF109" s="147" t="s">
        <v>73</v>
      </c>
      <c r="AG109" s="143">
        <f>AD109*0.08</f>
        <v>35.2288</v>
      </c>
      <c r="AH109" s="143">
        <v>3</v>
      </c>
      <c r="AI109" s="143">
        <v>3</v>
      </c>
      <c r="AJ109" s="143">
        <v>2</v>
      </c>
      <c r="AK109" s="143">
        <v>58.3</v>
      </c>
      <c r="AL109" s="143">
        <f t="shared" si="38"/>
        <v>-1</v>
      </c>
      <c r="AM109" s="147" t="s">
        <v>70</v>
      </c>
      <c r="AN109" s="143">
        <f>AK109*0.06</f>
        <v>3.498</v>
      </c>
      <c r="AO109" s="143">
        <f>AL109*1</f>
        <v>-1</v>
      </c>
      <c r="AP109" s="143">
        <v>19</v>
      </c>
      <c r="AQ109" s="143">
        <v>23</v>
      </c>
      <c r="AR109" s="143">
        <v>23</v>
      </c>
      <c r="AS109" s="143">
        <v>1521.42</v>
      </c>
      <c r="AT109" s="143">
        <f t="shared" si="39"/>
        <v>4</v>
      </c>
      <c r="AU109" s="147" t="s">
        <v>69</v>
      </c>
      <c r="AV109" s="143">
        <f>AS109*0.1</f>
        <v>152.142</v>
      </c>
      <c r="AW109" s="143">
        <v>4</v>
      </c>
      <c r="AX109" s="143">
        <v>5</v>
      </c>
      <c r="AY109" s="143">
        <v>15</v>
      </c>
      <c r="AZ109" s="143">
        <v>455</v>
      </c>
      <c r="BA109" s="143">
        <f t="shared" si="40"/>
        <v>11</v>
      </c>
      <c r="BB109" s="147" t="s">
        <v>69</v>
      </c>
      <c r="BC109" s="143">
        <f>AZ109*0.1</f>
        <v>45.5</v>
      </c>
      <c r="BD109" s="143">
        <v>3</v>
      </c>
      <c r="BE109" s="143">
        <v>4</v>
      </c>
      <c r="BF109" s="143">
        <v>5</v>
      </c>
      <c r="BG109" s="143">
        <v>79.6</v>
      </c>
      <c r="BH109" s="143">
        <f t="shared" si="41"/>
        <v>2</v>
      </c>
      <c r="BI109" s="147" t="s">
        <v>69</v>
      </c>
      <c r="BJ109" s="143">
        <f>BG109*0.1</f>
        <v>7.96</v>
      </c>
      <c r="BK109" s="143">
        <v>7</v>
      </c>
      <c r="BL109" s="143">
        <v>8</v>
      </c>
      <c r="BM109" s="143">
        <v>22</v>
      </c>
      <c r="BN109" s="143">
        <v>299</v>
      </c>
      <c r="BO109" s="143">
        <v>299</v>
      </c>
      <c r="BP109" s="143">
        <f t="shared" si="42"/>
        <v>15</v>
      </c>
      <c r="BQ109" s="147" t="s">
        <v>69</v>
      </c>
      <c r="BR109" s="143">
        <f>(BN109-BO109)*0.1</f>
        <v>0</v>
      </c>
      <c r="BS109" s="143">
        <v>7</v>
      </c>
      <c r="BT109" s="143">
        <v>9</v>
      </c>
      <c r="BU109" s="143">
        <v>4</v>
      </c>
      <c r="BV109" s="143">
        <v>96</v>
      </c>
      <c r="BW109" s="143">
        <f t="shared" si="43"/>
        <v>-3</v>
      </c>
      <c r="BX109" s="147" t="s">
        <v>70</v>
      </c>
      <c r="BY109" s="143">
        <f>BV109*0.06</f>
        <v>5.76</v>
      </c>
      <c r="BZ109" s="143">
        <v>7</v>
      </c>
      <c r="CA109" s="143">
        <v>9</v>
      </c>
      <c r="CB109" s="143">
        <f t="shared" si="44"/>
        <v>8</v>
      </c>
      <c r="CC109" s="159">
        <f t="shared" si="45"/>
        <v>1</v>
      </c>
      <c r="CD109" s="160" t="s">
        <v>73</v>
      </c>
      <c r="CE109" s="159">
        <f>CG109*2+CH109*3+CI109*15+CJ109*10+CK109*50+CL109*4+CM109*20+CN109*3+CO109*15+CP109*40+CQ109*40</f>
        <v>43</v>
      </c>
      <c r="CF109" s="159"/>
      <c r="CG109" s="144">
        <v>0</v>
      </c>
      <c r="CH109" s="143">
        <v>0</v>
      </c>
      <c r="CI109" s="143">
        <v>0</v>
      </c>
      <c r="CJ109" s="143">
        <v>0</v>
      </c>
      <c r="CK109" s="143">
        <v>0</v>
      </c>
      <c r="CL109" s="143">
        <v>0</v>
      </c>
      <c r="CM109" s="143">
        <v>0</v>
      </c>
      <c r="CN109" s="143">
        <v>1</v>
      </c>
      <c r="CO109" s="143">
        <v>0</v>
      </c>
      <c r="CP109" s="143">
        <v>0</v>
      </c>
      <c r="CQ109" s="143">
        <v>1</v>
      </c>
      <c r="CR109" s="143">
        <f t="shared" si="46"/>
        <v>408</v>
      </c>
      <c r="CS109" s="143">
        <f t="shared" si="47"/>
        <v>-1</v>
      </c>
    </row>
    <row r="110" s="135" customFormat="1" customHeight="1" spans="1:97">
      <c r="A110" s="143">
        <v>12901</v>
      </c>
      <c r="B110" s="143" t="s">
        <v>223</v>
      </c>
      <c r="C110" s="143">
        <v>351</v>
      </c>
      <c r="D110" s="143" t="s">
        <v>221</v>
      </c>
      <c r="E110" s="143" t="s">
        <v>72</v>
      </c>
      <c r="F110" s="143">
        <v>15</v>
      </c>
      <c r="G110" s="143">
        <v>18</v>
      </c>
      <c r="H110" s="143">
        <v>11</v>
      </c>
      <c r="I110" s="143">
        <v>305.1</v>
      </c>
      <c r="J110" s="143">
        <f t="shared" si="34"/>
        <v>-4</v>
      </c>
      <c r="K110" s="147" t="s">
        <v>70</v>
      </c>
      <c r="L110" s="143">
        <f>I110*0.06</f>
        <v>18.306</v>
      </c>
      <c r="M110" s="143">
        <v>20</v>
      </c>
      <c r="N110" s="143">
        <v>22</v>
      </c>
      <c r="O110" s="143">
        <v>18</v>
      </c>
      <c r="P110" s="143">
        <v>393.8</v>
      </c>
      <c r="Q110" s="143">
        <f t="shared" si="35"/>
        <v>-2</v>
      </c>
      <c r="R110" s="147" t="s">
        <v>70</v>
      </c>
      <c r="S110" s="143">
        <f>P110*0.05</f>
        <v>19.69</v>
      </c>
      <c r="T110" s="143">
        <v>6</v>
      </c>
      <c r="U110" s="143">
        <v>6</v>
      </c>
      <c r="V110" s="143">
        <v>4</v>
      </c>
      <c r="W110" s="143">
        <v>94.02</v>
      </c>
      <c r="X110" s="143">
        <f t="shared" si="36"/>
        <v>-2</v>
      </c>
      <c r="Y110" s="147" t="s">
        <v>70</v>
      </c>
      <c r="Z110" s="143">
        <f>W110*0.06</f>
        <v>5.6412</v>
      </c>
      <c r="AA110" s="143">
        <v>12</v>
      </c>
      <c r="AB110" s="143">
        <v>16</v>
      </c>
      <c r="AC110" s="143">
        <v>9</v>
      </c>
      <c r="AD110" s="143">
        <v>226.25</v>
      </c>
      <c r="AE110" s="143">
        <f t="shared" si="37"/>
        <v>-3</v>
      </c>
      <c r="AF110" s="147" t="s">
        <v>70</v>
      </c>
      <c r="AG110" s="143">
        <f>AD110*0.06</f>
        <v>13.575</v>
      </c>
      <c r="AH110" s="143">
        <v>2</v>
      </c>
      <c r="AI110" s="143">
        <v>2</v>
      </c>
      <c r="AJ110" s="143">
        <v>3</v>
      </c>
      <c r="AK110" s="143">
        <v>85.5</v>
      </c>
      <c r="AL110" s="143">
        <f t="shared" si="38"/>
        <v>1</v>
      </c>
      <c r="AM110" s="147" t="s">
        <v>69</v>
      </c>
      <c r="AN110" s="143">
        <f>AK110*0.1</f>
        <v>8.55</v>
      </c>
      <c r="AO110" s="143"/>
      <c r="AP110" s="143">
        <v>19</v>
      </c>
      <c r="AQ110" s="143">
        <v>22</v>
      </c>
      <c r="AR110" s="143">
        <v>18</v>
      </c>
      <c r="AS110" s="143">
        <v>1569.01</v>
      </c>
      <c r="AT110" s="143">
        <f t="shared" si="39"/>
        <v>-1</v>
      </c>
      <c r="AU110" s="147" t="s">
        <v>70</v>
      </c>
      <c r="AV110" s="143">
        <f>AS110*0.06</f>
        <v>94.1406</v>
      </c>
      <c r="AW110" s="143">
        <v>4</v>
      </c>
      <c r="AX110" s="143">
        <v>5</v>
      </c>
      <c r="AY110" s="143">
        <v>2</v>
      </c>
      <c r="AZ110" s="143">
        <v>53.33</v>
      </c>
      <c r="BA110" s="143">
        <f t="shared" si="40"/>
        <v>-2</v>
      </c>
      <c r="BB110" s="147" t="s">
        <v>70</v>
      </c>
      <c r="BC110" s="143">
        <f>AZ110*0.06</f>
        <v>3.1998</v>
      </c>
      <c r="BD110" s="143">
        <v>2</v>
      </c>
      <c r="BE110" s="143">
        <v>3</v>
      </c>
      <c r="BF110" s="143">
        <v>3</v>
      </c>
      <c r="BG110" s="143">
        <v>44.85</v>
      </c>
      <c r="BH110" s="143">
        <f t="shared" si="41"/>
        <v>1</v>
      </c>
      <c r="BI110" s="147" t="s">
        <v>69</v>
      </c>
      <c r="BJ110" s="143">
        <f>BG110*0.1</f>
        <v>4.485</v>
      </c>
      <c r="BK110" s="143">
        <v>6</v>
      </c>
      <c r="BL110" s="143">
        <v>7</v>
      </c>
      <c r="BM110" s="143">
        <v>1</v>
      </c>
      <c r="BN110" s="143">
        <v>5.82</v>
      </c>
      <c r="BO110" s="143">
        <v>0</v>
      </c>
      <c r="BP110" s="143">
        <f t="shared" si="42"/>
        <v>-5</v>
      </c>
      <c r="BQ110" s="147" t="s">
        <v>70</v>
      </c>
      <c r="BR110" s="143">
        <f>(BN110-BO110)*0.06</f>
        <v>0.3492</v>
      </c>
      <c r="BS110" s="143">
        <v>6</v>
      </c>
      <c r="BT110" s="143">
        <v>9</v>
      </c>
      <c r="BU110" s="143">
        <v>0</v>
      </c>
      <c r="BV110" s="143">
        <v>0</v>
      </c>
      <c r="BW110" s="143">
        <f t="shared" si="43"/>
        <v>-6</v>
      </c>
      <c r="BX110" s="147" t="s">
        <v>70</v>
      </c>
      <c r="BY110" s="143">
        <f>BV110*0.06</f>
        <v>0</v>
      </c>
      <c r="BZ110" s="143">
        <v>7</v>
      </c>
      <c r="CA110" s="143">
        <v>8</v>
      </c>
      <c r="CB110" s="143">
        <f t="shared" si="44"/>
        <v>7</v>
      </c>
      <c r="CC110" s="159">
        <f t="shared" si="45"/>
        <v>0</v>
      </c>
      <c r="CD110" s="160" t="s">
        <v>73</v>
      </c>
      <c r="CE110" s="159">
        <f>CG110*2+CH110*3+CI110*15+CJ110*10+CK110*50+CL110*4+CM110*20+CN110*3+CO110*15+CP110*40+CQ110*40</f>
        <v>21</v>
      </c>
      <c r="CF110" s="159"/>
      <c r="CG110" s="144">
        <v>0</v>
      </c>
      <c r="CH110" s="143">
        <v>2</v>
      </c>
      <c r="CI110" s="143">
        <v>1</v>
      </c>
      <c r="CJ110" s="143">
        <v>0</v>
      </c>
      <c r="CK110" s="143">
        <v>0</v>
      </c>
      <c r="CL110" s="143">
        <v>0</v>
      </c>
      <c r="CM110" s="143">
        <v>0</v>
      </c>
      <c r="CN110" s="143">
        <v>0</v>
      </c>
      <c r="CO110" s="143">
        <v>0</v>
      </c>
      <c r="CP110" s="143">
        <v>0</v>
      </c>
      <c r="CQ110" s="143">
        <v>0</v>
      </c>
      <c r="CR110" s="143">
        <f t="shared" si="46"/>
        <v>189</v>
      </c>
      <c r="CS110" s="143">
        <f t="shared" si="47"/>
        <v>0</v>
      </c>
    </row>
    <row r="111" s="135" customFormat="1" customHeight="1" spans="1:97">
      <c r="A111" s="143">
        <v>13190</v>
      </c>
      <c r="B111" s="143" t="s">
        <v>224</v>
      </c>
      <c r="C111" s="143">
        <v>351</v>
      </c>
      <c r="D111" s="143" t="s">
        <v>221</v>
      </c>
      <c r="E111" s="144" t="s">
        <v>81</v>
      </c>
      <c r="F111" s="143"/>
      <c r="G111" s="143"/>
      <c r="H111" s="143">
        <v>0</v>
      </c>
      <c r="I111" s="143">
        <v>0</v>
      </c>
      <c r="J111" s="143">
        <f t="shared" si="34"/>
        <v>0</v>
      </c>
      <c r="K111" s="147" t="s">
        <v>76</v>
      </c>
      <c r="L111" s="143">
        <f>I111*0.06</f>
        <v>0</v>
      </c>
      <c r="M111" s="143"/>
      <c r="N111" s="143"/>
      <c r="O111" s="143">
        <v>0</v>
      </c>
      <c r="P111" s="143">
        <v>0</v>
      </c>
      <c r="Q111" s="143">
        <f t="shared" si="35"/>
        <v>0</v>
      </c>
      <c r="R111" s="147" t="s">
        <v>76</v>
      </c>
      <c r="S111" s="143">
        <f>P111*0.05</f>
        <v>0</v>
      </c>
      <c r="T111" s="143"/>
      <c r="U111" s="143"/>
      <c r="V111" s="143">
        <v>0</v>
      </c>
      <c r="W111" s="143">
        <v>0</v>
      </c>
      <c r="X111" s="143">
        <f t="shared" si="36"/>
        <v>0</v>
      </c>
      <c r="Y111" s="147" t="s">
        <v>76</v>
      </c>
      <c r="Z111" s="143">
        <f>W111*0.06</f>
        <v>0</v>
      </c>
      <c r="AA111" s="143"/>
      <c r="AB111" s="143"/>
      <c r="AC111" s="143">
        <v>0</v>
      </c>
      <c r="AD111" s="143">
        <v>0</v>
      </c>
      <c r="AE111" s="143">
        <f t="shared" si="37"/>
        <v>0</v>
      </c>
      <c r="AF111" s="147" t="s">
        <v>76</v>
      </c>
      <c r="AG111" s="143">
        <f>AD111*0.06</f>
        <v>0</v>
      </c>
      <c r="AH111" s="143"/>
      <c r="AI111" s="143"/>
      <c r="AJ111" s="143">
        <v>0</v>
      </c>
      <c r="AK111" s="143">
        <v>0</v>
      </c>
      <c r="AL111" s="143">
        <f t="shared" si="38"/>
        <v>0</v>
      </c>
      <c r="AM111" s="147" t="s">
        <v>76</v>
      </c>
      <c r="AN111" s="143">
        <f>AK111*0.06</f>
        <v>0</v>
      </c>
      <c r="AO111" s="143"/>
      <c r="AP111" s="143"/>
      <c r="AQ111" s="143"/>
      <c r="AR111" s="143">
        <v>0</v>
      </c>
      <c r="AS111" s="143">
        <v>0</v>
      </c>
      <c r="AT111" s="143">
        <f t="shared" si="39"/>
        <v>0</v>
      </c>
      <c r="AU111" s="147" t="s">
        <v>76</v>
      </c>
      <c r="AV111" s="143">
        <f>AS111*0.06</f>
        <v>0</v>
      </c>
      <c r="AW111" s="143"/>
      <c r="AX111" s="143"/>
      <c r="AY111" s="143">
        <v>0</v>
      </c>
      <c r="AZ111" s="143">
        <v>0</v>
      </c>
      <c r="BA111" s="143">
        <f t="shared" si="40"/>
        <v>0</v>
      </c>
      <c r="BB111" s="147" t="s">
        <v>76</v>
      </c>
      <c r="BC111" s="143">
        <f>AZ111*0.06</f>
        <v>0</v>
      </c>
      <c r="BD111" s="143"/>
      <c r="BE111" s="143"/>
      <c r="BF111" s="143">
        <v>0</v>
      </c>
      <c r="BG111" s="143">
        <v>0</v>
      </c>
      <c r="BH111" s="143">
        <f t="shared" si="41"/>
        <v>0</v>
      </c>
      <c r="BI111" s="147" t="s">
        <v>76</v>
      </c>
      <c r="BJ111" s="143">
        <f>BG111*0.06</f>
        <v>0</v>
      </c>
      <c r="BK111" s="143"/>
      <c r="BL111" s="143"/>
      <c r="BM111" s="143">
        <v>0</v>
      </c>
      <c r="BN111" s="143">
        <v>0</v>
      </c>
      <c r="BO111" s="143">
        <v>0</v>
      </c>
      <c r="BP111" s="143">
        <f t="shared" si="42"/>
        <v>0</v>
      </c>
      <c r="BQ111" s="147" t="s">
        <v>76</v>
      </c>
      <c r="BR111" s="143">
        <f>(BN111-BO111)*0.06</f>
        <v>0</v>
      </c>
      <c r="BS111" s="143"/>
      <c r="BT111" s="143"/>
      <c r="BU111" s="143">
        <v>0</v>
      </c>
      <c r="BV111" s="143">
        <v>0</v>
      </c>
      <c r="BW111" s="143">
        <f t="shared" si="43"/>
        <v>0</v>
      </c>
      <c r="BX111" s="147" t="s">
        <v>76</v>
      </c>
      <c r="BY111" s="143">
        <f>BV111*0.06</f>
        <v>0</v>
      </c>
      <c r="BZ111" s="143"/>
      <c r="CA111" s="143"/>
      <c r="CB111" s="143">
        <f t="shared" si="44"/>
        <v>0</v>
      </c>
      <c r="CC111" s="159">
        <f t="shared" si="45"/>
        <v>0</v>
      </c>
      <c r="CD111" s="160" t="s">
        <v>76</v>
      </c>
      <c r="CE111" s="159">
        <f>CG111*2+CH111*3+CI111*15+CJ111*10+CK111*50+CL111*4+CM111*20+CN111*3+CO111*15+CP111*40+CQ111*40</f>
        <v>0</v>
      </c>
      <c r="CF111" s="159"/>
      <c r="CG111" s="144">
        <v>0</v>
      </c>
      <c r="CH111" s="143">
        <v>0</v>
      </c>
      <c r="CI111" s="143">
        <v>0</v>
      </c>
      <c r="CJ111" s="143">
        <v>0</v>
      </c>
      <c r="CK111" s="143">
        <v>0</v>
      </c>
      <c r="CL111" s="143">
        <v>0</v>
      </c>
      <c r="CM111" s="143">
        <v>0</v>
      </c>
      <c r="CN111" s="143">
        <v>0</v>
      </c>
      <c r="CO111" s="143">
        <v>0</v>
      </c>
      <c r="CP111" s="143">
        <v>0</v>
      </c>
      <c r="CQ111" s="143">
        <v>0</v>
      </c>
      <c r="CR111" s="143">
        <f t="shared" si="46"/>
        <v>0</v>
      </c>
      <c r="CS111" s="143">
        <f t="shared" si="47"/>
        <v>0</v>
      </c>
    </row>
    <row r="112" s="135" customFormat="1" customHeight="1" spans="1:97">
      <c r="A112" s="143">
        <v>11318</v>
      </c>
      <c r="B112" s="143" t="s">
        <v>225</v>
      </c>
      <c r="C112" s="143">
        <v>752</v>
      </c>
      <c r="D112" s="143" t="s">
        <v>226</v>
      </c>
      <c r="E112" s="143" t="s">
        <v>68</v>
      </c>
      <c r="F112" s="143">
        <v>20</v>
      </c>
      <c r="G112" s="143">
        <v>24</v>
      </c>
      <c r="H112" s="143">
        <v>6</v>
      </c>
      <c r="I112" s="143">
        <v>168</v>
      </c>
      <c r="J112" s="143">
        <f t="shared" si="34"/>
        <v>-14</v>
      </c>
      <c r="K112" s="147" t="s">
        <v>70</v>
      </c>
      <c r="L112" s="143">
        <f>I112*0.06</f>
        <v>10.08</v>
      </c>
      <c r="M112" s="143">
        <v>27</v>
      </c>
      <c r="N112" s="143">
        <v>29</v>
      </c>
      <c r="O112" s="143">
        <v>14</v>
      </c>
      <c r="P112" s="143">
        <v>364.5</v>
      </c>
      <c r="Q112" s="143">
        <f t="shared" si="35"/>
        <v>-13</v>
      </c>
      <c r="R112" s="147" t="s">
        <v>70</v>
      </c>
      <c r="S112" s="143">
        <f>P112*0.05</f>
        <v>18.225</v>
      </c>
      <c r="T112" s="143">
        <v>9</v>
      </c>
      <c r="U112" s="143">
        <v>10</v>
      </c>
      <c r="V112" s="143">
        <v>10</v>
      </c>
      <c r="W112" s="143">
        <v>275</v>
      </c>
      <c r="X112" s="143">
        <f t="shared" si="36"/>
        <v>1</v>
      </c>
      <c r="Y112" s="147" t="s">
        <v>69</v>
      </c>
      <c r="Z112" s="143">
        <f>W112*0.1</f>
        <v>27.5</v>
      </c>
      <c r="AA112" s="143">
        <v>29</v>
      </c>
      <c r="AB112" s="143">
        <v>37</v>
      </c>
      <c r="AC112" s="143">
        <v>19</v>
      </c>
      <c r="AD112" s="143">
        <v>398</v>
      </c>
      <c r="AE112" s="143">
        <f t="shared" si="37"/>
        <v>-10</v>
      </c>
      <c r="AF112" s="147" t="s">
        <v>70</v>
      </c>
      <c r="AG112" s="143">
        <f>AD112*0.06</f>
        <v>23.88</v>
      </c>
      <c r="AH112" s="143">
        <v>4</v>
      </c>
      <c r="AI112" s="143">
        <v>4</v>
      </c>
      <c r="AJ112" s="143">
        <v>0</v>
      </c>
      <c r="AK112" s="143">
        <v>0</v>
      </c>
      <c r="AL112" s="143">
        <f t="shared" si="38"/>
        <v>-4</v>
      </c>
      <c r="AM112" s="147" t="s">
        <v>70</v>
      </c>
      <c r="AN112" s="143">
        <f>AK112*0.06</f>
        <v>0</v>
      </c>
      <c r="AO112" s="143">
        <f>AL112*1</f>
        <v>-4</v>
      </c>
      <c r="AP112" s="143">
        <v>33</v>
      </c>
      <c r="AQ112" s="143">
        <v>40</v>
      </c>
      <c r="AR112" s="143">
        <v>27</v>
      </c>
      <c r="AS112" s="143">
        <v>2468</v>
      </c>
      <c r="AT112" s="143">
        <f t="shared" si="39"/>
        <v>-6</v>
      </c>
      <c r="AU112" s="147" t="s">
        <v>70</v>
      </c>
      <c r="AV112" s="143">
        <f>AS112*0.06</f>
        <v>148.08</v>
      </c>
      <c r="AW112" s="143">
        <v>7</v>
      </c>
      <c r="AX112" s="143">
        <v>8</v>
      </c>
      <c r="AY112" s="143">
        <v>18</v>
      </c>
      <c r="AZ112" s="143">
        <v>491.11</v>
      </c>
      <c r="BA112" s="143">
        <f t="shared" si="40"/>
        <v>11</v>
      </c>
      <c r="BB112" s="147" t="s">
        <v>69</v>
      </c>
      <c r="BC112" s="143">
        <f>AZ112*0.1</f>
        <v>49.111</v>
      </c>
      <c r="BD112" s="143">
        <v>4</v>
      </c>
      <c r="BE112" s="143">
        <v>5</v>
      </c>
      <c r="BF112" s="143">
        <v>0</v>
      </c>
      <c r="BG112" s="143">
        <v>0</v>
      </c>
      <c r="BH112" s="143">
        <f t="shared" si="41"/>
        <v>-4</v>
      </c>
      <c r="BI112" s="147" t="s">
        <v>70</v>
      </c>
      <c r="BJ112" s="143">
        <f>BG112*0.06</f>
        <v>0</v>
      </c>
      <c r="BK112" s="143">
        <v>10</v>
      </c>
      <c r="BL112" s="143">
        <v>12</v>
      </c>
      <c r="BM112" s="143">
        <v>2</v>
      </c>
      <c r="BN112" s="143">
        <v>59.8</v>
      </c>
      <c r="BO112" s="143">
        <v>0</v>
      </c>
      <c r="BP112" s="143">
        <f t="shared" si="42"/>
        <v>-8</v>
      </c>
      <c r="BQ112" s="147" t="s">
        <v>70</v>
      </c>
      <c r="BR112" s="143">
        <f>(BN112-BO112)*0.06</f>
        <v>3.588</v>
      </c>
      <c r="BS112" s="143">
        <v>10</v>
      </c>
      <c r="BT112" s="143">
        <v>14</v>
      </c>
      <c r="BU112" s="143">
        <v>4</v>
      </c>
      <c r="BV112" s="143">
        <v>84</v>
      </c>
      <c r="BW112" s="143">
        <f t="shared" si="43"/>
        <v>-6</v>
      </c>
      <c r="BX112" s="147" t="s">
        <v>70</v>
      </c>
      <c r="BY112" s="143">
        <f>BV112*0.06</f>
        <v>5.04</v>
      </c>
      <c r="BZ112" s="143">
        <v>15</v>
      </c>
      <c r="CA112" s="143">
        <v>18</v>
      </c>
      <c r="CB112" s="143">
        <f t="shared" si="44"/>
        <v>-5</v>
      </c>
      <c r="CC112" s="159">
        <f t="shared" si="45"/>
        <v>-20</v>
      </c>
      <c r="CD112" s="160" t="s">
        <v>70</v>
      </c>
      <c r="CE112" s="159">
        <f>CG112*2+CH112*3+CI112*15+CJ112*10+CK112*50+CL112*4+CM112*20+CN112*3+CO112*15+CP112*40+CQ112*40</f>
        <v>-15</v>
      </c>
      <c r="CF112" s="159">
        <f>CC112*3</f>
        <v>-60</v>
      </c>
      <c r="CG112" s="144">
        <v>0</v>
      </c>
      <c r="CH112" s="143">
        <v>-1</v>
      </c>
      <c r="CI112" s="143">
        <v>-1</v>
      </c>
      <c r="CJ112" s="143">
        <v>0</v>
      </c>
      <c r="CK112" s="143">
        <v>0</v>
      </c>
      <c r="CL112" s="143">
        <v>0</v>
      </c>
      <c r="CM112" s="143">
        <v>0</v>
      </c>
      <c r="CN112" s="143">
        <v>1</v>
      </c>
      <c r="CO112" s="143">
        <v>0</v>
      </c>
      <c r="CP112" s="143">
        <v>0</v>
      </c>
      <c r="CQ112" s="143">
        <v>0</v>
      </c>
      <c r="CR112" s="143">
        <f t="shared" si="46"/>
        <v>271</v>
      </c>
      <c r="CS112" s="143">
        <f t="shared" si="47"/>
        <v>-64</v>
      </c>
    </row>
    <row r="113" s="135" customFormat="1" customHeight="1" spans="1:97">
      <c r="A113" s="143">
        <v>12906</v>
      </c>
      <c r="B113" s="143" t="s">
        <v>227</v>
      </c>
      <c r="C113" s="143">
        <v>752</v>
      </c>
      <c r="D113" s="143" t="s">
        <v>226</v>
      </c>
      <c r="E113" s="143" t="s">
        <v>228</v>
      </c>
      <c r="F113" s="143">
        <v>20</v>
      </c>
      <c r="G113" s="143">
        <v>24</v>
      </c>
      <c r="H113" s="143">
        <v>14</v>
      </c>
      <c r="I113" s="143">
        <v>344.68</v>
      </c>
      <c r="J113" s="143">
        <f t="shared" si="34"/>
        <v>-6</v>
      </c>
      <c r="K113" s="147" t="s">
        <v>70</v>
      </c>
      <c r="L113" s="143">
        <f>I113*0.06</f>
        <v>20.6808</v>
      </c>
      <c r="M113" s="143">
        <v>26</v>
      </c>
      <c r="N113" s="143">
        <v>29</v>
      </c>
      <c r="O113" s="143">
        <v>15</v>
      </c>
      <c r="P113" s="143">
        <v>425.7</v>
      </c>
      <c r="Q113" s="143">
        <f t="shared" si="35"/>
        <v>-11</v>
      </c>
      <c r="R113" s="147" t="s">
        <v>70</v>
      </c>
      <c r="S113" s="143">
        <f>P113*0.05</f>
        <v>21.285</v>
      </c>
      <c r="T113" s="143">
        <v>9</v>
      </c>
      <c r="U113" s="143">
        <v>9</v>
      </c>
      <c r="V113" s="143">
        <v>8</v>
      </c>
      <c r="W113" s="143">
        <v>198.8</v>
      </c>
      <c r="X113" s="143">
        <f t="shared" si="36"/>
        <v>-1</v>
      </c>
      <c r="Y113" s="147" t="s">
        <v>70</v>
      </c>
      <c r="Z113" s="143">
        <f>W113*0.06</f>
        <v>11.928</v>
      </c>
      <c r="AA113" s="143">
        <v>28</v>
      </c>
      <c r="AB113" s="143">
        <v>36</v>
      </c>
      <c r="AC113" s="143">
        <v>11</v>
      </c>
      <c r="AD113" s="143">
        <v>228.43</v>
      </c>
      <c r="AE113" s="143">
        <f t="shared" si="37"/>
        <v>-17</v>
      </c>
      <c r="AF113" s="147" t="s">
        <v>70</v>
      </c>
      <c r="AG113" s="143">
        <f>AD113*0.06</f>
        <v>13.7058</v>
      </c>
      <c r="AH113" s="143">
        <v>3</v>
      </c>
      <c r="AI113" s="143">
        <v>4</v>
      </c>
      <c r="AJ113" s="143">
        <v>1</v>
      </c>
      <c r="AK113" s="143">
        <v>29.8</v>
      </c>
      <c r="AL113" s="143">
        <f t="shared" si="38"/>
        <v>-2</v>
      </c>
      <c r="AM113" s="147" t="s">
        <v>70</v>
      </c>
      <c r="AN113" s="143">
        <f>AK113*0.06</f>
        <v>1.788</v>
      </c>
      <c r="AO113" s="143">
        <f>AL113*1</f>
        <v>-2</v>
      </c>
      <c r="AP113" s="143">
        <v>33</v>
      </c>
      <c r="AQ113" s="143">
        <v>39</v>
      </c>
      <c r="AR113" s="143">
        <v>44</v>
      </c>
      <c r="AS113" s="143">
        <v>3981.48</v>
      </c>
      <c r="AT113" s="143">
        <f t="shared" si="39"/>
        <v>11</v>
      </c>
      <c r="AU113" s="147" t="s">
        <v>69</v>
      </c>
      <c r="AV113" s="143">
        <f>AS113*0.1</f>
        <v>398.148</v>
      </c>
      <c r="AW113" s="143">
        <v>6</v>
      </c>
      <c r="AX113" s="143">
        <v>7</v>
      </c>
      <c r="AY113" s="143">
        <v>6</v>
      </c>
      <c r="AZ113" s="143">
        <v>70.1</v>
      </c>
      <c r="BA113" s="143">
        <f t="shared" si="40"/>
        <v>0</v>
      </c>
      <c r="BB113" s="147" t="s">
        <v>73</v>
      </c>
      <c r="BC113" s="143">
        <f>AZ113*0.08</f>
        <v>5.608</v>
      </c>
      <c r="BD113" s="143">
        <v>4</v>
      </c>
      <c r="BE113" s="143">
        <v>5</v>
      </c>
      <c r="BF113" s="143">
        <v>0</v>
      </c>
      <c r="BG113" s="143">
        <v>0</v>
      </c>
      <c r="BH113" s="143">
        <f t="shared" si="41"/>
        <v>-4</v>
      </c>
      <c r="BI113" s="147" t="s">
        <v>70</v>
      </c>
      <c r="BJ113" s="143">
        <f>BG113*0.06</f>
        <v>0</v>
      </c>
      <c r="BK113" s="143">
        <v>9</v>
      </c>
      <c r="BL113" s="143">
        <v>11</v>
      </c>
      <c r="BM113" s="143">
        <v>0</v>
      </c>
      <c r="BN113" s="143">
        <v>0</v>
      </c>
      <c r="BO113" s="143">
        <v>0</v>
      </c>
      <c r="BP113" s="143">
        <f t="shared" si="42"/>
        <v>-9</v>
      </c>
      <c r="BQ113" s="147" t="s">
        <v>70</v>
      </c>
      <c r="BR113" s="143">
        <f>(BN113-BO113)*0.06</f>
        <v>0</v>
      </c>
      <c r="BS113" s="143">
        <v>10</v>
      </c>
      <c r="BT113" s="143">
        <v>13</v>
      </c>
      <c r="BU113" s="143">
        <v>7</v>
      </c>
      <c r="BV113" s="143">
        <v>145.5</v>
      </c>
      <c r="BW113" s="143">
        <f t="shared" si="43"/>
        <v>-3</v>
      </c>
      <c r="BX113" s="147" t="s">
        <v>70</v>
      </c>
      <c r="BY113" s="143">
        <f>BV113*0.06</f>
        <v>8.73</v>
      </c>
      <c r="BZ113" s="143">
        <v>14</v>
      </c>
      <c r="CA113" s="143">
        <v>17</v>
      </c>
      <c r="CB113" s="143">
        <f t="shared" si="44"/>
        <v>21</v>
      </c>
      <c r="CC113" s="159">
        <f t="shared" si="45"/>
        <v>7</v>
      </c>
      <c r="CD113" s="160" t="s">
        <v>69</v>
      </c>
      <c r="CE113" s="159">
        <f>CG113*3+CH113*5+CI113*25+CJ113*15+CK113*70+CL113*6+CM113*30+CN113*6+CO113*24+CP113*56+CQ113*61</f>
        <v>125</v>
      </c>
      <c r="CF113" s="159"/>
      <c r="CG113" s="144">
        <v>0</v>
      </c>
      <c r="CH113" s="143">
        <v>6</v>
      </c>
      <c r="CI113" s="143">
        <v>1</v>
      </c>
      <c r="CJ113" s="143">
        <v>0</v>
      </c>
      <c r="CK113" s="143">
        <v>1</v>
      </c>
      <c r="CL113" s="143">
        <v>0</v>
      </c>
      <c r="CM113" s="143">
        <v>0</v>
      </c>
      <c r="CN113" s="143">
        <v>0</v>
      </c>
      <c r="CO113" s="143">
        <v>0</v>
      </c>
      <c r="CP113" s="143">
        <v>0</v>
      </c>
      <c r="CQ113" s="143">
        <v>0</v>
      </c>
      <c r="CR113" s="143">
        <f t="shared" si="46"/>
        <v>607</v>
      </c>
      <c r="CS113" s="143">
        <f t="shared" si="47"/>
        <v>-2</v>
      </c>
    </row>
    <row r="114" s="135" customFormat="1" customHeight="1" spans="1:97">
      <c r="A114" s="143">
        <v>6148</v>
      </c>
      <c r="B114" s="143" t="s">
        <v>229</v>
      </c>
      <c r="C114" s="143">
        <v>594</v>
      </c>
      <c r="D114" s="143" t="s">
        <v>230</v>
      </c>
      <c r="E114" s="143" t="s">
        <v>231</v>
      </c>
      <c r="F114" s="143">
        <v>20</v>
      </c>
      <c r="G114" s="143">
        <v>24</v>
      </c>
      <c r="H114" s="143">
        <v>28</v>
      </c>
      <c r="I114" s="143">
        <v>676.34</v>
      </c>
      <c r="J114" s="143">
        <f t="shared" si="34"/>
        <v>8</v>
      </c>
      <c r="K114" s="147" t="s">
        <v>69</v>
      </c>
      <c r="L114" s="143">
        <f>I114*0.1</f>
        <v>67.634</v>
      </c>
      <c r="M114" s="143">
        <v>26</v>
      </c>
      <c r="N114" s="143">
        <v>29</v>
      </c>
      <c r="O114" s="143">
        <v>41</v>
      </c>
      <c r="P114" s="143">
        <v>735.37</v>
      </c>
      <c r="Q114" s="143">
        <f t="shared" si="35"/>
        <v>15</v>
      </c>
      <c r="R114" s="147" t="s">
        <v>69</v>
      </c>
      <c r="S114" s="143">
        <f>P114*0.08</f>
        <v>58.8296</v>
      </c>
      <c r="T114" s="143">
        <v>9</v>
      </c>
      <c r="U114" s="143">
        <v>9</v>
      </c>
      <c r="V114" s="143">
        <v>4</v>
      </c>
      <c r="W114" s="143">
        <v>112</v>
      </c>
      <c r="X114" s="143">
        <f t="shared" si="36"/>
        <v>-5</v>
      </c>
      <c r="Y114" s="147" t="s">
        <v>70</v>
      </c>
      <c r="Z114" s="143">
        <f>W114*0.06</f>
        <v>6.72</v>
      </c>
      <c r="AA114" s="143">
        <v>28</v>
      </c>
      <c r="AB114" s="143">
        <v>36</v>
      </c>
      <c r="AC114" s="143">
        <v>28</v>
      </c>
      <c r="AD114" s="143">
        <v>577.16</v>
      </c>
      <c r="AE114" s="143">
        <f t="shared" si="37"/>
        <v>0</v>
      </c>
      <c r="AF114" s="147" t="s">
        <v>73</v>
      </c>
      <c r="AG114" s="143">
        <f>AD114*0.08</f>
        <v>46.1728</v>
      </c>
      <c r="AH114" s="143">
        <v>5</v>
      </c>
      <c r="AI114" s="143">
        <v>6</v>
      </c>
      <c r="AJ114" s="143">
        <v>0</v>
      </c>
      <c r="AK114" s="143">
        <v>0</v>
      </c>
      <c r="AL114" s="143">
        <f t="shared" si="38"/>
        <v>-5</v>
      </c>
      <c r="AM114" s="147" t="s">
        <v>70</v>
      </c>
      <c r="AN114" s="143">
        <f>AK114*0.06</f>
        <v>0</v>
      </c>
      <c r="AO114" s="143">
        <f>AL114*1</f>
        <v>-5</v>
      </c>
      <c r="AP114" s="143">
        <v>31</v>
      </c>
      <c r="AQ114" s="143">
        <v>37</v>
      </c>
      <c r="AR114" s="143">
        <v>35</v>
      </c>
      <c r="AS114" s="143">
        <v>2505.76</v>
      </c>
      <c r="AT114" s="143">
        <f t="shared" si="39"/>
        <v>4</v>
      </c>
      <c r="AU114" s="147" t="s">
        <v>73</v>
      </c>
      <c r="AV114" s="143">
        <f>AS114*0.08</f>
        <v>200.4608</v>
      </c>
      <c r="AW114" s="143">
        <v>6</v>
      </c>
      <c r="AX114" s="143">
        <v>7</v>
      </c>
      <c r="AY114" s="143">
        <v>15</v>
      </c>
      <c r="AZ114" s="143">
        <v>355.71</v>
      </c>
      <c r="BA114" s="143">
        <f t="shared" si="40"/>
        <v>9</v>
      </c>
      <c r="BB114" s="147" t="s">
        <v>69</v>
      </c>
      <c r="BC114" s="143">
        <f>AZ114*0.1</f>
        <v>35.571</v>
      </c>
      <c r="BD114" s="143">
        <v>4</v>
      </c>
      <c r="BE114" s="143">
        <v>5</v>
      </c>
      <c r="BF114" s="143">
        <v>7</v>
      </c>
      <c r="BG114" s="143">
        <v>92.29</v>
      </c>
      <c r="BH114" s="143">
        <f t="shared" si="41"/>
        <v>3</v>
      </c>
      <c r="BI114" s="147" t="s">
        <v>69</v>
      </c>
      <c r="BJ114" s="143">
        <f>BG114*0.1</f>
        <v>9.229</v>
      </c>
      <c r="BK114" s="143">
        <v>9</v>
      </c>
      <c r="BL114" s="143">
        <v>11</v>
      </c>
      <c r="BM114" s="143">
        <v>64</v>
      </c>
      <c r="BN114" s="143">
        <v>956.85</v>
      </c>
      <c r="BO114" s="143">
        <v>747.55</v>
      </c>
      <c r="BP114" s="143">
        <f t="shared" si="42"/>
        <v>55</v>
      </c>
      <c r="BQ114" s="147" t="s">
        <v>69</v>
      </c>
      <c r="BR114" s="143">
        <f>(BN114-BO114)*0.1</f>
        <v>20.93</v>
      </c>
      <c r="BS114" s="143">
        <v>10</v>
      </c>
      <c r="BT114" s="143">
        <v>13</v>
      </c>
      <c r="BU114" s="143">
        <v>18</v>
      </c>
      <c r="BV114" s="143">
        <v>351.06</v>
      </c>
      <c r="BW114" s="143">
        <f t="shared" si="43"/>
        <v>8</v>
      </c>
      <c r="BX114" s="147" t="s">
        <v>69</v>
      </c>
      <c r="BY114" s="143">
        <f>BV114*0.1</f>
        <v>35.106</v>
      </c>
      <c r="BZ114" s="143">
        <v>7</v>
      </c>
      <c r="CA114" s="143">
        <v>9</v>
      </c>
      <c r="CB114" s="143">
        <f t="shared" si="44"/>
        <v>4</v>
      </c>
      <c r="CC114" s="159">
        <f t="shared" si="45"/>
        <v>-3</v>
      </c>
      <c r="CD114" s="160" t="s">
        <v>70</v>
      </c>
      <c r="CE114" s="159">
        <f>CG114*2+CH114*3+CI114*15+CJ114*10+CK114*50+CL114*4+CM114*20+CN114*3+CO114*15+CP114*40+CQ114*40</f>
        <v>12</v>
      </c>
      <c r="CF114" s="159">
        <f>CC114*3</f>
        <v>-9</v>
      </c>
      <c r="CG114" s="144">
        <v>0</v>
      </c>
      <c r="CH114" s="143">
        <v>4</v>
      </c>
      <c r="CI114" s="143">
        <v>0</v>
      </c>
      <c r="CJ114" s="143">
        <v>0</v>
      </c>
      <c r="CK114" s="143">
        <v>0</v>
      </c>
      <c r="CL114" s="143">
        <v>0</v>
      </c>
      <c r="CM114" s="143">
        <v>0</v>
      </c>
      <c r="CN114" s="143">
        <v>0</v>
      </c>
      <c r="CO114" s="143">
        <v>0</v>
      </c>
      <c r="CP114" s="143">
        <v>0</v>
      </c>
      <c r="CQ114" s="143">
        <v>0</v>
      </c>
      <c r="CR114" s="143">
        <f t="shared" si="46"/>
        <v>493</v>
      </c>
      <c r="CS114" s="143">
        <f t="shared" si="47"/>
        <v>-14</v>
      </c>
    </row>
    <row r="115" s="135" customFormat="1" customHeight="1" spans="1:97">
      <c r="A115" s="143">
        <v>6232</v>
      </c>
      <c r="B115" s="143" t="s">
        <v>232</v>
      </c>
      <c r="C115" s="143">
        <v>594</v>
      </c>
      <c r="D115" s="143" t="s">
        <v>230</v>
      </c>
      <c r="E115" s="143" t="s">
        <v>124</v>
      </c>
      <c r="F115" s="143">
        <v>20</v>
      </c>
      <c r="G115" s="143">
        <v>24</v>
      </c>
      <c r="H115" s="143">
        <v>51</v>
      </c>
      <c r="I115" s="143">
        <v>1284.42</v>
      </c>
      <c r="J115" s="143">
        <f t="shared" si="34"/>
        <v>31</v>
      </c>
      <c r="K115" s="147" t="s">
        <v>69</v>
      </c>
      <c r="L115" s="143">
        <f>I115*0.1</f>
        <v>128.442</v>
      </c>
      <c r="M115" s="143">
        <v>27</v>
      </c>
      <c r="N115" s="143">
        <v>29</v>
      </c>
      <c r="O115" s="143">
        <v>54</v>
      </c>
      <c r="P115" s="143">
        <v>1169.11</v>
      </c>
      <c r="Q115" s="143">
        <f t="shared" si="35"/>
        <v>27</v>
      </c>
      <c r="R115" s="147" t="s">
        <v>69</v>
      </c>
      <c r="S115" s="143">
        <f>P115*0.08</f>
        <v>93.5288</v>
      </c>
      <c r="T115" s="143">
        <v>9</v>
      </c>
      <c r="U115" s="143">
        <v>10</v>
      </c>
      <c r="V115" s="143">
        <v>9</v>
      </c>
      <c r="W115" s="143">
        <v>253.9</v>
      </c>
      <c r="X115" s="143">
        <f t="shared" si="36"/>
        <v>0</v>
      </c>
      <c r="Y115" s="147" t="s">
        <v>73</v>
      </c>
      <c r="Z115" s="143">
        <f>W115*0.08</f>
        <v>20.312</v>
      </c>
      <c r="AA115" s="143">
        <v>28</v>
      </c>
      <c r="AB115" s="143">
        <v>36</v>
      </c>
      <c r="AC115" s="143">
        <v>43</v>
      </c>
      <c r="AD115" s="143">
        <v>944.13</v>
      </c>
      <c r="AE115" s="143">
        <f t="shared" si="37"/>
        <v>15</v>
      </c>
      <c r="AF115" s="147" t="s">
        <v>69</v>
      </c>
      <c r="AG115" s="143">
        <f>AD115*0.1</f>
        <v>94.413</v>
      </c>
      <c r="AH115" s="143">
        <v>5</v>
      </c>
      <c r="AI115" s="143">
        <v>6</v>
      </c>
      <c r="AJ115" s="143">
        <v>7</v>
      </c>
      <c r="AK115" s="143">
        <v>201.5</v>
      </c>
      <c r="AL115" s="143">
        <f t="shared" si="38"/>
        <v>2</v>
      </c>
      <c r="AM115" s="147" t="s">
        <v>69</v>
      </c>
      <c r="AN115" s="143">
        <f>AK115*0.1</f>
        <v>20.15</v>
      </c>
      <c r="AO115" s="143"/>
      <c r="AP115" s="143">
        <v>31</v>
      </c>
      <c r="AQ115" s="143">
        <v>37</v>
      </c>
      <c r="AR115" s="143">
        <v>67</v>
      </c>
      <c r="AS115" s="143">
        <v>4921.49</v>
      </c>
      <c r="AT115" s="143">
        <f t="shared" si="39"/>
        <v>36</v>
      </c>
      <c r="AU115" s="147" t="s">
        <v>69</v>
      </c>
      <c r="AV115" s="143">
        <f>AS115*0.1</f>
        <v>492.149</v>
      </c>
      <c r="AW115" s="143">
        <v>7</v>
      </c>
      <c r="AX115" s="143">
        <v>8</v>
      </c>
      <c r="AY115" s="143">
        <v>7</v>
      </c>
      <c r="AZ115" s="143">
        <v>180</v>
      </c>
      <c r="BA115" s="143">
        <f t="shared" si="40"/>
        <v>0</v>
      </c>
      <c r="BB115" s="147" t="s">
        <v>73</v>
      </c>
      <c r="BC115" s="143">
        <f>AZ115*0.08</f>
        <v>14.4</v>
      </c>
      <c r="BD115" s="143">
        <v>4</v>
      </c>
      <c r="BE115" s="143">
        <v>5</v>
      </c>
      <c r="BF115" s="143">
        <v>3</v>
      </c>
      <c r="BG115" s="143">
        <v>29.9</v>
      </c>
      <c r="BH115" s="143">
        <f t="shared" si="41"/>
        <v>-1</v>
      </c>
      <c r="BI115" s="147" t="s">
        <v>70</v>
      </c>
      <c r="BJ115" s="143">
        <f>BG115*0.06</f>
        <v>1.794</v>
      </c>
      <c r="BK115" s="143">
        <v>10</v>
      </c>
      <c r="BL115" s="143">
        <v>12</v>
      </c>
      <c r="BM115" s="143">
        <v>62</v>
      </c>
      <c r="BN115" s="143">
        <v>926.92</v>
      </c>
      <c r="BO115" s="143">
        <v>598.02</v>
      </c>
      <c r="BP115" s="143">
        <f t="shared" si="42"/>
        <v>52</v>
      </c>
      <c r="BQ115" s="147" t="s">
        <v>69</v>
      </c>
      <c r="BR115" s="143">
        <f>(BN115-BO115)*0.1</f>
        <v>32.89</v>
      </c>
      <c r="BS115" s="143">
        <v>10</v>
      </c>
      <c r="BT115" s="143">
        <v>14</v>
      </c>
      <c r="BU115" s="143">
        <v>34</v>
      </c>
      <c r="BV115" s="143">
        <v>654.06</v>
      </c>
      <c r="BW115" s="143">
        <f t="shared" si="43"/>
        <v>24</v>
      </c>
      <c r="BX115" s="147" t="s">
        <v>69</v>
      </c>
      <c r="BY115" s="143">
        <f>BV115*0.1</f>
        <v>65.406</v>
      </c>
      <c r="BZ115" s="143">
        <v>8</v>
      </c>
      <c r="CA115" s="143">
        <v>9</v>
      </c>
      <c r="CB115" s="143">
        <f t="shared" si="44"/>
        <v>1.5</v>
      </c>
      <c r="CC115" s="159">
        <f t="shared" si="45"/>
        <v>-6.5</v>
      </c>
      <c r="CD115" s="160" t="s">
        <v>70</v>
      </c>
      <c r="CE115" s="159">
        <f>CG115*2+CH115*3+CI115*15+CJ115*10+CK115*50+CL115*4+CM115*20+CN115*3+CO115*15+CP115*40+CQ115*40</f>
        <v>5</v>
      </c>
      <c r="CF115" s="159">
        <f>CC115*3</f>
        <v>-19.5</v>
      </c>
      <c r="CG115" s="144">
        <v>1</v>
      </c>
      <c r="CH115" s="143">
        <v>0</v>
      </c>
      <c r="CI115" s="143">
        <v>0</v>
      </c>
      <c r="CJ115" s="143">
        <v>0</v>
      </c>
      <c r="CK115" s="143">
        <v>0</v>
      </c>
      <c r="CL115" s="143">
        <v>0</v>
      </c>
      <c r="CM115" s="143">
        <v>0</v>
      </c>
      <c r="CN115" s="143">
        <v>1</v>
      </c>
      <c r="CO115" s="143">
        <v>0</v>
      </c>
      <c r="CP115" s="143">
        <v>0</v>
      </c>
      <c r="CQ115" s="143">
        <v>0</v>
      </c>
      <c r="CR115" s="143">
        <f t="shared" si="46"/>
        <v>968</v>
      </c>
      <c r="CS115" s="143">
        <f t="shared" si="47"/>
        <v>-19.5</v>
      </c>
    </row>
    <row r="116" s="135" customFormat="1" customHeight="1" spans="1:97">
      <c r="A116" s="143">
        <v>11012</v>
      </c>
      <c r="B116" s="143" t="s">
        <v>233</v>
      </c>
      <c r="C116" s="143">
        <v>107728</v>
      </c>
      <c r="D116" s="143" t="s">
        <v>234</v>
      </c>
      <c r="E116" s="143" t="s">
        <v>68</v>
      </c>
      <c r="F116" s="143">
        <v>14</v>
      </c>
      <c r="G116" s="143">
        <v>17</v>
      </c>
      <c r="H116" s="143">
        <v>8</v>
      </c>
      <c r="I116" s="143">
        <v>186.8</v>
      </c>
      <c r="J116" s="143">
        <f t="shared" si="34"/>
        <v>-6</v>
      </c>
      <c r="K116" s="147" t="s">
        <v>70</v>
      </c>
      <c r="L116" s="143">
        <f>I116*0.06</f>
        <v>11.208</v>
      </c>
      <c r="M116" s="143">
        <v>19</v>
      </c>
      <c r="N116" s="143">
        <v>21</v>
      </c>
      <c r="O116" s="143">
        <v>28</v>
      </c>
      <c r="P116" s="143">
        <v>648.83</v>
      </c>
      <c r="Q116" s="143">
        <f t="shared" si="35"/>
        <v>9</v>
      </c>
      <c r="R116" s="147" t="s">
        <v>69</v>
      </c>
      <c r="S116" s="143">
        <f>P116*0.08</f>
        <v>51.9064</v>
      </c>
      <c r="T116" s="143">
        <v>6</v>
      </c>
      <c r="U116" s="143">
        <v>6</v>
      </c>
      <c r="V116" s="143">
        <v>1</v>
      </c>
      <c r="W116" s="143">
        <v>14.14</v>
      </c>
      <c r="X116" s="143">
        <f t="shared" si="36"/>
        <v>-5</v>
      </c>
      <c r="Y116" s="147" t="s">
        <v>70</v>
      </c>
      <c r="Z116" s="143">
        <f>W116*0.06</f>
        <v>0.8484</v>
      </c>
      <c r="AA116" s="143">
        <v>18</v>
      </c>
      <c r="AB116" s="143">
        <v>24</v>
      </c>
      <c r="AC116" s="143">
        <v>22</v>
      </c>
      <c r="AD116" s="143">
        <v>574.93</v>
      </c>
      <c r="AE116" s="143">
        <f t="shared" si="37"/>
        <v>4</v>
      </c>
      <c r="AF116" s="147" t="s">
        <v>73</v>
      </c>
      <c r="AG116" s="143">
        <f>AD116*0.08</f>
        <v>45.9944</v>
      </c>
      <c r="AH116" s="143">
        <v>4</v>
      </c>
      <c r="AI116" s="143">
        <v>5</v>
      </c>
      <c r="AJ116" s="143">
        <v>1</v>
      </c>
      <c r="AK116" s="143">
        <v>21.43</v>
      </c>
      <c r="AL116" s="143">
        <f t="shared" si="38"/>
        <v>-3</v>
      </c>
      <c r="AM116" s="147" t="s">
        <v>70</v>
      </c>
      <c r="AN116" s="143">
        <f>AK116*0.06</f>
        <v>1.2858</v>
      </c>
      <c r="AO116" s="143">
        <f>AL116*1</f>
        <v>-3</v>
      </c>
      <c r="AP116" s="143">
        <v>35</v>
      </c>
      <c r="AQ116" s="143">
        <v>42</v>
      </c>
      <c r="AR116" s="143">
        <v>59</v>
      </c>
      <c r="AS116" s="143">
        <v>4797.02</v>
      </c>
      <c r="AT116" s="143">
        <f t="shared" si="39"/>
        <v>24</v>
      </c>
      <c r="AU116" s="147" t="s">
        <v>69</v>
      </c>
      <c r="AV116" s="143">
        <f>AS116*0.1</f>
        <v>479.702</v>
      </c>
      <c r="AW116" s="143">
        <v>5</v>
      </c>
      <c r="AX116" s="143">
        <v>6</v>
      </c>
      <c r="AY116" s="143">
        <v>14</v>
      </c>
      <c r="AZ116" s="143">
        <v>357.5</v>
      </c>
      <c r="BA116" s="143">
        <f t="shared" si="40"/>
        <v>9</v>
      </c>
      <c r="BB116" s="147" t="s">
        <v>69</v>
      </c>
      <c r="BC116" s="143">
        <f>AZ116*0.1</f>
        <v>35.75</v>
      </c>
      <c r="BD116" s="143">
        <v>3</v>
      </c>
      <c r="BE116" s="143">
        <v>3</v>
      </c>
      <c r="BF116" s="143">
        <v>5</v>
      </c>
      <c r="BG116" s="143">
        <v>137.61</v>
      </c>
      <c r="BH116" s="143">
        <f t="shared" si="41"/>
        <v>2</v>
      </c>
      <c r="BI116" s="147" t="s">
        <v>69</v>
      </c>
      <c r="BJ116" s="143">
        <f>BG116*0.1</f>
        <v>13.761</v>
      </c>
      <c r="BK116" s="143">
        <v>8</v>
      </c>
      <c r="BL116" s="143">
        <v>10</v>
      </c>
      <c r="BM116" s="143">
        <v>31</v>
      </c>
      <c r="BN116" s="143">
        <v>568.1</v>
      </c>
      <c r="BO116" s="143">
        <v>358.8</v>
      </c>
      <c r="BP116" s="143">
        <f t="shared" si="42"/>
        <v>23</v>
      </c>
      <c r="BQ116" s="147" t="s">
        <v>69</v>
      </c>
      <c r="BR116" s="143">
        <f>(BN116-BO116)*0.1</f>
        <v>20.93</v>
      </c>
      <c r="BS116" s="143">
        <v>7</v>
      </c>
      <c r="BT116" s="143">
        <v>10</v>
      </c>
      <c r="BU116" s="143">
        <v>8</v>
      </c>
      <c r="BV116" s="143">
        <v>150.23</v>
      </c>
      <c r="BW116" s="143">
        <f t="shared" si="43"/>
        <v>1</v>
      </c>
      <c r="BX116" s="147" t="s">
        <v>73</v>
      </c>
      <c r="BY116" s="143">
        <f>BV116*0.08</f>
        <v>12.0184</v>
      </c>
      <c r="BZ116" s="143">
        <v>7</v>
      </c>
      <c r="CA116" s="143">
        <v>9</v>
      </c>
      <c r="CB116" s="143">
        <f t="shared" si="44"/>
        <v>35</v>
      </c>
      <c r="CC116" s="159">
        <f t="shared" si="45"/>
        <v>28</v>
      </c>
      <c r="CD116" s="160" t="s">
        <v>69</v>
      </c>
      <c r="CE116" s="159">
        <f>CG116*3+CH116*5+CI116*25+CJ116*15+CK116*70+CL116*6+CM116*30+CN116*6+CO116*24+CP116*56+CQ116*61</f>
        <v>249</v>
      </c>
      <c r="CF116" s="159"/>
      <c r="CG116" s="144">
        <v>0</v>
      </c>
      <c r="CH116" s="143">
        <v>4</v>
      </c>
      <c r="CI116" s="143">
        <v>1</v>
      </c>
      <c r="CJ116" s="143">
        <v>0</v>
      </c>
      <c r="CK116" s="143">
        <v>1</v>
      </c>
      <c r="CL116" s="143">
        <v>0</v>
      </c>
      <c r="CM116" s="143">
        <v>0</v>
      </c>
      <c r="CN116" s="143">
        <v>2</v>
      </c>
      <c r="CO116" s="143">
        <v>0</v>
      </c>
      <c r="CP116" s="143">
        <v>0</v>
      </c>
      <c r="CQ116" s="143">
        <v>2</v>
      </c>
      <c r="CR116" s="143">
        <f t="shared" si="46"/>
        <v>922</v>
      </c>
      <c r="CS116" s="143">
        <f t="shared" si="47"/>
        <v>-3</v>
      </c>
    </row>
    <row r="117" s="135" customFormat="1" customHeight="1" spans="1:97">
      <c r="A117" s="143">
        <v>12094</v>
      </c>
      <c r="B117" s="143" t="s">
        <v>235</v>
      </c>
      <c r="C117" s="143">
        <v>107728</v>
      </c>
      <c r="D117" s="143" t="s">
        <v>234</v>
      </c>
      <c r="E117" s="143" t="s">
        <v>72</v>
      </c>
      <c r="F117" s="143">
        <v>16</v>
      </c>
      <c r="G117" s="143">
        <v>19</v>
      </c>
      <c r="H117" s="143">
        <v>20</v>
      </c>
      <c r="I117" s="143">
        <v>468.3</v>
      </c>
      <c r="J117" s="143">
        <f t="shared" si="34"/>
        <v>4</v>
      </c>
      <c r="K117" s="147" t="s">
        <v>69</v>
      </c>
      <c r="L117" s="143">
        <f>I117*0.1</f>
        <v>46.83</v>
      </c>
      <c r="M117" s="143">
        <v>21</v>
      </c>
      <c r="N117" s="143">
        <v>23</v>
      </c>
      <c r="O117" s="143">
        <v>22</v>
      </c>
      <c r="P117" s="143">
        <v>517.23</v>
      </c>
      <c r="Q117" s="143">
        <f t="shared" si="35"/>
        <v>1</v>
      </c>
      <c r="R117" s="147" t="s">
        <v>73</v>
      </c>
      <c r="S117" s="143">
        <f>P117*0.06</f>
        <v>31.0338</v>
      </c>
      <c r="T117" s="143">
        <v>7</v>
      </c>
      <c r="U117" s="143">
        <v>8</v>
      </c>
      <c r="V117" s="143">
        <v>3</v>
      </c>
      <c r="W117" s="143">
        <v>67.7</v>
      </c>
      <c r="X117" s="143">
        <f t="shared" si="36"/>
        <v>-4</v>
      </c>
      <c r="Y117" s="147" t="s">
        <v>70</v>
      </c>
      <c r="Z117" s="143">
        <f>W117*0.06</f>
        <v>4.062</v>
      </c>
      <c r="AA117" s="143">
        <v>20</v>
      </c>
      <c r="AB117" s="143">
        <v>26</v>
      </c>
      <c r="AC117" s="143">
        <v>17</v>
      </c>
      <c r="AD117" s="143">
        <v>368.2</v>
      </c>
      <c r="AE117" s="143">
        <f t="shared" si="37"/>
        <v>-3</v>
      </c>
      <c r="AF117" s="147" t="s">
        <v>70</v>
      </c>
      <c r="AG117" s="143">
        <f>AD117*0.06</f>
        <v>22.092</v>
      </c>
      <c r="AH117" s="143">
        <v>4</v>
      </c>
      <c r="AI117" s="143">
        <v>5</v>
      </c>
      <c r="AJ117" s="143">
        <v>0</v>
      </c>
      <c r="AK117" s="143">
        <v>0</v>
      </c>
      <c r="AL117" s="143">
        <f t="shared" si="38"/>
        <v>-4</v>
      </c>
      <c r="AM117" s="147" t="s">
        <v>70</v>
      </c>
      <c r="AN117" s="143">
        <f>AK117*0.06</f>
        <v>0</v>
      </c>
      <c r="AO117" s="143">
        <f>AL117*1</f>
        <v>-4</v>
      </c>
      <c r="AP117" s="143">
        <v>39</v>
      </c>
      <c r="AQ117" s="143">
        <v>47</v>
      </c>
      <c r="AR117" s="143">
        <v>31</v>
      </c>
      <c r="AS117" s="143">
        <v>2262.01</v>
      </c>
      <c r="AT117" s="143">
        <f t="shared" si="39"/>
        <v>-8</v>
      </c>
      <c r="AU117" s="147" t="s">
        <v>70</v>
      </c>
      <c r="AV117" s="143">
        <f>AS117*0.06</f>
        <v>135.7206</v>
      </c>
      <c r="AW117" s="143">
        <v>6</v>
      </c>
      <c r="AX117" s="143">
        <v>7</v>
      </c>
      <c r="AY117" s="143">
        <v>17</v>
      </c>
      <c r="AZ117" s="143">
        <v>482.5</v>
      </c>
      <c r="BA117" s="143">
        <f t="shared" si="40"/>
        <v>11</v>
      </c>
      <c r="BB117" s="147" t="s">
        <v>69</v>
      </c>
      <c r="BC117" s="143">
        <f>AZ117*0.1</f>
        <v>48.25</v>
      </c>
      <c r="BD117" s="143">
        <v>3</v>
      </c>
      <c r="BE117" s="143">
        <v>4</v>
      </c>
      <c r="BF117" s="143">
        <v>6</v>
      </c>
      <c r="BG117" s="143">
        <v>137.6</v>
      </c>
      <c r="BH117" s="143">
        <f t="shared" si="41"/>
        <v>3</v>
      </c>
      <c r="BI117" s="147" t="s">
        <v>69</v>
      </c>
      <c r="BJ117" s="143">
        <f>BG117*0.1</f>
        <v>13.76</v>
      </c>
      <c r="BK117" s="143">
        <v>9</v>
      </c>
      <c r="BL117" s="143">
        <v>11</v>
      </c>
      <c r="BM117" s="143">
        <v>42</v>
      </c>
      <c r="BN117" s="143">
        <v>598.14</v>
      </c>
      <c r="BO117" s="143">
        <v>448.64</v>
      </c>
      <c r="BP117" s="143">
        <f t="shared" si="42"/>
        <v>33</v>
      </c>
      <c r="BQ117" s="147" t="s">
        <v>69</v>
      </c>
      <c r="BR117" s="143">
        <f>(BN117-BO117)*0.1</f>
        <v>14.95</v>
      </c>
      <c r="BS117" s="143">
        <v>8</v>
      </c>
      <c r="BT117" s="143">
        <v>11</v>
      </c>
      <c r="BU117" s="143">
        <v>9</v>
      </c>
      <c r="BV117" s="143">
        <v>140.26</v>
      </c>
      <c r="BW117" s="143">
        <f t="shared" si="43"/>
        <v>1</v>
      </c>
      <c r="BX117" s="147" t="s">
        <v>73</v>
      </c>
      <c r="BY117" s="143">
        <f>BV117*0.08</f>
        <v>11.2208</v>
      </c>
      <c r="BZ117" s="143">
        <v>8</v>
      </c>
      <c r="CA117" s="143">
        <v>10</v>
      </c>
      <c r="CB117" s="143">
        <f t="shared" si="44"/>
        <v>0</v>
      </c>
      <c r="CC117" s="159">
        <f t="shared" si="45"/>
        <v>-8</v>
      </c>
      <c r="CD117" s="160" t="s">
        <v>70</v>
      </c>
      <c r="CE117" s="159">
        <f>CG117*2+CH117*3+CI117*15+CJ117*10+CK117*50+CL117*4+CM117*20+CN117*3+CO117*15+CP117*40+CQ117*40</f>
        <v>0</v>
      </c>
      <c r="CF117" s="159">
        <f>CC117*3</f>
        <v>-24</v>
      </c>
      <c r="CG117" s="144">
        <v>0</v>
      </c>
      <c r="CH117" s="143">
        <v>0</v>
      </c>
      <c r="CI117" s="143">
        <v>0</v>
      </c>
      <c r="CJ117" s="143">
        <v>0</v>
      </c>
      <c r="CK117" s="143">
        <v>0</v>
      </c>
      <c r="CL117" s="143">
        <v>0</v>
      </c>
      <c r="CM117" s="143">
        <v>0</v>
      </c>
      <c r="CN117" s="143">
        <v>0</v>
      </c>
      <c r="CO117" s="143">
        <v>0</v>
      </c>
      <c r="CP117" s="143">
        <v>0</v>
      </c>
      <c r="CQ117" s="143">
        <v>0</v>
      </c>
      <c r="CR117" s="143">
        <f t="shared" si="46"/>
        <v>328</v>
      </c>
      <c r="CS117" s="143">
        <f t="shared" si="47"/>
        <v>-28</v>
      </c>
    </row>
    <row r="118" s="135" customFormat="1" customHeight="1" spans="1:97">
      <c r="A118" s="143">
        <v>13397</v>
      </c>
      <c r="B118" s="143" t="s">
        <v>236</v>
      </c>
      <c r="C118" s="143">
        <v>107728</v>
      </c>
      <c r="D118" s="143" t="s">
        <v>234</v>
      </c>
      <c r="E118" s="143" t="s">
        <v>83</v>
      </c>
      <c r="F118" s="143">
        <v>10</v>
      </c>
      <c r="G118" s="143">
        <v>12</v>
      </c>
      <c r="H118" s="143">
        <v>5</v>
      </c>
      <c r="I118" s="143">
        <v>125.8</v>
      </c>
      <c r="J118" s="143">
        <f t="shared" si="34"/>
        <v>-5</v>
      </c>
      <c r="K118" s="147" t="s">
        <v>70</v>
      </c>
      <c r="L118" s="143">
        <f>I118*0.06</f>
        <v>7.548</v>
      </c>
      <c r="M118" s="143">
        <v>13</v>
      </c>
      <c r="N118" s="143">
        <v>14</v>
      </c>
      <c r="O118" s="143">
        <v>23</v>
      </c>
      <c r="P118" s="143">
        <v>520.51</v>
      </c>
      <c r="Q118" s="143">
        <f t="shared" si="35"/>
        <v>10</v>
      </c>
      <c r="R118" s="147" t="s">
        <v>69</v>
      </c>
      <c r="S118" s="143">
        <f>P118*0.08</f>
        <v>41.6408</v>
      </c>
      <c r="T118" s="143">
        <v>5</v>
      </c>
      <c r="U118" s="143">
        <v>5</v>
      </c>
      <c r="V118" s="143">
        <v>6</v>
      </c>
      <c r="W118" s="143">
        <v>136.5</v>
      </c>
      <c r="X118" s="143">
        <f t="shared" si="36"/>
        <v>1</v>
      </c>
      <c r="Y118" s="147" t="s">
        <v>69</v>
      </c>
      <c r="Z118" s="143">
        <f>W118*0.1</f>
        <v>13.65</v>
      </c>
      <c r="AA118" s="143">
        <v>13</v>
      </c>
      <c r="AB118" s="143">
        <v>16</v>
      </c>
      <c r="AC118" s="143">
        <v>16</v>
      </c>
      <c r="AD118" s="143">
        <v>386.91</v>
      </c>
      <c r="AE118" s="143">
        <f t="shared" si="37"/>
        <v>3</v>
      </c>
      <c r="AF118" s="147" t="s">
        <v>69</v>
      </c>
      <c r="AG118" s="143">
        <f>AD118*0.1</f>
        <v>38.691</v>
      </c>
      <c r="AH118" s="143">
        <v>3</v>
      </c>
      <c r="AI118" s="143">
        <v>3</v>
      </c>
      <c r="AJ118" s="143">
        <v>5</v>
      </c>
      <c r="AK118" s="143">
        <v>116.6</v>
      </c>
      <c r="AL118" s="143">
        <f t="shared" si="38"/>
        <v>2</v>
      </c>
      <c r="AM118" s="147" t="s">
        <v>69</v>
      </c>
      <c r="AN118" s="143">
        <f>AK118*0.1</f>
        <v>11.66</v>
      </c>
      <c r="AO118" s="143"/>
      <c r="AP118" s="143">
        <v>24</v>
      </c>
      <c r="AQ118" s="143">
        <v>28</v>
      </c>
      <c r="AR118" s="143">
        <v>34</v>
      </c>
      <c r="AS118" s="143">
        <v>2748.44</v>
      </c>
      <c r="AT118" s="143">
        <f t="shared" si="39"/>
        <v>10</v>
      </c>
      <c r="AU118" s="147" t="s">
        <v>69</v>
      </c>
      <c r="AV118" s="143">
        <f>AS118*0.1</f>
        <v>274.844</v>
      </c>
      <c r="AW118" s="143">
        <v>3</v>
      </c>
      <c r="AX118" s="143">
        <v>4</v>
      </c>
      <c r="AY118" s="143">
        <v>6</v>
      </c>
      <c r="AZ118" s="143">
        <v>115</v>
      </c>
      <c r="BA118" s="143">
        <f t="shared" si="40"/>
        <v>3</v>
      </c>
      <c r="BB118" s="147" t="s">
        <v>69</v>
      </c>
      <c r="BC118" s="143">
        <f>AZ118*0.1</f>
        <v>11.5</v>
      </c>
      <c r="BD118" s="143">
        <v>2</v>
      </c>
      <c r="BE118" s="143">
        <v>3</v>
      </c>
      <c r="BF118" s="143">
        <v>2</v>
      </c>
      <c r="BG118" s="143">
        <v>22.21</v>
      </c>
      <c r="BH118" s="143">
        <f t="shared" si="41"/>
        <v>0</v>
      </c>
      <c r="BI118" s="147" t="s">
        <v>73</v>
      </c>
      <c r="BJ118" s="143">
        <f>BG118*0.08</f>
        <v>1.7768</v>
      </c>
      <c r="BK118" s="143">
        <v>6</v>
      </c>
      <c r="BL118" s="143">
        <v>7</v>
      </c>
      <c r="BM118" s="143">
        <v>0</v>
      </c>
      <c r="BN118" s="143">
        <v>0</v>
      </c>
      <c r="BO118" s="143">
        <v>0</v>
      </c>
      <c r="BP118" s="143">
        <f t="shared" si="42"/>
        <v>-6</v>
      </c>
      <c r="BQ118" s="147" t="s">
        <v>70</v>
      </c>
      <c r="BR118" s="143">
        <f>(BN118-BO118)*0.06</f>
        <v>0</v>
      </c>
      <c r="BS118" s="143">
        <v>5</v>
      </c>
      <c r="BT118" s="143">
        <v>6</v>
      </c>
      <c r="BU118" s="143">
        <v>9</v>
      </c>
      <c r="BV118" s="143">
        <v>137.07</v>
      </c>
      <c r="BW118" s="143">
        <f t="shared" si="43"/>
        <v>4</v>
      </c>
      <c r="BX118" s="147" t="s">
        <v>69</v>
      </c>
      <c r="BY118" s="143">
        <f>BV118*0.1</f>
        <v>13.707</v>
      </c>
      <c r="BZ118" s="143">
        <v>6</v>
      </c>
      <c r="CA118" s="143">
        <v>6</v>
      </c>
      <c r="CB118" s="143">
        <f t="shared" si="44"/>
        <v>9</v>
      </c>
      <c r="CC118" s="159">
        <f t="shared" si="45"/>
        <v>3</v>
      </c>
      <c r="CD118" s="160" t="s">
        <v>69</v>
      </c>
      <c r="CE118" s="159">
        <f>CG118*3+CH118*5+CI118*25+CJ118*15+CK118*70+CL118*6+CM118*30+CN118*6+CO118*24+CP118*56+CQ118*61</f>
        <v>62</v>
      </c>
      <c r="CF118" s="159"/>
      <c r="CG118" s="144">
        <v>0</v>
      </c>
      <c r="CH118" s="143">
        <v>0</v>
      </c>
      <c r="CI118" s="143">
        <v>0</v>
      </c>
      <c r="CJ118" s="143">
        <v>0</v>
      </c>
      <c r="CK118" s="143">
        <v>0</v>
      </c>
      <c r="CL118" s="143">
        <v>0</v>
      </c>
      <c r="CM118" s="143">
        <v>0</v>
      </c>
      <c r="CN118" s="143">
        <v>1</v>
      </c>
      <c r="CO118" s="143">
        <v>0</v>
      </c>
      <c r="CP118" s="143">
        <v>1</v>
      </c>
      <c r="CQ118" s="143">
        <v>0</v>
      </c>
      <c r="CR118" s="143">
        <f t="shared" si="46"/>
        <v>477</v>
      </c>
      <c r="CS118" s="143">
        <f t="shared" si="47"/>
        <v>0</v>
      </c>
    </row>
    <row r="119" s="135" customFormat="1" customHeight="1" spans="1:97">
      <c r="A119" s="143">
        <v>6731</v>
      </c>
      <c r="B119" s="143" t="s">
        <v>237</v>
      </c>
      <c r="C119" s="143">
        <v>549</v>
      </c>
      <c r="D119" s="143" t="s">
        <v>238</v>
      </c>
      <c r="E119" s="143" t="s">
        <v>68</v>
      </c>
      <c r="F119" s="143">
        <v>14</v>
      </c>
      <c r="G119" s="143">
        <v>16</v>
      </c>
      <c r="H119" s="143">
        <v>10</v>
      </c>
      <c r="I119" s="143">
        <v>207.8</v>
      </c>
      <c r="J119" s="143">
        <f t="shared" si="34"/>
        <v>-4</v>
      </c>
      <c r="K119" s="147" t="s">
        <v>70</v>
      </c>
      <c r="L119" s="143">
        <f>I119*0.06</f>
        <v>12.468</v>
      </c>
      <c r="M119" s="143">
        <v>18</v>
      </c>
      <c r="N119" s="143">
        <v>20</v>
      </c>
      <c r="O119" s="143">
        <v>15</v>
      </c>
      <c r="P119" s="143">
        <v>383.12</v>
      </c>
      <c r="Q119" s="143">
        <f t="shared" si="35"/>
        <v>-3</v>
      </c>
      <c r="R119" s="147" t="s">
        <v>70</v>
      </c>
      <c r="S119" s="143">
        <f>P119*0.05</f>
        <v>19.156</v>
      </c>
      <c r="T119" s="143">
        <v>6</v>
      </c>
      <c r="U119" s="143">
        <v>7</v>
      </c>
      <c r="V119" s="143">
        <v>0</v>
      </c>
      <c r="W119" s="143">
        <v>0</v>
      </c>
      <c r="X119" s="143">
        <f t="shared" si="36"/>
        <v>-6</v>
      </c>
      <c r="Y119" s="147" t="s">
        <v>70</v>
      </c>
      <c r="Z119" s="143">
        <f t="shared" ref="Z119:Z128" si="61">W119*0.06</f>
        <v>0</v>
      </c>
      <c r="AA119" s="143">
        <v>19</v>
      </c>
      <c r="AB119" s="143">
        <v>24</v>
      </c>
      <c r="AC119" s="143">
        <v>10</v>
      </c>
      <c r="AD119" s="143">
        <v>216.06</v>
      </c>
      <c r="AE119" s="143">
        <f t="shared" si="37"/>
        <v>-9</v>
      </c>
      <c r="AF119" s="147" t="s">
        <v>70</v>
      </c>
      <c r="AG119" s="143">
        <f>AD119*0.06</f>
        <v>12.9636</v>
      </c>
      <c r="AH119" s="143">
        <v>3</v>
      </c>
      <c r="AI119" s="143">
        <v>3</v>
      </c>
      <c r="AJ119" s="143">
        <v>0</v>
      </c>
      <c r="AK119" s="143">
        <v>0</v>
      </c>
      <c r="AL119" s="143">
        <f t="shared" si="38"/>
        <v>-3</v>
      </c>
      <c r="AM119" s="147" t="s">
        <v>70</v>
      </c>
      <c r="AN119" s="143">
        <f>AK119*0.06</f>
        <v>0</v>
      </c>
      <c r="AO119" s="143">
        <f>AL119*1</f>
        <v>-3</v>
      </c>
      <c r="AP119" s="143">
        <v>22</v>
      </c>
      <c r="AQ119" s="143">
        <v>26</v>
      </c>
      <c r="AR119" s="143">
        <v>32</v>
      </c>
      <c r="AS119" s="143">
        <v>3067.5</v>
      </c>
      <c r="AT119" s="143">
        <f t="shared" si="39"/>
        <v>10</v>
      </c>
      <c r="AU119" s="147" t="s">
        <v>69</v>
      </c>
      <c r="AV119" s="143">
        <f>AS119*0.1</f>
        <v>306.75</v>
      </c>
      <c r="AW119" s="143">
        <v>8</v>
      </c>
      <c r="AX119" s="143">
        <v>9</v>
      </c>
      <c r="AY119" s="143">
        <v>4</v>
      </c>
      <c r="AZ119" s="143">
        <v>132.5</v>
      </c>
      <c r="BA119" s="143">
        <f t="shared" si="40"/>
        <v>-4</v>
      </c>
      <c r="BB119" s="147" t="s">
        <v>70</v>
      </c>
      <c r="BC119" s="143">
        <f>AZ119*0.06</f>
        <v>7.95</v>
      </c>
      <c r="BD119" s="143">
        <v>3</v>
      </c>
      <c r="BE119" s="143">
        <v>4</v>
      </c>
      <c r="BF119" s="143">
        <v>3</v>
      </c>
      <c r="BG119" s="143">
        <v>19.81</v>
      </c>
      <c r="BH119" s="143">
        <f t="shared" si="41"/>
        <v>0</v>
      </c>
      <c r="BI119" s="147" t="s">
        <v>73</v>
      </c>
      <c r="BJ119" s="143">
        <f>BG119*0.08</f>
        <v>1.5848</v>
      </c>
      <c r="BK119" s="143">
        <v>7</v>
      </c>
      <c r="BL119" s="143">
        <v>8</v>
      </c>
      <c r="BM119" s="143">
        <v>10</v>
      </c>
      <c r="BN119" s="143">
        <v>149.5</v>
      </c>
      <c r="BO119" s="143">
        <v>149.5</v>
      </c>
      <c r="BP119" s="143">
        <f t="shared" si="42"/>
        <v>3</v>
      </c>
      <c r="BQ119" s="147" t="s">
        <v>69</v>
      </c>
      <c r="BR119" s="143">
        <f>(BN119-BO119)*0.1</f>
        <v>0</v>
      </c>
      <c r="BS119" s="143">
        <v>7</v>
      </c>
      <c r="BT119" s="143">
        <v>9</v>
      </c>
      <c r="BU119" s="143">
        <v>7</v>
      </c>
      <c r="BV119" s="143">
        <v>144.21</v>
      </c>
      <c r="BW119" s="143">
        <f t="shared" si="43"/>
        <v>0</v>
      </c>
      <c r="BX119" s="147" t="s">
        <v>73</v>
      </c>
      <c r="BY119" s="143">
        <f>BV119*0.08</f>
        <v>11.5368</v>
      </c>
      <c r="BZ119" s="143">
        <v>4</v>
      </c>
      <c r="CA119" s="143">
        <v>5</v>
      </c>
      <c r="CB119" s="143">
        <f t="shared" si="44"/>
        <v>10</v>
      </c>
      <c r="CC119" s="159">
        <f t="shared" si="45"/>
        <v>6</v>
      </c>
      <c r="CD119" s="160" t="s">
        <v>69</v>
      </c>
      <c r="CE119" s="159">
        <f>CG119*3+CH119*5+CI119*25+CJ119*15+CK119*70+CL119*6+CM119*30+CN119*6+CO119*24+CP119*56+CQ119*61</f>
        <v>54</v>
      </c>
      <c r="CF119" s="159"/>
      <c r="CG119" s="144">
        <v>0</v>
      </c>
      <c r="CH119" s="143">
        <v>1</v>
      </c>
      <c r="CI119" s="143">
        <v>1</v>
      </c>
      <c r="CJ119" s="143">
        <v>0</v>
      </c>
      <c r="CK119" s="143">
        <v>0</v>
      </c>
      <c r="CL119" s="143">
        <v>0</v>
      </c>
      <c r="CM119" s="143">
        <v>0</v>
      </c>
      <c r="CN119" s="143">
        <v>0</v>
      </c>
      <c r="CO119" s="143">
        <v>1</v>
      </c>
      <c r="CP119" s="143">
        <v>0</v>
      </c>
      <c r="CQ119" s="143">
        <v>0</v>
      </c>
      <c r="CR119" s="143">
        <f t="shared" si="46"/>
        <v>426</v>
      </c>
      <c r="CS119" s="143">
        <f t="shared" si="47"/>
        <v>-3</v>
      </c>
    </row>
    <row r="120" s="135" customFormat="1" customHeight="1" spans="1:97">
      <c r="A120" s="143">
        <v>7687</v>
      </c>
      <c r="B120" s="143" t="s">
        <v>239</v>
      </c>
      <c r="C120" s="143">
        <v>549</v>
      </c>
      <c r="D120" s="143" t="s">
        <v>238</v>
      </c>
      <c r="E120" s="143" t="s">
        <v>72</v>
      </c>
      <c r="F120" s="143">
        <v>13</v>
      </c>
      <c r="G120" s="143">
        <v>16</v>
      </c>
      <c r="H120" s="143">
        <v>3</v>
      </c>
      <c r="I120" s="143">
        <v>82.85</v>
      </c>
      <c r="J120" s="143">
        <f t="shared" si="34"/>
        <v>-10</v>
      </c>
      <c r="K120" s="147" t="s">
        <v>70</v>
      </c>
      <c r="L120" s="143">
        <f>I120*0.06</f>
        <v>4.971</v>
      </c>
      <c r="M120" s="143">
        <v>18</v>
      </c>
      <c r="N120" s="143">
        <v>19</v>
      </c>
      <c r="O120" s="143">
        <v>10</v>
      </c>
      <c r="P120" s="143">
        <v>218.9</v>
      </c>
      <c r="Q120" s="143">
        <f t="shared" si="35"/>
        <v>-8</v>
      </c>
      <c r="R120" s="147" t="s">
        <v>70</v>
      </c>
      <c r="S120" s="143">
        <f>P120*0.05</f>
        <v>10.945</v>
      </c>
      <c r="T120" s="143">
        <v>6</v>
      </c>
      <c r="U120" s="143">
        <v>6</v>
      </c>
      <c r="V120" s="143">
        <v>1</v>
      </c>
      <c r="W120" s="143">
        <v>26.5</v>
      </c>
      <c r="X120" s="143">
        <f t="shared" si="36"/>
        <v>-5</v>
      </c>
      <c r="Y120" s="147" t="s">
        <v>70</v>
      </c>
      <c r="Z120" s="143">
        <f t="shared" si="61"/>
        <v>1.59</v>
      </c>
      <c r="AA120" s="143">
        <v>19</v>
      </c>
      <c r="AB120" s="143">
        <v>24</v>
      </c>
      <c r="AC120" s="143">
        <v>13</v>
      </c>
      <c r="AD120" s="143">
        <v>234.87</v>
      </c>
      <c r="AE120" s="143">
        <f t="shared" si="37"/>
        <v>-6</v>
      </c>
      <c r="AF120" s="147" t="s">
        <v>70</v>
      </c>
      <c r="AG120" s="143">
        <f>AD120*0.06</f>
        <v>14.0922</v>
      </c>
      <c r="AH120" s="143">
        <v>2</v>
      </c>
      <c r="AI120" s="143">
        <v>3</v>
      </c>
      <c r="AJ120" s="143">
        <v>0</v>
      </c>
      <c r="AK120" s="143">
        <v>0</v>
      </c>
      <c r="AL120" s="143">
        <f t="shared" si="38"/>
        <v>-2</v>
      </c>
      <c r="AM120" s="147" t="s">
        <v>70</v>
      </c>
      <c r="AN120" s="143">
        <f>AK120*0.06</f>
        <v>0</v>
      </c>
      <c r="AO120" s="143">
        <f>AL120*1</f>
        <v>-2</v>
      </c>
      <c r="AP120" s="143">
        <v>22</v>
      </c>
      <c r="AQ120" s="143">
        <v>26</v>
      </c>
      <c r="AR120" s="143">
        <v>37</v>
      </c>
      <c r="AS120" s="143">
        <v>3215</v>
      </c>
      <c r="AT120" s="143">
        <f t="shared" si="39"/>
        <v>15</v>
      </c>
      <c r="AU120" s="147" t="s">
        <v>69</v>
      </c>
      <c r="AV120" s="143">
        <f>AS120*0.1</f>
        <v>321.5</v>
      </c>
      <c r="AW120" s="143">
        <v>8</v>
      </c>
      <c r="AX120" s="143">
        <v>9</v>
      </c>
      <c r="AY120" s="143">
        <v>8</v>
      </c>
      <c r="AZ120" s="143">
        <v>237.5</v>
      </c>
      <c r="BA120" s="143">
        <f t="shared" si="40"/>
        <v>0</v>
      </c>
      <c r="BB120" s="147" t="s">
        <v>73</v>
      </c>
      <c r="BC120" s="143">
        <f>AZ120*0.08</f>
        <v>19</v>
      </c>
      <c r="BD120" s="143">
        <v>3</v>
      </c>
      <c r="BE120" s="143">
        <v>3</v>
      </c>
      <c r="BF120" s="143">
        <v>3</v>
      </c>
      <c r="BG120" s="143">
        <v>39.6</v>
      </c>
      <c r="BH120" s="143">
        <f t="shared" si="41"/>
        <v>0</v>
      </c>
      <c r="BI120" s="147" t="s">
        <v>69</v>
      </c>
      <c r="BJ120" s="143">
        <f>BG120*0.1</f>
        <v>3.96</v>
      </c>
      <c r="BK120" s="143">
        <v>6</v>
      </c>
      <c r="BL120" s="143">
        <v>8</v>
      </c>
      <c r="BM120" s="143">
        <v>10</v>
      </c>
      <c r="BN120" s="143">
        <v>149.5</v>
      </c>
      <c r="BO120" s="143">
        <v>0</v>
      </c>
      <c r="BP120" s="143">
        <f t="shared" si="42"/>
        <v>4</v>
      </c>
      <c r="BQ120" s="147" t="s">
        <v>69</v>
      </c>
      <c r="BR120" s="143">
        <f>(BN120-BO120)*0.1</f>
        <v>14.95</v>
      </c>
      <c r="BS120" s="143">
        <v>7</v>
      </c>
      <c r="BT120" s="143">
        <v>9</v>
      </c>
      <c r="BU120" s="143">
        <v>7</v>
      </c>
      <c r="BV120" s="143">
        <v>141.08</v>
      </c>
      <c r="BW120" s="143">
        <f t="shared" si="43"/>
        <v>0</v>
      </c>
      <c r="BX120" s="147" t="s">
        <v>73</v>
      </c>
      <c r="BY120" s="143">
        <f>BV120*0.08</f>
        <v>11.2864</v>
      </c>
      <c r="BZ120" s="143">
        <v>4</v>
      </c>
      <c r="CA120" s="143">
        <v>4</v>
      </c>
      <c r="CB120" s="143">
        <f t="shared" si="44"/>
        <v>2</v>
      </c>
      <c r="CC120" s="159">
        <f t="shared" si="45"/>
        <v>-2</v>
      </c>
      <c r="CD120" s="160" t="s">
        <v>70</v>
      </c>
      <c r="CE120" s="159">
        <f>CG120*2+CH120*3+CI120*15+CJ120*10+CK120*50+CL120*4+CM120*20+CN120*3+CO120*15+CP120*40+CQ120*40</f>
        <v>6</v>
      </c>
      <c r="CF120" s="159">
        <f>CC120*3</f>
        <v>-6</v>
      </c>
      <c r="CG120" s="144">
        <v>0</v>
      </c>
      <c r="CH120" s="143">
        <v>2</v>
      </c>
      <c r="CI120" s="143">
        <v>0</v>
      </c>
      <c r="CJ120" s="143">
        <v>0</v>
      </c>
      <c r="CK120" s="143">
        <v>0</v>
      </c>
      <c r="CL120" s="143">
        <v>0</v>
      </c>
      <c r="CM120" s="143">
        <v>0</v>
      </c>
      <c r="CN120" s="143">
        <v>0</v>
      </c>
      <c r="CO120" s="143">
        <v>0</v>
      </c>
      <c r="CP120" s="143">
        <v>0</v>
      </c>
      <c r="CQ120" s="143">
        <v>0</v>
      </c>
      <c r="CR120" s="143">
        <f t="shared" si="46"/>
        <v>408</v>
      </c>
      <c r="CS120" s="143">
        <f t="shared" si="47"/>
        <v>-8</v>
      </c>
    </row>
    <row r="121" s="135" customFormat="1" customHeight="1" spans="1:97">
      <c r="A121" s="143">
        <v>12538</v>
      </c>
      <c r="B121" s="143" t="s">
        <v>240</v>
      </c>
      <c r="C121" s="143">
        <v>549</v>
      </c>
      <c r="D121" s="143" t="s">
        <v>238</v>
      </c>
      <c r="E121" s="143" t="s">
        <v>72</v>
      </c>
      <c r="F121" s="143">
        <v>13</v>
      </c>
      <c r="G121" s="143">
        <v>16</v>
      </c>
      <c r="H121" s="143">
        <v>8</v>
      </c>
      <c r="I121" s="143">
        <v>193.36</v>
      </c>
      <c r="J121" s="143">
        <f t="shared" si="34"/>
        <v>-5</v>
      </c>
      <c r="K121" s="147" t="s">
        <v>70</v>
      </c>
      <c r="L121" s="143">
        <f>I121*0.06</f>
        <v>11.6016</v>
      </c>
      <c r="M121" s="143">
        <v>17</v>
      </c>
      <c r="N121" s="143">
        <v>19</v>
      </c>
      <c r="O121" s="143">
        <v>21</v>
      </c>
      <c r="P121" s="143">
        <v>502.13</v>
      </c>
      <c r="Q121" s="143">
        <f t="shared" si="35"/>
        <v>4</v>
      </c>
      <c r="R121" s="147" t="s">
        <v>69</v>
      </c>
      <c r="S121" s="143">
        <f t="shared" ref="S121:S126" si="62">P121*0.08</f>
        <v>40.1704</v>
      </c>
      <c r="T121" s="143">
        <v>6</v>
      </c>
      <c r="U121" s="143">
        <v>6</v>
      </c>
      <c r="V121" s="143">
        <v>1</v>
      </c>
      <c r="W121" s="143">
        <v>28</v>
      </c>
      <c r="X121" s="143">
        <f t="shared" si="36"/>
        <v>-5</v>
      </c>
      <c r="Y121" s="147" t="s">
        <v>70</v>
      </c>
      <c r="Z121" s="143">
        <f t="shared" si="61"/>
        <v>1.68</v>
      </c>
      <c r="AA121" s="143">
        <v>18</v>
      </c>
      <c r="AB121" s="143">
        <v>24</v>
      </c>
      <c r="AC121" s="143">
        <v>8</v>
      </c>
      <c r="AD121" s="143">
        <v>202.16</v>
      </c>
      <c r="AE121" s="143">
        <f t="shared" si="37"/>
        <v>-10</v>
      </c>
      <c r="AF121" s="147" t="s">
        <v>70</v>
      </c>
      <c r="AG121" s="143">
        <f>AD121*0.06</f>
        <v>12.1296</v>
      </c>
      <c r="AH121" s="143">
        <v>2</v>
      </c>
      <c r="AI121" s="143">
        <v>2</v>
      </c>
      <c r="AJ121" s="143">
        <v>0</v>
      </c>
      <c r="AK121" s="143">
        <v>0</v>
      </c>
      <c r="AL121" s="143">
        <f t="shared" si="38"/>
        <v>-2</v>
      </c>
      <c r="AM121" s="147" t="s">
        <v>70</v>
      </c>
      <c r="AN121" s="143">
        <f>AK121*0.06</f>
        <v>0</v>
      </c>
      <c r="AO121" s="143">
        <f>AL121*1</f>
        <v>-2</v>
      </c>
      <c r="AP121" s="143">
        <v>21</v>
      </c>
      <c r="AQ121" s="143">
        <v>26</v>
      </c>
      <c r="AR121" s="143">
        <v>21</v>
      </c>
      <c r="AS121" s="143">
        <v>1784.5</v>
      </c>
      <c r="AT121" s="143">
        <f t="shared" si="39"/>
        <v>0</v>
      </c>
      <c r="AU121" s="147" t="s">
        <v>73</v>
      </c>
      <c r="AV121" s="143">
        <f>AS121*0.08</f>
        <v>142.76</v>
      </c>
      <c r="AW121" s="143">
        <v>7</v>
      </c>
      <c r="AX121" s="143">
        <v>9</v>
      </c>
      <c r="AY121" s="143">
        <v>5</v>
      </c>
      <c r="AZ121" s="143">
        <v>137.5</v>
      </c>
      <c r="BA121" s="143">
        <f t="shared" si="40"/>
        <v>-2</v>
      </c>
      <c r="BB121" s="147" t="s">
        <v>70</v>
      </c>
      <c r="BC121" s="143">
        <f>AZ121*0.06</f>
        <v>8.25</v>
      </c>
      <c r="BD121" s="143">
        <v>2</v>
      </c>
      <c r="BE121" s="143">
        <v>3</v>
      </c>
      <c r="BF121" s="143">
        <v>5</v>
      </c>
      <c r="BG121" s="143">
        <v>66.46</v>
      </c>
      <c r="BH121" s="143">
        <f t="shared" si="41"/>
        <v>3</v>
      </c>
      <c r="BI121" s="147" t="s">
        <v>69</v>
      </c>
      <c r="BJ121" s="143">
        <f>BG121*0.1</f>
        <v>6.646</v>
      </c>
      <c r="BK121" s="143">
        <v>6</v>
      </c>
      <c r="BL121" s="143">
        <v>7</v>
      </c>
      <c r="BM121" s="143">
        <v>0</v>
      </c>
      <c r="BN121" s="143">
        <v>0</v>
      </c>
      <c r="BO121" s="143">
        <v>0</v>
      </c>
      <c r="BP121" s="143">
        <f t="shared" si="42"/>
        <v>-6</v>
      </c>
      <c r="BQ121" s="147" t="s">
        <v>70</v>
      </c>
      <c r="BR121" s="143">
        <f>(BN121-BO121)*0.06</f>
        <v>0</v>
      </c>
      <c r="BS121" s="143">
        <v>6</v>
      </c>
      <c r="BT121" s="143">
        <v>9</v>
      </c>
      <c r="BU121" s="143">
        <v>8</v>
      </c>
      <c r="BV121" s="143">
        <v>155.08</v>
      </c>
      <c r="BW121" s="143">
        <f t="shared" si="43"/>
        <v>2</v>
      </c>
      <c r="BX121" s="147" t="s">
        <v>73</v>
      </c>
      <c r="BY121" s="143">
        <f>BV121*0.08</f>
        <v>12.4064</v>
      </c>
      <c r="BZ121" s="143">
        <v>3</v>
      </c>
      <c r="CA121" s="143">
        <v>4</v>
      </c>
      <c r="CB121" s="143">
        <f t="shared" si="44"/>
        <v>0</v>
      </c>
      <c r="CC121" s="159">
        <f t="shared" si="45"/>
        <v>-3</v>
      </c>
      <c r="CD121" s="160" t="s">
        <v>70</v>
      </c>
      <c r="CE121" s="159">
        <f>CG121*2+CH121*3+CI121*15+CJ121*10+CK121*50+CL121*4+CM121*20+CN121*3+CO121*15+CP121*40+CQ121*40</f>
        <v>0</v>
      </c>
      <c r="CF121" s="159">
        <f>CC121*3</f>
        <v>-9</v>
      </c>
      <c r="CG121" s="144">
        <v>0</v>
      </c>
      <c r="CH121" s="143">
        <v>0</v>
      </c>
      <c r="CI121" s="143">
        <v>0</v>
      </c>
      <c r="CJ121" s="143">
        <v>0</v>
      </c>
      <c r="CK121" s="143">
        <v>0</v>
      </c>
      <c r="CL121" s="143">
        <v>0</v>
      </c>
      <c r="CM121" s="143">
        <v>0</v>
      </c>
      <c r="CN121" s="143">
        <v>0</v>
      </c>
      <c r="CO121" s="143">
        <v>0</v>
      </c>
      <c r="CP121" s="143">
        <v>0</v>
      </c>
      <c r="CQ121" s="143">
        <v>0</v>
      </c>
      <c r="CR121" s="143">
        <f t="shared" si="46"/>
        <v>236</v>
      </c>
      <c r="CS121" s="143">
        <f t="shared" si="47"/>
        <v>-11</v>
      </c>
    </row>
    <row r="122" s="135" customFormat="1" customHeight="1" spans="1:97">
      <c r="A122" s="143">
        <v>6537</v>
      </c>
      <c r="B122" s="143" t="s">
        <v>241</v>
      </c>
      <c r="C122" s="143">
        <v>748</v>
      </c>
      <c r="D122" s="143" t="s">
        <v>242</v>
      </c>
      <c r="E122" s="143" t="s">
        <v>243</v>
      </c>
      <c r="F122" s="143">
        <v>16</v>
      </c>
      <c r="G122" s="143">
        <v>21</v>
      </c>
      <c r="H122" s="143">
        <v>16</v>
      </c>
      <c r="I122" s="143">
        <v>389.2</v>
      </c>
      <c r="J122" s="143">
        <f t="shared" si="34"/>
        <v>0</v>
      </c>
      <c r="K122" s="147" t="s">
        <v>73</v>
      </c>
      <c r="L122" s="143">
        <f>I122*0.08</f>
        <v>31.136</v>
      </c>
      <c r="M122" s="143">
        <v>22</v>
      </c>
      <c r="N122" s="143">
        <v>23</v>
      </c>
      <c r="O122" s="143">
        <v>40</v>
      </c>
      <c r="P122" s="143">
        <v>895.42</v>
      </c>
      <c r="Q122" s="143">
        <f t="shared" si="35"/>
        <v>18</v>
      </c>
      <c r="R122" s="147" t="s">
        <v>69</v>
      </c>
      <c r="S122" s="143">
        <f t="shared" si="62"/>
        <v>71.6336</v>
      </c>
      <c r="T122" s="143">
        <v>7</v>
      </c>
      <c r="U122" s="143">
        <v>8</v>
      </c>
      <c r="V122" s="143">
        <v>1</v>
      </c>
      <c r="W122" s="143">
        <v>28</v>
      </c>
      <c r="X122" s="143">
        <f t="shared" si="36"/>
        <v>-6</v>
      </c>
      <c r="Y122" s="147" t="s">
        <v>70</v>
      </c>
      <c r="Z122" s="143">
        <f t="shared" si="61"/>
        <v>1.68</v>
      </c>
      <c r="AA122" s="143">
        <v>18</v>
      </c>
      <c r="AB122" s="143">
        <v>22</v>
      </c>
      <c r="AC122" s="143">
        <v>36</v>
      </c>
      <c r="AD122" s="143">
        <v>876.22</v>
      </c>
      <c r="AE122" s="143">
        <f t="shared" si="37"/>
        <v>18</v>
      </c>
      <c r="AF122" s="147" t="s">
        <v>69</v>
      </c>
      <c r="AG122" s="143">
        <f>AD122*0.1</f>
        <v>87.622</v>
      </c>
      <c r="AH122" s="143">
        <v>2</v>
      </c>
      <c r="AI122" s="143">
        <v>2</v>
      </c>
      <c r="AJ122" s="143">
        <v>2</v>
      </c>
      <c r="AK122" s="143">
        <v>29</v>
      </c>
      <c r="AL122" s="143">
        <f t="shared" si="38"/>
        <v>0</v>
      </c>
      <c r="AM122" s="147" t="s">
        <v>69</v>
      </c>
      <c r="AN122" s="143">
        <f>AK122*0.1</f>
        <v>2.9</v>
      </c>
      <c r="AO122" s="143"/>
      <c r="AP122" s="143">
        <v>49</v>
      </c>
      <c r="AQ122" s="143">
        <v>59</v>
      </c>
      <c r="AR122" s="143">
        <v>110</v>
      </c>
      <c r="AS122" s="143">
        <v>9350.28</v>
      </c>
      <c r="AT122" s="143">
        <f t="shared" si="39"/>
        <v>61</v>
      </c>
      <c r="AU122" s="147" t="s">
        <v>69</v>
      </c>
      <c r="AV122" s="143">
        <f t="shared" ref="AV122:AV127" si="63">AS122*0.1</f>
        <v>935.028</v>
      </c>
      <c r="AW122" s="143">
        <v>4</v>
      </c>
      <c r="AX122" s="143">
        <v>5</v>
      </c>
      <c r="AY122" s="143">
        <v>14</v>
      </c>
      <c r="AZ122" s="143">
        <v>385</v>
      </c>
      <c r="BA122" s="143">
        <f t="shared" si="40"/>
        <v>10</v>
      </c>
      <c r="BB122" s="147" t="s">
        <v>69</v>
      </c>
      <c r="BC122" s="143">
        <f>AZ122*0.1</f>
        <v>38.5</v>
      </c>
      <c r="BD122" s="143">
        <v>2</v>
      </c>
      <c r="BE122" s="143">
        <v>2</v>
      </c>
      <c r="BF122" s="143">
        <v>6</v>
      </c>
      <c r="BG122" s="143">
        <v>39.6</v>
      </c>
      <c r="BH122" s="143">
        <f t="shared" si="41"/>
        <v>4</v>
      </c>
      <c r="BI122" s="147" t="s">
        <v>69</v>
      </c>
      <c r="BJ122" s="143">
        <f>BG122*0.1</f>
        <v>3.96</v>
      </c>
      <c r="BK122" s="143">
        <v>7</v>
      </c>
      <c r="BL122" s="143">
        <v>8</v>
      </c>
      <c r="BM122" s="143">
        <v>1</v>
      </c>
      <c r="BN122" s="143">
        <v>29.9</v>
      </c>
      <c r="BO122" s="143">
        <v>0</v>
      </c>
      <c r="BP122" s="143">
        <f t="shared" si="42"/>
        <v>-6</v>
      </c>
      <c r="BQ122" s="147" t="s">
        <v>70</v>
      </c>
      <c r="BR122" s="143">
        <f>(BN122-BO122)*0.06</f>
        <v>1.794</v>
      </c>
      <c r="BS122" s="143">
        <v>8</v>
      </c>
      <c r="BT122" s="143">
        <v>9</v>
      </c>
      <c r="BU122" s="143">
        <v>2</v>
      </c>
      <c r="BV122" s="143">
        <v>42</v>
      </c>
      <c r="BW122" s="143">
        <f t="shared" si="43"/>
        <v>-6</v>
      </c>
      <c r="BX122" s="147" t="s">
        <v>70</v>
      </c>
      <c r="BY122" s="143">
        <f>BV122*0.06</f>
        <v>2.52</v>
      </c>
      <c r="BZ122" s="143">
        <v>11</v>
      </c>
      <c r="CA122" s="143">
        <v>13</v>
      </c>
      <c r="CB122" s="143">
        <f t="shared" si="44"/>
        <v>1</v>
      </c>
      <c r="CC122" s="159">
        <f t="shared" si="45"/>
        <v>-10</v>
      </c>
      <c r="CD122" s="160" t="s">
        <v>70</v>
      </c>
      <c r="CE122" s="159">
        <f>CG122*2+CH122*3+CI122*15+CJ122*10+CK122*50+CL122*4+CM122*20+CN122*3+CO122*15+CP122*40+CQ122*40</f>
        <v>3</v>
      </c>
      <c r="CF122" s="159">
        <f>CC122*3</f>
        <v>-30</v>
      </c>
      <c r="CG122" s="144">
        <v>0</v>
      </c>
      <c r="CH122" s="143">
        <v>1</v>
      </c>
      <c r="CI122" s="143">
        <v>0</v>
      </c>
      <c r="CJ122" s="143">
        <v>0</v>
      </c>
      <c r="CK122" s="143">
        <v>0</v>
      </c>
      <c r="CL122" s="143">
        <v>0</v>
      </c>
      <c r="CM122" s="143">
        <v>0</v>
      </c>
      <c r="CN122" s="143">
        <v>0</v>
      </c>
      <c r="CO122" s="143">
        <v>0</v>
      </c>
      <c r="CP122" s="143">
        <v>0</v>
      </c>
      <c r="CQ122" s="143">
        <v>0</v>
      </c>
      <c r="CR122" s="143">
        <f t="shared" si="46"/>
        <v>1180</v>
      </c>
      <c r="CS122" s="143">
        <f t="shared" si="47"/>
        <v>-30</v>
      </c>
    </row>
    <row r="123" s="135" customFormat="1" customHeight="1" spans="1:97">
      <c r="A123" s="143">
        <v>11903</v>
      </c>
      <c r="B123" s="143" t="s">
        <v>244</v>
      </c>
      <c r="C123" s="143">
        <v>748</v>
      </c>
      <c r="D123" s="143" t="s">
        <v>242</v>
      </c>
      <c r="E123" s="143" t="s">
        <v>72</v>
      </c>
      <c r="F123" s="143">
        <v>18</v>
      </c>
      <c r="G123" s="143">
        <v>21</v>
      </c>
      <c r="H123" s="143">
        <v>6</v>
      </c>
      <c r="I123" s="143">
        <v>169.2</v>
      </c>
      <c r="J123" s="143">
        <f t="shared" si="34"/>
        <v>-12</v>
      </c>
      <c r="K123" s="147" t="s">
        <v>70</v>
      </c>
      <c r="L123" s="143">
        <f t="shared" ref="L123:L128" si="64">I123*0.06</f>
        <v>10.152</v>
      </c>
      <c r="M123" s="143">
        <v>23</v>
      </c>
      <c r="N123" s="143">
        <v>26</v>
      </c>
      <c r="O123" s="143">
        <v>29</v>
      </c>
      <c r="P123" s="143">
        <v>692.7</v>
      </c>
      <c r="Q123" s="143">
        <f t="shared" si="35"/>
        <v>6</v>
      </c>
      <c r="R123" s="147" t="s">
        <v>69</v>
      </c>
      <c r="S123" s="143">
        <f t="shared" si="62"/>
        <v>55.416</v>
      </c>
      <c r="T123" s="143">
        <v>9</v>
      </c>
      <c r="U123" s="143">
        <v>10</v>
      </c>
      <c r="V123" s="143">
        <v>4</v>
      </c>
      <c r="W123" s="143">
        <v>101.5</v>
      </c>
      <c r="X123" s="143">
        <f t="shared" si="36"/>
        <v>-5</v>
      </c>
      <c r="Y123" s="147" t="s">
        <v>70</v>
      </c>
      <c r="Z123" s="143">
        <f t="shared" si="61"/>
        <v>6.09</v>
      </c>
      <c r="AA123" s="143">
        <v>18</v>
      </c>
      <c r="AB123" s="143">
        <v>24</v>
      </c>
      <c r="AC123" s="143">
        <v>13</v>
      </c>
      <c r="AD123" s="143">
        <v>335.6</v>
      </c>
      <c r="AE123" s="143">
        <f t="shared" si="37"/>
        <v>-5</v>
      </c>
      <c r="AF123" s="147" t="s">
        <v>70</v>
      </c>
      <c r="AG123" s="143">
        <f>AD123*0.06</f>
        <v>20.136</v>
      </c>
      <c r="AH123" s="143">
        <v>3</v>
      </c>
      <c r="AI123" s="143">
        <v>4</v>
      </c>
      <c r="AJ123" s="143">
        <v>1</v>
      </c>
      <c r="AK123" s="143">
        <v>28.5</v>
      </c>
      <c r="AL123" s="143">
        <f t="shared" si="38"/>
        <v>-2</v>
      </c>
      <c r="AM123" s="147" t="s">
        <v>70</v>
      </c>
      <c r="AN123" s="143">
        <f>AK123*0.06</f>
        <v>1.71</v>
      </c>
      <c r="AO123" s="143">
        <f>AL123*1</f>
        <v>-2</v>
      </c>
      <c r="AP123" s="143">
        <v>55</v>
      </c>
      <c r="AQ123" s="143">
        <v>66</v>
      </c>
      <c r="AR123" s="143">
        <v>73</v>
      </c>
      <c r="AS123" s="143">
        <v>6606.92</v>
      </c>
      <c r="AT123" s="143">
        <f t="shared" si="39"/>
        <v>18</v>
      </c>
      <c r="AU123" s="147" t="s">
        <v>69</v>
      </c>
      <c r="AV123" s="143">
        <f t="shared" si="63"/>
        <v>660.692</v>
      </c>
      <c r="AW123" s="143">
        <v>5</v>
      </c>
      <c r="AX123" s="143">
        <v>6</v>
      </c>
      <c r="AY123" s="143">
        <v>7</v>
      </c>
      <c r="AZ123" s="143">
        <v>210</v>
      </c>
      <c r="BA123" s="143">
        <f t="shared" si="40"/>
        <v>2</v>
      </c>
      <c r="BB123" s="147" t="s">
        <v>69</v>
      </c>
      <c r="BC123" s="143">
        <f>AZ123*0.1</f>
        <v>21</v>
      </c>
      <c r="BD123" s="143">
        <v>3</v>
      </c>
      <c r="BE123" s="143">
        <v>4</v>
      </c>
      <c r="BF123" s="143">
        <v>5</v>
      </c>
      <c r="BG123" s="143">
        <v>69.5</v>
      </c>
      <c r="BH123" s="143">
        <f t="shared" si="41"/>
        <v>2</v>
      </c>
      <c r="BI123" s="147" t="s">
        <v>69</v>
      </c>
      <c r="BJ123" s="143">
        <f>BG123*0.1</f>
        <v>6.95</v>
      </c>
      <c r="BK123" s="143">
        <v>8</v>
      </c>
      <c r="BL123" s="143">
        <v>10</v>
      </c>
      <c r="BM123" s="143">
        <v>0</v>
      </c>
      <c r="BN123" s="143">
        <v>0</v>
      </c>
      <c r="BO123" s="143">
        <v>0</v>
      </c>
      <c r="BP123" s="143">
        <f t="shared" si="42"/>
        <v>-8</v>
      </c>
      <c r="BQ123" s="147" t="s">
        <v>70</v>
      </c>
      <c r="BR123" s="143">
        <f>(BN123-BO123)*0.06</f>
        <v>0</v>
      </c>
      <c r="BS123" s="143">
        <v>8</v>
      </c>
      <c r="BT123" s="143">
        <v>11</v>
      </c>
      <c r="BU123" s="143">
        <v>5</v>
      </c>
      <c r="BV123" s="143">
        <v>85.83</v>
      </c>
      <c r="BW123" s="143">
        <f t="shared" si="43"/>
        <v>-3</v>
      </c>
      <c r="BX123" s="147" t="s">
        <v>70</v>
      </c>
      <c r="BY123" s="143">
        <f>BV123*0.06</f>
        <v>5.1498</v>
      </c>
      <c r="BZ123" s="143">
        <v>11</v>
      </c>
      <c r="CA123" s="143">
        <v>13</v>
      </c>
      <c r="CB123" s="143">
        <f t="shared" si="44"/>
        <v>13</v>
      </c>
      <c r="CC123" s="159">
        <f t="shared" si="45"/>
        <v>2</v>
      </c>
      <c r="CD123" s="160" t="s">
        <v>69</v>
      </c>
      <c r="CE123" s="159">
        <f>CG123*3+CH123*5+CI123*25+CJ123*15+CK123*70+CL123*6+CM123*30+CN123*6+CO123*24+CP123*56+CQ123*61</f>
        <v>86</v>
      </c>
      <c r="CF123" s="159"/>
      <c r="CG123" s="144">
        <v>0</v>
      </c>
      <c r="CH123" s="143">
        <v>2</v>
      </c>
      <c r="CI123" s="143">
        <v>0</v>
      </c>
      <c r="CJ123" s="143">
        <v>0</v>
      </c>
      <c r="CK123" s="143">
        <v>1</v>
      </c>
      <c r="CL123" s="143">
        <v>0</v>
      </c>
      <c r="CM123" s="143">
        <v>0</v>
      </c>
      <c r="CN123" s="143">
        <v>1</v>
      </c>
      <c r="CO123" s="143">
        <v>0</v>
      </c>
      <c r="CP123" s="143">
        <v>0</v>
      </c>
      <c r="CQ123" s="143">
        <v>0</v>
      </c>
      <c r="CR123" s="143">
        <f t="shared" si="46"/>
        <v>873</v>
      </c>
      <c r="CS123" s="143">
        <f t="shared" si="47"/>
        <v>-2</v>
      </c>
    </row>
    <row r="124" s="135" customFormat="1" customHeight="1" spans="1:97">
      <c r="A124" s="143">
        <v>11977</v>
      </c>
      <c r="B124" s="143" t="s">
        <v>245</v>
      </c>
      <c r="C124" s="143">
        <v>748</v>
      </c>
      <c r="D124" s="143" t="s">
        <v>242</v>
      </c>
      <c r="E124" s="143" t="s">
        <v>92</v>
      </c>
      <c r="F124" s="143">
        <v>18</v>
      </c>
      <c r="G124" s="143">
        <v>21</v>
      </c>
      <c r="H124" s="143">
        <v>15</v>
      </c>
      <c r="I124" s="143">
        <v>319.99</v>
      </c>
      <c r="J124" s="143">
        <f t="shared" si="34"/>
        <v>-3</v>
      </c>
      <c r="K124" s="147" t="s">
        <v>70</v>
      </c>
      <c r="L124" s="143">
        <f t="shared" si="64"/>
        <v>19.1994</v>
      </c>
      <c r="M124" s="143">
        <v>23</v>
      </c>
      <c r="N124" s="143">
        <v>26</v>
      </c>
      <c r="O124" s="143">
        <v>54</v>
      </c>
      <c r="P124" s="143">
        <v>1277.74</v>
      </c>
      <c r="Q124" s="143">
        <f t="shared" si="35"/>
        <v>31</v>
      </c>
      <c r="R124" s="147" t="s">
        <v>69</v>
      </c>
      <c r="S124" s="143">
        <f t="shared" si="62"/>
        <v>102.2192</v>
      </c>
      <c r="T124" s="143">
        <v>9</v>
      </c>
      <c r="U124" s="143">
        <v>10</v>
      </c>
      <c r="V124" s="143">
        <v>6</v>
      </c>
      <c r="W124" s="143">
        <v>173.5</v>
      </c>
      <c r="X124" s="143">
        <f t="shared" si="36"/>
        <v>-3</v>
      </c>
      <c r="Y124" s="147" t="s">
        <v>70</v>
      </c>
      <c r="Z124" s="143">
        <f t="shared" si="61"/>
        <v>10.41</v>
      </c>
      <c r="AA124" s="143">
        <v>18</v>
      </c>
      <c r="AB124" s="143">
        <v>24</v>
      </c>
      <c r="AC124" s="143">
        <v>31</v>
      </c>
      <c r="AD124" s="143">
        <v>665.19</v>
      </c>
      <c r="AE124" s="143">
        <f t="shared" si="37"/>
        <v>13</v>
      </c>
      <c r="AF124" s="147" t="s">
        <v>69</v>
      </c>
      <c r="AG124" s="143">
        <f>AD124*0.1</f>
        <v>66.519</v>
      </c>
      <c r="AH124" s="143">
        <v>3</v>
      </c>
      <c r="AI124" s="143">
        <v>4</v>
      </c>
      <c r="AJ124" s="143">
        <v>7</v>
      </c>
      <c r="AK124" s="143">
        <v>202.8</v>
      </c>
      <c r="AL124" s="143">
        <f t="shared" si="38"/>
        <v>4</v>
      </c>
      <c r="AM124" s="147" t="s">
        <v>69</v>
      </c>
      <c r="AN124" s="143">
        <f>AK124*0.1</f>
        <v>20.28</v>
      </c>
      <c r="AO124" s="143"/>
      <c r="AP124" s="143">
        <v>55</v>
      </c>
      <c r="AQ124" s="143">
        <v>66</v>
      </c>
      <c r="AR124" s="143">
        <v>84</v>
      </c>
      <c r="AS124" s="143">
        <v>6590.8</v>
      </c>
      <c r="AT124" s="143">
        <f t="shared" si="39"/>
        <v>29</v>
      </c>
      <c r="AU124" s="147" t="s">
        <v>69</v>
      </c>
      <c r="AV124" s="143">
        <f t="shared" si="63"/>
        <v>659.08</v>
      </c>
      <c r="AW124" s="143">
        <v>5</v>
      </c>
      <c r="AX124" s="143">
        <v>6</v>
      </c>
      <c r="AY124" s="143">
        <v>8</v>
      </c>
      <c r="AZ124" s="143">
        <v>215</v>
      </c>
      <c r="BA124" s="143">
        <f t="shared" si="40"/>
        <v>3</v>
      </c>
      <c r="BB124" s="147" t="s">
        <v>69</v>
      </c>
      <c r="BC124" s="143">
        <f>AZ124*0.1</f>
        <v>21.5</v>
      </c>
      <c r="BD124" s="143">
        <v>3</v>
      </c>
      <c r="BE124" s="143">
        <v>4</v>
      </c>
      <c r="BF124" s="143">
        <v>3</v>
      </c>
      <c r="BG124" s="143">
        <v>14.51</v>
      </c>
      <c r="BH124" s="143">
        <f t="shared" si="41"/>
        <v>0</v>
      </c>
      <c r="BI124" s="147" t="s">
        <v>73</v>
      </c>
      <c r="BJ124" s="143">
        <f>BG124*0.08</f>
        <v>1.1608</v>
      </c>
      <c r="BK124" s="143">
        <v>8</v>
      </c>
      <c r="BL124" s="143">
        <v>10</v>
      </c>
      <c r="BM124" s="143">
        <v>2</v>
      </c>
      <c r="BN124" s="143">
        <v>59.8</v>
      </c>
      <c r="BO124" s="143">
        <v>0</v>
      </c>
      <c r="BP124" s="143">
        <f t="shared" si="42"/>
        <v>-6</v>
      </c>
      <c r="BQ124" s="147" t="s">
        <v>70</v>
      </c>
      <c r="BR124" s="143">
        <f>(BN124-BO124)*0.06</f>
        <v>3.588</v>
      </c>
      <c r="BS124" s="143">
        <v>8</v>
      </c>
      <c r="BT124" s="143">
        <v>11</v>
      </c>
      <c r="BU124" s="143">
        <v>9</v>
      </c>
      <c r="BV124" s="143">
        <v>181.47</v>
      </c>
      <c r="BW124" s="143">
        <f t="shared" si="43"/>
        <v>1</v>
      </c>
      <c r="BX124" s="147" t="s">
        <v>73</v>
      </c>
      <c r="BY124" s="143">
        <f>BV124*0.08</f>
        <v>14.5176</v>
      </c>
      <c r="BZ124" s="143">
        <v>11</v>
      </c>
      <c r="CA124" s="143">
        <v>13</v>
      </c>
      <c r="CB124" s="143">
        <f t="shared" si="44"/>
        <v>28</v>
      </c>
      <c r="CC124" s="159">
        <f t="shared" si="45"/>
        <v>17</v>
      </c>
      <c r="CD124" s="160" t="s">
        <v>69</v>
      </c>
      <c r="CE124" s="159">
        <f>CG124*3+CH124*5+CI124*25+CJ124*15+CK124*70+CL124*6+CM124*30+CN124*6+CO124*24+CP124*56+CQ124*61</f>
        <v>160</v>
      </c>
      <c r="CF124" s="159"/>
      <c r="CG124" s="144">
        <v>0</v>
      </c>
      <c r="CH124" s="143">
        <v>3</v>
      </c>
      <c r="CI124" s="143">
        <v>3</v>
      </c>
      <c r="CJ124" s="143">
        <v>0</v>
      </c>
      <c r="CK124" s="143">
        <v>1</v>
      </c>
      <c r="CL124" s="143">
        <v>0</v>
      </c>
      <c r="CM124" s="143">
        <v>0</v>
      </c>
      <c r="CN124" s="143">
        <v>0</v>
      </c>
      <c r="CO124" s="143">
        <v>0</v>
      </c>
      <c r="CP124" s="143">
        <v>0</v>
      </c>
      <c r="CQ124" s="143">
        <v>0</v>
      </c>
      <c r="CR124" s="143">
        <f t="shared" si="46"/>
        <v>1078</v>
      </c>
      <c r="CS124" s="143">
        <f t="shared" si="47"/>
        <v>0</v>
      </c>
    </row>
    <row r="125" s="135" customFormat="1" customHeight="1" spans="1:97">
      <c r="A125" s="143">
        <v>4028</v>
      </c>
      <c r="B125" s="143" t="s">
        <v>246</v>
      </c>
      <c r="C125" s="143">
        <v>746</v>
      </c>
      <c r="D125" s="143" t="s">
        <v>247</v>
      </c>
      <c r="E125" s="143" t="s">
        <v>68</v>
      </c>
      <c r="F125" s="143">
        <v>20</v>
      </c>
      <c r="G125" s="143">
        <v>23</v>
      </c>
      <c r="H125" s="143">
        <v>14</v>
      </c>
      <c r="I125" s="143">
        <v>358.32</v>
      </c>
      <c r="J125" s="143">
        <f t="shared" si="34"/>
        <v>-6</v>
      </c>
      <c r="K125" s="147" t="s">
        <v>70</v>
      </c>
      <c r="L125" s="143">
        <f t="shared" si="64"/>
        <v>21.4992</v>
      </c>
      <c r="M125" s="143">
        <v>25</v>
      </c>
      <c r="N125" s="143">
        <v>28</v>
      </c>
      <c r="O125" s="143">
        <v>38</v>
      </c>
      <c r="P125" s="143">
        <v>883.26</v>
      </c>
      <c r="Q125" s="143">
        <f t="shared" si="35"/>
        <v>13</v>
      </c>
      <c r="R125" s="147" t="s">
        <v>69</v>
      </c>
      <c r="S125" s="143">
        <f t="shared" si="62"/>
        <v>70.6608</v>
      </c>
      <c r="T125" s="143">
        <v>9</v>
      </c>
      <c r="U125" s="143">
        <v>9</v>
      </c>
      <c r="V125" s="143">
        <v>4</v>
      </c>
      <c r="W125" s="143">
        <v>80.48</v>
      </c>
      <c r="X125" s="143">
        <f t="shared" si="36"/>
        <v>-5</v>
      </c>
      <c r="Y125" s="147" t="s">
        <v>70</v>
      </c>
      <c r="Z125" s="143">
        <f t="shared" si="61"/>
        <v>4.8288</v>
      </c>
      <c r="AA125" s="143">
        <v>19</v>
      </c>
      <c r="AB125" s="143">
        <v>24</v>
      </c>
      <c r="AC125" s="143">
        <v>9</v>
      </c>
      <c r="AD125" s="143">
        <v>216.72</v>
      </c>
      <c r="AE125" s="143">
        <f t="shared" si="37"/>
        <v>-10</v>
      </c>
      <c r="AF125" s="147" t="s">
        <v>70</v>
      </c>
      <c r="AG125" s="143">
        <f>AD125*0.06</f>
        <v>13.0032</v>
      </c>
      <c r="AH125" s="143">
        <v>6</v>
      </c>
      <c r="AI125" s="143">
        <v>7</v>
      </c>
      <c r="AJ125" s="143">
        <v>5</v>
      </c>
      <c r="AK125" s="143">
        <v>136.28</v>
      </c>
      <c r="AL125" s="143">
        <f t="shared" si="38"/>
        <v>-1</v>
      </c>
      <c r="AM125" s="147" t="s">
        <v>70</v>
      </c>
      <c r="AN125" s="143">
        <f>AK125*0.06</f>
        <v>8.1768</v>
      </c>
      <c r="AO125" s="143">
        <f>AL125*1</f>
        <v>-1</v>
      </c>
      <c r="AP125" s="143">
        <v>47</v>
      </c>
      <c r="AQ125" s="143">
        <v>57</v>
      </c>
      <c r="AR125" s="143">
        <v>66</v>
      </c>
      <c r="AS125" s="143">
        <v>5545.03</v>
      </c>
      <c r="AT125" s="143">
        <f t="shared" si="39"/>
        <v>19</v>
      </c>
      <c r="AU125" s="147" t="s">
        <v>69</v>
      </c>
      <c r="AV125" s="143">
        <f t="shared" si="63"/>
        <v>554.503</v>
      </c>
      <c r="AW125" s="143">
        <v>5</v>
      </c>
      <c r="AX125" s="143">
        <v>6</v>
      </c>
      <c r="AY125" s="143">
        <v>14</v>
      </c>
      <c r="AZ125" s="143">
        <v>300</v>
      </c>
      <c r="BA125" s="143">
        <f t="shared" si="40"/>
        <v>9</v>
      </c>
      <c r="BB125" s="147" t="s">
        <v>69</v>
      </c>
      <c r="BC125" s="143">
        <f>AZ125*0.1</f>
        <v>30</v>
      </c>
      <c r="BD125" s="143">
        <v>2</v>
      </c>
      <c r="BE125" s="143">
        <v>3</v>
      </c>
      <c r="BF125" s="143">
        <v>1</v>
      </c>
      <c r="BG125" s="143">
        <v>0</v>
      </c>
      <c r="BH125" s="143">
        <f t="shared" si="41"/>
        <v>-1</v>
      </c>
      <c r="BI125" s="147" t="s">
        <v>70</v>
      </c>
      <c r="BJ125" s="143">
        <f>BG125*0.06</f>
        <v>0</v>
      </c>
      <c r="BK125" s="143">
        <v>8</v>
      </c>
      <c r="BL125" s="143">
        <v>9</v>
      </c>
      <c r="BM125" s="143">
        <v>22</v>
      </c>
      <c r="BN125" s="143">
        <v>299.02</v>
      </c>
      <c r="BO125" s="143">
        <v>299.02</v>
      </c>
      <c r="BP125" s="143">
        <f t="shared" si="42"/>
        <v>14</v>
      </c>
      <c r="BQ125" s="147" t="s">
        <v>69</v>
      </c>
      <c r="BR125" s="143">
        <f>(BN125-BO125)*0.1</f>
        <v>0</v>
      </c>
      <c r="BS125" s="143">
        <v>6</v>
      </c>
      <c r="BT125" s="143">
        <v>8</v>
      </c>
      <c r="BU125" s="143">
        <v>17</v>
      </c>
      <c r="BV125" s="143">
        <v>331.6</v>
      </c>
      <c r="BW125" s="143">
        <f t="shared" si="43"/>
        <v>11</v>
      </c>
      <c r="BX125" s="147" t="s">
        <v>69</v>
      </c>
      <c r="BY125" s="143">
        <f t="shared" ref="BY125:BY131" si="65">BV125*0.1</f>
        <v>33.16</v>
      </c>
      <c r="BZ125" s="143">
        <v>8</v>
      </c>
      <c r="CA125" s="143">
        <v>10</v>
      </c>
      <c r="CB125" s="143">
        <f t="shared" si="44"/>
        <v>4</v>
      </c>
      <c r="CC125" s="159">
        <f t="shared" si="45"/>
        <v>-4</v>
      </c>
      <c r="CD125" s="160" t="s">
        <v>70</v>
      </c>
      <c r="CE125" s="159">
        <f>CG125*2+CH125*3+CI125*15+CJ125*10+CK125*50+CL125*4+CM125*20+CN125*3+CO125*15+CP125*40+CQ125*40</f>
        <v>15</v>
      </c>
      <c r="CF125" s="159">
        <f>CC125*3</f>
        <v>-12</v>
      </c>
      <c r="CG125" s="144">
        <v>1</v>
      </c>
      <c r="CH125" s="143">
        <v>1</v>
      </c>
      <c r="CI125" s="143">
        <v>0</v>
      </c>
      <c r="CJ125" s="143">
        <v>1</v>
      </c>
      <c r="CK125" s="143">
        <v>0</v>
      </c>
      <c r="CL125" s="143">
        <v>0</v>
      </c>
      <c r="CM125" s="143">
        <v>0</v>
      </c>
      <c r="CN125" s="143">
        <v>0</v>
      </c>
      <c r="CO125" s="143">
        <v>0</v>
      </c>
      <c r="CP125" s="143">
        <v>0</v>
      </c>
      <c r="CQ125" s="143">
        <v>0</v>
      </c>
      <c r="CR125" s="143">
        <f t="shared" si="46"/>
        <v>751</v>
      </c>
      <c r="CS125" s="143">
        <f t="shared" si="47"/>
        <v>-13</v>
      </c>
    </row>
    <row r="126" s="135" customFormat="1" customHeight="1" spans="1:97">
      <c r="A126" s="143">
        <v>7386</v>
      </c>
      <c r="B126" s="143" t="s">
        <v>248</v>
      </c>
      <c r="C126" s="143">
        <v>746</v>
      </c>
      <c r="D126" s="143" t="s">
        <v>247</v>
      </c>
      <c r="E126" s="143" t="s">
        <v>72</v>
      </c>
      <c r="F126" s="143">
        <v>20</v>
      </c>
      <c r="G126" s="143">
        <v>23</v>
      </c>
      <c r="H126" s="143">
        <v>17</v>
      </c>
      <c r="I126" s="143">
        <v>410.47</v>
      </c>
      <c r="J126" s="143">
        <f t="shared" si="34"/>
        <v>-3</v>
      </c>
      <c r="K126" s="147" t="s">
        <v>70</v>
      </c>
      <c r="L126" s="143">
        <f t="shared" si="64"/>
        <v>24.6282</v>
      </c>
      <c r="M126" s="143">
        <v>25</v>
      </c>
      <c r="N126" s="143">
        <v>28</v>
      </c>
      <c r="O126" s="143">
        <v>34</v>
      </c>
      <c r="P126" s="143">
        <v>737.93</v>
      </c>
      <c r="Q126" s="143">
        <f t="shared" si="35"/>
        <v>9</v>
      </c>
      <c r="R126" s="147" t="s">
        <v>69</v>
      </c>
      <c r="S126" s="143">
        <f t="shared" si="62"/>
        <v>59.0344</v>
      </c>
      <c r="T126" s="143">
        <v>9</v>
      </c>
      <c r="U126" s="143">
        <v>9</v>
      </c>
      <c r="V126" s="143">
        <v>3</v>
      </c>
      <c r="W126" s="143">
        <v>86.5</v>
      </c>
      <c r="X126" s="143">
        <f t="shared" si="36"/>
        <v>-6</v>
      </c>
      <c r="Y126" s="147" t="s">
        <v>70</v>
      </c>
      <c r="Z126" s="143">
        <f t="shared" si="61"/>
        <v>5.19</v>
      </c>
      <c r="AA126" s="143">
        <v>19</v>
      </c>
      <c r="AB126" s="143">
        <v>24</v>
      </c>
      <c r="AC126" s="143">
        <v>21</v>
      </c>
      <c r="AD126" s="143">
        <v>473.65</v>
      </c>
      <c r="AE126" s="143">
        <f t="shared" si="37"/>
        <v>2</v>
      </c>
      <c r="AF126" s="147" t="s">
        <v>73</v>
      </c>
      <c r="AG126" s="143">
        <f>AD126*0.08</f>
        <v>37.892</v>
      </c>
      <c r="AH126" s="143">
        <v>6</v>
      </c>
      <c r="AI126" s="143">
        <v>7</v>
      </c>
      <c r="AJ126" s="143">
        <v>3</v>
      </c>
      <c r="AK126" s="143">
        <v>84.44</v>
      </c>
      <c r="AL126" s="143">
        <f t="shared" si="38"/>
        <v>-3</v>
      </c>
      <c r="AM126" s="147" t="s">
        <v>70</v>
      </c>
      <c r="AN126" s="143">
        <f>AK126*0.06</f>
        <v>5.0664</v>
      </c>
      <c r="AO126" s="143">
        <f>AL126*1</f>
        <v>-3</v>
      </c>
      <c r="AP126" s="143">
        <v>47</v>
      </c>
      <c r="AQ126" s="143">
        <v>57</v>
      </c>
      <c r="AR126" s="143">
        <v>76</v>
      </c>
      <c r="AS126" s="143">
        <v>6918.31</v>
      </c>
      <c r="AT126" s="143">
        <f t="shared" si="39"/>
        <v>29</v>
      </c>
      <c r="AU126" s="147" t="s">
        <v>69</v>
      </c>
      <c r="AV126" s="143">
        <f t="shared" si="63"/>
        <v>691.831</v>
      </c>
      <c r="AW126" s="143">
        <v>5</v>
      </c>
      <c r="AX126" s="143">
        <v>6</v>
      </c>
      <c r="AY126" s="143">
        <v>5</v>
      </c>
      <c r="AZ126" s="143">
        <v>174.15</v>
      </c>
      <c r="BA126" s="143">
        <f t="shared" si="40"/>
        <v>0</v>
      </c>
      <c r="BB126" s="147" t="s">
        <v>73</v>
      </c>
      <c r="BC126" s="143">
        <f>AZ126*0.08</f>
        <v>13.932</v>
      </c>
      <c r="BD126" s="143">
        <v>2</v>
      </c>
      <c r="BE126" s="143">
        <v>3</v>
      </c>
      <c r="BF126" s="143">
        <v>7</v>
      </c>
      <c r="BG126" s="143">
        <v>235.7</v>
      </c>
      <c r="BH126" s="143">
        <f t="shared" si="41"/>
        <v>5</v>
      </c>
      <c r="BI126" s="147" t="s">
        <v>69</v>
      </c>
      <c r="BJ126" s="143">
        <f>BG126*0.1</f>
        <v>23.57</v>
      </c>
      <c r="BK126" s="143">
        <v>8</v>
      </c>
      <c r="BL126" s="143">
        <v>9</v>
      </c>
      <c r="BM126" s="143">
        <v>55</v>
      </c>
      <c r="BN126" s="143">
        <v>777.4</v>
      </c>
      <c r="BO126" s="143">
        <v>747.5</v>
      </c>
      <c r="BP126" s="143">
        <f t="shared" si="42"/>
        <v>47</v>
      </c>
      <c r="BQ126" s="147" t="s">
        <v>69</v>
      </c>
      <c r="BR126" s="143">
        <f>(BN126-BO126)*0.1</f>
        <v>2.99</v>
      </c>
      <c r="BS126" s="143">
        <v>6</v>
      </c>
      <c r="BT126" s="143">
        <v>8</v>
      </c>
      <c r="BU126" s="143">
        <v>16</v>
      </c>
      <c r="BV126" s="143">
        <v>323.35</v>
      </c>
      <c r="BW126" s="143">
        <f t="shared" si="43"/>
        <v>10</v>
      </c>
      <c r="BX126" s="147" t="s">
        <v>69</v>
      </c>
      <c r="BY126" s="143">
        <f t="shared" si="65"/>
        <v>32.335</v>
      </c>
      <c r="BZ126" s="143">
        <v>8</v>
      </c>
      <c r="CA126" s="143">
        <v>10</v>
      </c>
      <c r="CB126" s="143">
        <f t="shared" si="44"/>
        <v>10</v>
      </c>
      <c r="CC126" s="159">
        <f t="shared" si="45"/>
        <v>2</v>
      </c>
      <c r="CD126" s="160" t="s">
        <v>69</v>
      </c>
      <c r="CE126" s="159">
        <f>CG126*3+CH126*5+CI126*25+CJ126*15+CK126*70+CL126*6+CM126*30+CN126*6+CO126*24+CP126*56+CQ126*61</f>
        <v>59</v>
      </c>
      <c r="CF126" s="159"/>
      <c r="CG126" s="144">
        <v>0</v>
      </c>
      <c r="CH126" s="143">
        <v>1</v>
      </c>
      <c r="CI126" s="143">
        <v>0</v>
      </c>
      <c r="CJ126" s="143">
        <v>0</v>
      </c>
      <c r="CK126" s="143">
        <v>0</v>
      </c>
      <c r="CL126" s="143">
        <v>0</v>
      </c>
      <c r="CM126" s="143">
        <v>0</v>
      </c>
      <c r="CN126" s="143">
        <v>1</v>
      </c>
      <c r="CO126" s="143">
        <v>2</v>
      </c>
      <c r="CP126" s="143">
        <v>0</v>
      </c>
      <c r="CQ126" s="143">
        <v>0</v>
      </c>
      <c r="CR126" s="143">
        <f t="shared" si="46"/>
        <v>955</v>
      </c>
      <c r="CS126" s="143">
        <f t="shared" si="47"/>
        <v>-3</v>
      </c>
    </row>
    <row r="127" s="135" customFormat="1" customHeight="1" spans="1:97">
      <c r="A127" s="143">
        <v>8068</v>
      </c>
      <c r="B127" s="143" t="s">
        <v>249</v>
      </c>
      <c r="C127" s="143">
        <v>746</v>
      </c>
      <c r="D127" s="143" t="s">
        <v>247</v>
      </c>
      <c r="E127" s="143" t="s">
        <v>72</v>
      </c>
      <c r="F127" s="143">
        <v>20</v>
      </c>
      <c r="G127" s="143">
        <v>23</v>
      </c>
      <c r="H127" s="143">
        <v>17</v>
      </c>
      <c r="I127" s="143">
        <v>438.25</v>
      </c>
      <c r="J127" s="143">
        <f t="shared" si="34"/>
        <v>-3</v>
      </c>
      <c r="K127" s="147" t="s">
        <v>70</v>
      </c>
      <c r="L127" s="143">
        <f t="shared" si="64"/>
        <v>26.295</v>
      </c>
      <c r="M127" s="143">
        <v>25</v>
      </c>
      <c r="N127" s="143">
        <v>28</v>
      </c>
      <c r="O127" s="143">
        <v>23</v>
      </c>
      <c r="P127" s="143">
        <v>592.79</v>
      </c>
      <c r="Q127" s="143">
        <f t="shared" si="35"/>
        <v>-2</v>
      </c>
      <c r="R127" s="147" t="s">
        <v>70</v>
      </c>
      <c r="S127" s="143">
        <f>P127*0.05</f>
        <v>29.6395</v>
      </c>
      <c r="T127" s="143">
        <v>9</v>
      </c>
      <c r="U127" s="143">
        <v>9</v>
      </c>
      <c r="V127" s="143">
        <v>5</v>
      </c>
      <c r="W127" s="143">
        <v>170</v>
      </c>
      <c r="X127" s="143">
        <f t="shared" si="36"/>
        <v>-4</v>
      </c>
      <c r="Y127" s="147" t="s">
        <v>70</v>
      </c>
      <c r="Z127" s="143">
        <f t="shared" si="61"/>
        <v>10.2</v>
      </c>
      <c r="AA127" s="143">
        <v>19</v>
      </c>
      <c r="AB127" s="143">
        <v>24</v>
      </c>
      <c r="AC127" s="143">
        <v>30</v>
      </c>
      <c r="AD127" s="143">
        <v>735.93</v>
      </c>
      <c r="AE127" s="143">
        <f t="shared" si="37"/>
        <v>11</v>
      </c>
      <c r="AF127" s="147" t="s">
        <v>69</v>
      </c>
      <c r="AG127" s="143">
        <f>AD127*0.1</f>
        <v>73.593</v>
      </c>
      <c r="AH127" s="143">
        <v>6</v>
      </c>
      <c r="AI127" s="143">
        <v>7</v>
      </c>
      <c r="AJ127" s="143">
        <v>0</v>
      </c>
      <c r="AK127" s="143">
        <v>0</v>
      </c>
      <c r="AL127" s="143">
        <f t="shared" si="38"/>
        <v>-6</v>
      </c>
      <c r="AM127" s="147" t="s">
        <v>70</v>
      </c>
      <c r="AN127" s="143">
        <f>AK127*0.06</f>
        <v>0</v>
      </c>
      <c r="AO127" s="143">
        <f>AL127*1</f>
        <v>-6</v>
      </c>
      <c r="AP127" s="143">
        <v>47</v>
      </c>
      <c r="AQ127" s="143">
        <v>57</v>
      </c>
      <c r="AR127" s="143">
        <v>68</v>
      </c>
      <c r="AS127" s="143">
        <v>5873.62</v>
      </c>
      <c r="AT127" s="143">
        <f t="shared" si="39"/>
        <v>21</v>
      </c>
      <c r="AU127" s="147" t="s">
        <v>69</v>
      </c>
      <c r="AV127" s="143">
        <f t="shared" si="63"/>
        <v>587.362</v>
      </c>
      <c r="AW127" s="143">
        <v>5</v>
      </c>
      <c r="AX127" s="143">
        <v>6</v>
      </c>
      <c r="AY127" s="143">
        <v>1</v>
      </c>
      <c r="AZ127" s="143">
        <v>35</v>
      </c>
      <c r="BA127" s="143">
        <f t="shared" si="40"/>
        <v>-4</v>
      </c>
      <c r="BB127" s="147" t="s">
        <v>70</v>
      </c>
      <c r="BC127" s="143">
        <f>AZ127*0.06</f>
        <v>2.1</v>
      </c>
      <c r="BD127" s="143">
        <v>2</v>
      </c>
      <c r="BE127" s="143">
        <v>3</v>
      </c>
      <c r="BF127" s="143">
        <v>2</v>
      </c>
      <c r="BG127" s="143">
        <v>98</v>
      </c>
      <c r="BH127" s="143">
        <f t="shared" si="41"/>
        <v>0</v>
      </c>
      <c r="BI127" s="147" t="s">
        <v>73</v>
      </c>
      <c r="BJ127" s="143">
        <f>BG127*0.08</f>
        <v>7.84</v>
      </c>
      <c r="BK127" s="143">
        <v>8</v>
      </c>
      <c r="BL127" s="143">
        <v>9</v>
      </c>
      <c r="BM127" s="143">
        <v>10</v>
      </c>
      <c r="BN127" s="143">
        <v>149.5</v>
      </c>
      <c r="BO127" s="143">
        <v>149.5</v>
      </c>
      <c r="BP127" s="143">
        <f t="shared" si="42"/>
        <v>2</v>
      </c>
      <c r="BQ127" s="147" t="s">
        <v>69</v>
      </c>
      <c r="BR127" s="143">
        <f>(BN127-BO127)*0.1</f>
        <v>0</v>
      </c>
      <c r="BS127" s="143">
        <v>6</v>
      </c>
      <c r="BT127" s="143">
        <v>8</v>
      </c>
      <c r="BU127" s="143">
        <v>14</v>
      </c>
      <c r="BV127" s="143">
        <v>258.36</v>
      </c>
      <c r="BW127" s="143">
        <f t="shared" si="43"/>
        <v>8</v>
      </c>
      <c r="BX127" s="147" t="s">
        <v>69</v>
      </c>
      <c r="BY127" s="143">
        <f t="shared" si="65"/>
        <v>25.836</v>
      </c>
      <c r="BZ127" s="143">
        <v>8</v>
      </c>
      <c r="CA127" s="143">
        <v>10</v>
      </c>
      <c r="CB127" s="143">
        <f t="shared" si="44"/>
        <v>1</v>
      </c>
      <c r="CC127" s="159">
        <f t="shared" si="45"/>
        <v>-7</v>
      </c>
      <c r="CD127" s="160" t="s">
        <v>70</v>
      </c>
      <c r="CE127" s="159">
        <f>CG127*2+CH127*3+CI127*15+CJ127*10+CK127*50+CL127*4+CM127*20+CN127*3+CO127*15+CP127*40+CQ127*40</f>
        <v>3</v>
      </c>
      <c r="CF127" s="159">
        <f>CC127*3</f>
        <v>-21</v>
      </c>
      <c r="CG127" s="144">
        <v>0</v>
      </c>
      <c r="CH127" s="143">
        <v>0</v>
      </c>
      <c r="CI127" s="143">
        <v>0</v>
      </c>
      <c r="CJ127" s="143">
        <v>0</v>
      </c>
      <c r="CK127" s="143">
        <v>0</v>
      </c>
      <c r="CL127" s="143">
        <v>0</v>
      </c>
      <c r="CM127" s="143">
        <v>0</v>
      </c>
      <c r="CN127" s="143">
        <v>1</v>
      </c>
      <c r="CO127" s="143">
        <v>0</v>
      </c>
      <c r="CP127" s="143">
        <v>0</v>
      </c>
      <c r="CQ127" s="143">
        <v>0</v>
      </c>
      <c r="CR127" s="143">
        <f t="shared" si="46"/>
        <v>766</v>
      </c>
      <c r="CS127" s="143">
        <f t="shared" si="47"/>
        <v>-27</v>
      </c>
    </row>
    <row r="128" s="135" customFormat="1" customHeight="1" spans="1:97">
      <c r="A128" s="143">
        <v>12113</v>
      </c>
      <c r="B128" s="143" t="s">
        <v>250</v>
      </c>
      <c r="C128" s="143">
        <v>746</v>
      </c>
      <c r="D128" s="143" t="s">
        <v>247</v>
      </c>
      <c r="E128" s="143" t="s">
        <v>72</v>
      </c>
      <c r="F128" s="143">
        <v>17</v>
      </c>
      <c r="G128" s="143">
        <v>23</v>
      </c>
      <c r="H128" s="143">
        <v>10</v>
      </c>
      <c r="I128" s="143">
        <v>270.97</v>
      </c>
      <c r="J128" s="143">
        <f t="shared" si="34"/>
        <v>-7</v>
      </c>
      <c r="K128" s="147" t="s">
        <v>70</v>
      </c>
      <c r="L128" s="143">
        <f t="shared" si="64"/>
        <v>16.2582</v>
      </c>
      <c r="M128" s="143">
        <v>26</v>
      </c>
      <c r="N128" s="143">
        <v>27</v>
      </c>
      <c r="O128" s="143">
        <v>32</v>
      </c>
      <c r="P128" s="143">
        <v>818.55</v>
      </c>
      <c r="Q128" s="143">
        <f t="shared" si="35"/>
        <v>6</v>
      </c>
      <c r="R128" s="147" t="s">
        <v>69</v>
      </c>
      <c r="S128" s="143">
        <f>P128*0.08</f>
        <v>65.484</v>
      </c>
      <c r="T128" s="143">
        <v>6</v>
      </c>
      <c r="U128" s="143">
        <v>9</v>
      </c>
      <c r="V128" s="143">
        <v>3</v>
      </c>
      <c r="W128" s="143">
        <v>98</v>
      </c>
      <c r="X128" s="143">
        <f t="shared" si="36"/>
        <v>-3</v>
      </c>
      <c r="Y128" s="147" t="s">
        <v>70</v>
      </c>
      <c r="Z128" s="143">
        <f t="shared" si="61"/>
        <v>5.88</v>
      </c>
      <c r="AA128" s="143">
        <v>18</v>
      </c>
      <c r="AB128" s="143">
        <v>23</v>
      </c>
      <c r="AC128" s="143">
        <v>11</v>
      </c>
      <c r="AD128" s="143">
        <v>308.26</v>
      </c>
      <c r="AE128" s="143">
        <f t="shared" si="37"/>
        <v>-7</v>
      </c>
      <c r="AF128" s="147" t="s">
        <v>70</v>
      </c>
      <c r="AG128" s="143">
        <f>AD128*0.06</f>
        <v>18.4956</v>
      </c>
      <c r="AH128" s="143">
        <v>5</v>
      </c>
      <c r="AI128" s="143">
        <v>7</v>
      </c>
      <c r="AJ128" s="143">
        <v>0</v>
      </c>
      <c r="AK128" s="143">
        <v>0</v>
      </c>
      <c r="AL128" s="143">
        <f t="shared" si="38"/>
        <v>-5</v>
      </c>
      <c r="AM128" s="147" t="s">
        <v>70</v>
      </c>
      <c r="AN128" s="143">
        <f>AK128*0.06</f>
        <v>0</v>
      </c>
      <c r="AO128" s="143">
        <f>AL128*1</f>
        <v>-5</v>
      </c>
      <c r="AP128" s="143">
        <v>47</v>
      </c>
      <c r="AQ128" s="143">
        <v>54</v>
      </c>
      <c r="AR128" s="143">
        <v>50</v>
      </c>
      <c r="AS128" s="143">
        <v>4299.21</v>
      </c>
      <c r="AT128" s="143">
        <f t="shared" si="39"/>
        <v>3</v>
      </c>
      <c r="AU128" s="147" t="s">
        <v>73</v>
      </c>
      <c r="AV128" s="143">
        <f>AS128*0.08</f>
        <v>343.9368</v>
      </c>
      <c r="AW128" s="143">
        <v>4</v>
      </c>
      <c r="AX128" s="143">
        <v>5</v>
      </c>
      <c r="AY128" s="143">
        <v>5</v>
      </c>
      <c r="AZ128" s="143">
        <v>140</v>
      </c>
      <c r="BA128" s="143">
        <f t="shared" si="40"/>
        <v>1</v>
      </c>
      <c r="BB128" s="147" t="s">
        <v>69</v>
      </c>
      <c r="BC128" s="143">
        <f>AZ128*0.1</f>
        <v>14</v>
      </c>
      <c r="BD128" s="143">
        <v>3</v>
      </c>
      <c r="BE128" s="143">
        <v>2</v>
      </c>
      <c r="BF128" s="143">
        <v>5</v>
      </c>
      <c r="BG128" s="143">
        <v>29.4</v>
      </c>
      <c r="BH128" s="143">
        <f t="shared" si="41"/>
        <v>2</v>
      </c>
      <c r="BI128" s="147" t="s">
        <v>69</v>
      </c>
      <c r="BJ128" s="143">
        <f>BG128*0.1</f>
        <v>2.94</v>
      </c>
      <c r="BK128" s="143">
        <v>5</v>
      </c>
      <c r="BL128" s="143">
        <v>8</v>
      </c>
      <c r="BM128" s="143">
        <v>0</v>
      </c>
      <c r="BN128" s="143">
        <v>0</v>
      </c>
      <c r="BO128" s="143">
        <v>0</v>
      </c>
      <c r="BP128" s="143">
        <f t="shared" si="42"/>
        <v>-5</v>
      </c>
      <c r="BQ128" s="147" t="s">
        <v>70</v>
      </c>
      <c r="BR128" s="143">
        <f>(BN128-BO128)*0.06</f>
        <v>0</v>
      </c>
      <c r="BS128" s="143">
        <v>6</v>
      </c>
      <c r="BT128" s="143">
        <v>7</v>
      </c>
      <c r="BU128" s="143">
        <v>11</v>
      </c>
      <c r="BV128" s="143">
        <v>178.97</v>
      </c>
      <c r="BW128" s="143">
        <f t="shared" si="43"/>
        <v>5</v>
      </c>
      <c r="BX128" s="147" t="s">
        <v>69</v>
      </c>
      <c r="BY128" s="143">
        <f t="shared" si="65"/>
        <v>17.897</v>
      </c>
      <c r="BZ128" s="143">
        <v>7</v>
      </c>
      <c r="CA128" s="143">
        <v>7</v>
      </c>
      <c r="CB128" s="143">
        <f t="shared" si="44"/>
        <v>3</v>
      </c>
      <c r="CC128" s="159">
        <f t="shared" si="45"/>
        <v>-4</v>
      </c>
      <c r="CD128" s="160" t="s">
        <v>70</v>
      </c>
      <c r="CE128" s="159">
        <f>CG128*2+CH128*3+CI128*15+CJ128*10+CK128*50+CL128*4+CM128*20+CN128*3+CO128*15+CP128*40+CQ128*40</f>
        <v>9</v>
      </c>
      <c r="CF128" s="159">
        <f>CC128*3</f>
        <v>-12</v>
      </c>
      <c r="CG128" s="144">
        <v>0</v>
      </c>
      <c r="CH128" s="143">
        <v>2</v>
      </c>
      <c r="CI128" s="143">
        <v>0</v>
      </c>
      <c r="CJ128" s="143">
        <v>0</v>
      </c>
      <c r="CK128" s="143">
        <v>0</v>
      </c>
      <c r="CL128" s="143">
        <v>0</v>
      </c>
      <c r="CM128" s="143">
        <v>0</v>
      </c>
      <c r="CN128" s="143">
        <v>1</v>
      </c>
      <c r="CO128" s="143">
        <v>0</v>
      </c>
      <c r="CP128" s="143">
        <v>0</v>
      </c>
      <c r="CQ128" s="143">
        <v>0</v>
      </c>
      <c r="CR128" s="143">
        <f t="shared" si="46"/>
        <v>494</v>
      </c>
      <c r="CS128" s="143">
        <f t="shared" si="47"/>
        <v>-17</v>
      </c>
    </row>
    <row r="129" s="135" customFormat="1" customHeight="1" spans="1:97">
      <c r="A129" s="143">
        <v>13189</v>
      </c>
      <c r="B129" s="143" t="s">
        <v>251</v>
      </c>
      <c r="C129" s="143">
        <v>746</v>
      </c>
      <c r="D129" s="143" t="s">
        <v>247</v>
      </c>
      <c r="E129" s="144" t="s">
        <v>81</v>
      </c>
      <c r="F129" s="143"/>
      <c r="G129" s="143"/>
      <c r="H129" s="143">
        <v>0</v>
      </c>
      <c r="I129" s="143">
        <v>0</v>
      </c>
      <c r="J129" s="143">
        <f t="shared" si="34"/>
        <v>0</v>
      </c>
      <c r="K129" s="147" t="s">
        <v>76</v>
      </c>
      <c r="L129" s="143">
        <f>I129*0.06</f>
        <v>0</v>
      </c>
      <c r="M129" s="143"/>
      <c r="N129" s="143"/>
      <c r="O129" s="143">
        <v>0</v>
      </c>
      <c r="P129" s="143">
        <v>0</v>
      </c>
      <c r="Q129" s="143">
        <f t="shared" si="35"/>
        <v>0</v>
      </c>
      <c r="R129" s="147" t="s">
        <v>76</v>
      </c>
      <c r="S129" s="143">
        <f>P129*0.05</f>
        <v>0</v>
      </c>
      <c r="T129" s="143"/>
      <c r="U129" s="143"/>
      <c r="V129" s="143">
        <v>0</v>
      </c>
      <c r="W129" s="143">
        <v>0</v>
      </c>
      <c r="X129" s="143">
        <f t="shared" si="36"/>
        <v>0</v>
      </c>
      <c r="Y129" s="147" t="s">
        <v>76</v>
      </c>
      <c r="Z129" s="143">
        <f>W129*0.06</f>
        <v>0</v>
      </c>
      <c r="AA129" s="143"/>
      <c r="AB129" s="143"/>
      <c r="AC129" s="143">
        <v>0</v>
      </c>
      <c r="AD129" s="143">
        <v>0</v>
      </c>
      <c r="AE129" s="143">
        <f t="shared" si="37"/>
        <v>0</v>
      </c>
      <c r="AF129" s="147" t="s">
        <v>76</v>
      </c>
      <c r="AG129" s="143">
        <f>AD129*0.06</f>
        <v>0</v>
      </c>
      <c r="AH129" s="143"/>
      <c r="AI129" s="143"/>
      <c r="AJ129" s="143">
        <v>0</v>
      </c>
      <c r="AK129" s="143">
        <v>0</v>
      </c>
      <c r="AL129" s="143">
        <f t="shared" si="38"/>
        <v>0</v>
      </c>
      <c r="AM129" s="147" t="s">
        <v>76</v>
      </c>
      <c r="AN129" s="143">
        <f>AK129*0.06</f>
        <v>0</v>
      </c>
      <c r="AO129" s="143"/>
      <c r="AP129" s="143"/>
      <c r="AQ129" s="143"/>
      <c r="AR129" s="143">
        <v>0</v>
      </c>
      <c r="AS129" s="143">
        <v>0</v>
      </c>
      <c r="AT129" s="143">
        <f t="shared" si="39"/>
        <v>0</v>
      </c>
      <c r="AU129" s="147" t="s">
        <v>76</v>
      </c>
      <c r="AV129" s="143">
        <f>AS129*0.06</f>
        <v>0</v>
      </c>
      <c r="AW129" s="143"/>
      <c r="AX129" s="143"/>
      <c r="AY129" s="143">
        <v>0</v>
      </c>
      <c r="AZ129" s="143">
        <v>0</v>
      </c>
      <c r="BA129" s="143">
        <f t="shared" si="40"/>
        <v>0</v>
      </c>
      <c r="BB129" s="147" t="s">
        <v>76</v>
      </c>
      <c r="BC129" s="143">
        <f>AZ129*0.06</f>
        <v>0</v>
      </c>
      <c r="BD129" s="143"/>
      <c r="BE129" s="143"/>
      <c r="BF129" s="143">
        <v>0</v>
      </c>
      <c r="BG129" s="143">
        <v>0</v>
      </c>
      <c r="BH129" s="143">
        <f t="shared" si="41"/>
        <v>0</v>
      </c>
      <c r="BI129" s="147" t="s">
        <v>76</v>
      </c>
      <c r="BJ129" s="143">
        <f>BG129*0.06</f>
        <v>0</v>
      </c>
      <c r="BK129" s="143"/>
      <c r="BL129" s="143"/>
      <c r="BM129" s="143">
        <v>0</v>
      </c>
      <c r="BN129" s="143">
        <v>0</v>
      </c>
      <c r="BO129" s="143">
        <v>0</v>
      </c>
      <c r="BP129" s="143">
        <f t="shared" si="42"/>
        <v>0</v>
      </c>
      <c r="BQ129" s="147" t="s">
        <v>76</v>
      </c>
      <c r="BR129" s="143">
        <f>(BN129-BO129)*0.06</f>
        <v>0</v>
      </c>
      <c r="BS129" s="143"/>
      <c r="BT129" s="143"/>
      <c r="BU129" s="143">
        <v>0</v>
      </c>
      <c r="BV129" s="143">
        <v>0</v>
      </c>
      <c r="BW129" s="143">
        <f t="shared" si="43"/>
        <v>0</v>
      </c>
      <c r="BX129" s="147" t="s">
        <v>76</v>
      </c>
      <c r="BY129" s="143">
        <f>BV129*0.06</f>
        <v>0</v>
      </c>
      <c r="BZ129" s="143"/>
      <c r="CA129" s="143"/>
      <c r="CB129" s="143">
        <f t="shared" si="44"/>
        <v>0</v>
      </c>
      <c r="CC129" s="159">
        <f t="shared" si="45"/>
        <v>0</v>
      </c>
      <c r="CD129" s="160" t="s">
        <v>76</v>
      </c>
      <c r="CE129" s="159">
        <f>CG129*2+CH129*3+CI129*15+CJ129*10+CK129*50+CL129*4+CM129*20+CN129*3+CO129*15+CP129*40+CQ129*40</f>
        <v>0</v>
      </c>
      <c r="CF129" s="159"/>
      <c r="CG129" s="144">
        <v>0</v>
      </c>
      <c r="CH129" s="143">
        <v>0</v>
      </c>
      <c r="CI129" s="143">
        <v>0</v>
      </c>
      <c r="CJ129" s="143">
        <v>0</v>
      </c>
      <c r="CK129" s="143">
        <v>0</v>
      </c>
      <c r="CL129" s="143">
        <v>0</v>
      </c>
      <c r="CM129" s="143">
        <v>0</v>
      </c>
      <c r="CN129" s="143">
        <v>0</v>
      </c>
      <c r="CO129" s="143">
        <v>0</v>
      </c>
      <c r="CP129" s="143">
        <v>0</v>
      </c>
      <c r="CQ129" s="143">
        <v>0</v>
      </c>
      <c r="CR129" s="143">
        <f t="shared" si="46"/>
        <v>0</v>
      </c>
      <c r="CS129" s="143">
        <f t="shared" si="47"/>
        <v>0</v>
      </c>
    </row>
    <row r="130" s="135" customFormat="1" customHeight="1" spans="1:97">
      <c r="A130" s="143">
        <v>4081</v>
      </c>
      <c r="B130" s="143" t="s">
        <v>252</v>
      </c>
      <c r="C130" s="143">
        <v>104533</v>
      </c>
      <c r="D130" s="143" t="s">
        <v>253</v>
      </c>
      <c r="E130" s="143" t="s">
        <v>231</v>
      </c>
      <c r="F130" s="143">
        <v>23</v>
      </c>
      <c r="G130" s="143">
        <v>27</v>
      </c>
      <c r="H130" s="143">
        <v>16</v>
      </c>
      <c r="I130" s="143">
        <v>387.1</v>
      </c>
      <c r="J130" s="143">
        <f t="shared" si="34"/>
        <v>-7</v>
      </c>
      <c r="K130" s="147" t="s">
        <v>70</v>
      </c>
      <c r="L130" s="143">
        <f>I130*0.06</f>
        <v>23.226</v>
      </c>
      <c r="M130" s="143">
        <v>31</v>
      </c>
      <c r="N130" s="143">
        <v>34</v>
      </c>
      <c r="O130" s="143">
        <v>24</v>
      </c>
      <c r="P130" s="143">
        <v>502.39</v>
      </c>
      <c r="Q130" s="143">
        <f t="shared" si="35"/>
        <v>-7</v>
      </c>
      <c r="R130" s="147" t="s">
        <v>70</v>
      </c>
      <c r="S130" s="143">
        <f>P130*0.05</f>
        <v>25.1195</v>
      </c>
      <c r="T130" s="143">
        <v>9</v>
      </c>
      <c r="U130" s="143">
        <v>10</v>
      </c>
      <c r="V130" s="143">
        <v>2</v>
      </c>
      <c r="W130" s="143">
        <v>54.5</v>
      </c>
      <c r="X130" s="143">
        <f t="shared" si="36"/>
        <v>-7</v>
      </c>
      <c r="Y130" s="147" t="s">
        <v>70</v>
      </c>
      <c r="Z130" s="143">
        <f>W130*0.06</f>
        <v>3.27</v>
      </c>
      <c r="AA130" s="143">
        <v>18</v>
      </c>
      <c r="AB130" s="143">
        <v>24</v>
      </c>
      <c r="AC130" s="143">
        <v>19</v>
      </c>
      <c r="AD130" s="143">
        <v>495.3</v>
      </c>
      <c r="AE130" s="143">
        <f t="shared" si="37"/>
        <v>1</v>
      </c>
      <c r="AF130" s="147" t="s">
        <v>73</v>
      </c>
      <c r="AG130" s="143">
        <f>AD130*0.08</f>
        <v>39.624</v>
      </c>
      <c r="AH130" s="143">
        <v>4</v>
      </c>
      <c r="AI130" s="143">
        <v>4</v>
      </c>
      <c r="AJ130" s="143">
        <v>1</v>
      </c>
      <c r="AK130" s="143">
        <v>28.5</v>
      </c>
      <c r="AL130" s="143">
        <f t="shared" si="38"/>
        <v>-3</v>
      </c>
      <c r="AM130" s="147" t="s">
        <v>70</v>
      </c>
      <c r="AN130" s="143">
        <f>AK130*0.06</f>
        <v>1.71</v>
      </c>
      <c r="AO130" s="143">
        <f>AL130*1</f>
        <v>-3</v>
      </c>
      <c r="AP130" s="143">
        <v>49</v>
      </c>
      <c r="AQ130" s="143">
        <v>58</v>
      </c>
      <c r="AR130" s="143">
        <v>58</v>
      </c>
      <c r="AS130" s="143">
        <v>4943.01</v>
      </c>
      <c r="AT130" s="143">
        <f t="shared" si="39"/>
        <v>9</v>
      </c>
      <c r="AU130" s="147" t="s">
        <v>69</v>
      </c>
      <c r="AV130" s="143">
        <f>AS130*0.1</f>
        <v>494.301</v>
      </c>
      <c r="AW130" s="143">
        <v>10</v>
      </c>
      <c r="AX130" s="143">
        <v>12</v>
      </c>
      <c r="AY130" s="143">
        <v>5</v>
      </c>
      <c r="AZ130" s="143">
        <v>140.01</v>
      </c>
      <c r="BA130" s="143">
        <f t="shared" si="40"/>
        <v>-5</v>
      </c>
      <c r="BB130" s="147" t="s">
        <v>70</v>
      </c>
      <c r="BC130" s="143">
        <f>AZ130*0.06</f>
        <v>8.4006</v>
      </c>
      <c r="BD130" s="143">
        <v>4</v>
      </c>
      <c r="BE130" s="143">
        <v>5</v>
      </c>
      <c r="BF130" s="143">
        <v>4</v>
      </c>
      <c r="BG130" s="143">
        <v>54.03</v>
      </c>
      <c r="BH130" s="143">
        <f t="shared" si="41"/>
        <v>0</v>
      </c>
      <c r="BI130" s="147" t="s">
        <v>73</v>
      </c>
      <c r="BJ130" s="143">
        <f>BG130*0.08</f>
        <v>4.3224</v>
      </c>
      <c r="BK130" s="143">
        <v>10</v>
      </c>
      <c r="BL130" s="143">
        <v>12</v>
      </c>
      <c r="BM130" s="143">
        <v>0</v>
      </c>
      <c r="BN130" s="143">
        <v>0</v>
      </c>
      <c r="BO130" s="143">
        <v>0</v>
      </c>
      <c r="BP130" s="143">
        <f t="shared" si="42"/>
        <v>-10</v>
      </c>
      <c r="BQ130" s="147" t="s">
        <v>70</v>
      </c>
      <c r="BR130" s="143">
        <f>(BN130-BO130)*0.06</f>
        <v>0</v>
      </c>
      <c r="BS130" s="143">
        <v>10</v>
      </c>
      <c r="BT130" s="143">
        <v>13</v>
      </c>
      <c r="BU130" s="143">
        <v>23</v>
      </c>
      <c r="BV130" s="143">
        <v>366.39</v>
      </c>
      <c r="BW130" s="143">
        <f t="shared" si="43"/>
        <v>13</v>
      </c>
      <c r="BX130" s="147" t="s">
        <v>69</v>
      </c>
      <c r="BY130" s="143">
        <f t="shared" si="65"/>
        <v>36.639</v>
      </c>
      <c r="BZ130" s="143">
        <v>5</v>
      </c>
      <c r="CA130" s="143">
        <v>6</v>
      </c>
      <c r="CB130" s="143">
        <f t="shared" si="44"/>
        <v>1.5</v>
      </c>
      <c r="CC130" s="159">
        <f t="shared" si="45"/>
        <v>-3.5</v>
      </c>
      <c r="CD130" s="160" t="s">
        <v>70</v>
      </c>
      <c r="CE130" s="159">
        <f>CG130*2+CH130*3+CI130*15+CJ130*10+CK130*50+CL130*4+CM130*20+CN130*3+CO130*15+CP130*40+CQ130*40</f>
        <v>5</v>
      </c>
      <c r="CF130" s="159">
        <f>CC130*3</f>
        <v>-10.5</v>
      </c>
      <c r="CG130" s="144">
        <v>1</v>
      </c>
      <c r="CH130" s="143">
        <v>1</v>
      </c>
      <c r="CI130" s="143">
        <v>0</v>
      </c>
      <c r="CJ130" s="143">
        <v>0</v>
      </c>
      <c r="CK130" s="143">
        <v>0</v>
      </c>
      <c r="CL130" s="143">
        <v>0</v>
      </c>
      <c r="CM130" s="143">
        <v>0</v>
      </c>
      <c r="CN130" s="143">
        <v>0</v>
      </c>
      <c r="CO130" s="143">
        <v>0</v>
      </c>
      <c r="CP130" s="143">
        <v>0</v>
      </c>
      <c r="CQ130" s="143">
        <v>0</v>
      </c>
      <c r="CR130" s="143">
        <f t="shared" si="46"/>
        <v>642</v>
      </c>
      <c r="CS130" s="143">
        <f t="shared" si="47"/>
        <v>-13.5</v>
      </c>
    </row>
    <row r="131" s="135" customFormat="1" customHeight="1" spans="1:97">
      <c r="A131" s="143">
        <v>12136</v>
      </c>
      <c r="B131" s="143" t="s">
        <v>254</v>
      </c>
      <c r="C131" s="143">
        <v>104533</v>
      </c>
      <c r="D131" s="143" t="s">
        <v>253</v>
      </c>
      <c r="E131" s="143" t="s">
        <v>72</v>
      </c>
      <c r="F131" s="143">
        <v>23</v>
      </c>
      <c r="G131" s="143">
        <v>28</v>
      </c>
      <c r="H131" s="143">
        <v>23</v>
      </c>
      <c r="I131" s="143">
        <v>531.76</v>
      </c>
      <c r="J131" s="143">
        <f t="shared" si="34"/>
        <v>0</v>
      </c>
      <c r="K131" s="147" t="s">
        <v>73</v>
      </c>
      <c r="L131" s="143">
        <f>I131*0.08</f>
        <v>42.5408</v>
      </c>
      <c r="M131" s="143">
        <v>30</v>
      </c>
      <c r="N131" s="143">
        <v>33</v>
      </c>
      <c r="O131" s="143">
        <v>55</v>
      </c>
      <c r="P131" s="143">
        <v>1169.58</v>
      </c>
      <c r="Q131" s="143">
        <f t="shared" si="35"/>
        <v>25</v>
      </c>
      <c r="R131" s="147" t="s">
        <v>69</v>
      </c>
      <c r="S131" s="143">
        <f>P131*0.08</f>
        <v>93.5664</v>
      </c>
      <c r="T131" s="143">
        <v>9</v>
      </c>
      <c r="U131" s="143">
        <v>9</v>
      </c>
      <c r="V131" s="143">
        <v>6</v>
      </c>
      <c r="W131" s="143">
        <v>127.19</v>
      </c>
      <c r="X131" s="143">
        <f t="shared" si="36"/>
        <v>-3</v>
      </c>
      <c r="Y131" s="147" t="s">
        <v>70</v>
      </c>
      <c r="Z131" s="143">
        <f>W131*0.06</f>
        <v>7.6314</v>
      </c>
      <c r="AA131" s="143">
        <v>18</v>
      </c>
      <c r="AB131" s="143">
        <v>24</v>
      </c>
      <c r="AC131" s="143">
        <v>19</v>
      </c>
      <c r="AD131" s="143">
        <v>566.6</v>
      </c>
      <c r="AE131" s="143">
        <f t="shared" si="37"/>
        <v>1</v>
      </c>
      <c r="AF131" s="147" t="s">
        <v>73</v>
      </c>
      <c r="AG131" s="143">
        <f>AD131*0.08</f>
        <v>45.328</v>
      </c>
      <c r="AH131" s="143">
        <v>3</v>
      </c>
      <c r="AI131" s="143">
        <v>4</v>
      </c>
      <c r="AJ131" s="143">
        <v>3</v>
      </c>
      <c r="AK131" s="143">
        <v>85.5</v>
      </c>
      <c r="AL131" s="143">
        <f t="shared" si="38"/>
        <v>0</v>
      </c>
      <c r="AM131" s="147" t="s">
        <v>73</v>
      </c>
      <c r="AN131" s="143">
        <f>AK131*0.08</f>
        <v>6.84</v>
      </c>
      <c r="AO131" s="143"/>
      <c r="AP131" s="143">
        <v>49</v>
      </c>
      <c r="AQ131" s="143">
        <v>59</v>
      </c>
      <c r="AR131" s="143">
        <v>24</v>
      </c>
      <c r="AS131" s="143">
        <v>2566</v>
      </c>
      <c r="AT131" s="143">
        <f t="shared" si="39"/>
        <v>-25</v>
      </c>
      <c r="AU131" s="147" t="s">
        <v>70</v>
      </c>
      <c r="AV131" s="143">
        <f>AS131*0.06</f>
        <v>153.96</v>
      </c>
      <c r="AW131" s="143">
        <v>10</v>
      </c>
      <c r="AX131" s="143">
        <v>12</v>
      </c>
      <c r="AY131" s="143">
        <v>13</v>
      </c>
      <c r="AZ131" s="143">
        <v>385</v>
      </c>
      <c r="BA131" s="143">
        <f t="shared" si="40"/>
        <v>3</v>
      </c>
      <c r="BB131" s="147" t="s">
        <v>69</v>
      </c>
      <c r="BC131" s="143">
        <f>AZ131*0.1</f>
        <v>38.5</v>
      </c>
      <c r="BD131" s="143">
        <v>4</v>
      </c>
      <c r="BE131" s="143">
        <v>5</v>
      </c>
      <c r="BF131" s="143">
        <v>1</v>
      </c>
      <c r="BG131" s="143">
        <v>11.8</v>
      </c>
      <c r="BH131" s="143">
        <f t="shared" si="41"/>
        <v>-3</v>
      </c>
      <c r="BI131" s="147" t="s">
        <v>70</v>
      </c>
      <c r="BJ131" s="143">
        <f>BG131*0.06</f>
        <v>0.708</v>
      </c>
      <c r="BK131" s="143">
        <v>9</v>
      </c>
      <c r="BL131" s="143">
        <v>11</v>
      </c>
      <c r="BM131" s="143">
        <v>0</v>
      </c>
      <c r="BN131" s="143">
        <v>0</v>
      </c>
      <c r="BO131" s="143">
        <v>0</v>
      </c>
      <c r="BP131" s="143">
        <f t="shared" si="42"/>
        <v>-9</v>
      </c>
      <c r="BQ131" s="147" t="s">
        <v>70</v>
      </c>
      <c r="BR131" s="143">
        <f>(BN131-BO131)*0.06</f>
        <v>0</v>
      </c>
      <c r="BS131" s="143">
        <v>10</v>
      </c>
      <c r="BT131" s="143">
        <v>14</v>
      </c>
      <c r="BU131" s="143">
        <v>21</v>
      </c>
      <c r="BV131" s="143">
        <v>338.48</v>
      </c>
      <c r="BW131" s="143">
        <f t="shared" si="43"/>
        <v>11</v>
      </c>
      <c r="BX131" s="147" t="s">
        <v>69</v>
      </c>
      <c r="BY131" s="143">
        <f t="shared" si="65"/>
        <v>33.848</v>
      </c>
      <c r="BZ131" s="143">
        <v>6</v>
      </c>
      <c r="CA131" s="143">
        <v>7</v>
      </c>
      <c r="CB131" s="143">
        <f t="shared" si="44"/>
        <v>7</v>
      </c>
      <c r="CC131" s="159">
        <f t="shared" si="45"/>
        <v>1</v>
      </c>
      <c r="CD131" s="160" t="s">
        <v>69</v>
      </c>
      <c r="CE131" s="159">
        <f>CG131*3+CH131*5+CI131*25+CJ131*15+CK131*70+CL131*6+CM131*30+CN131*6+CO131*24+CP131*56+CQ131*61</f>
        <v>36</v>
      </c>
      <c r="CF131" s="159"/>
      <c r="CG131" s="144">
        <v>0</v>
      </c>
      <c r="CH131" s="143">
        <v>1</v>
      </c>
      <c r="CI131" s="143">
        <v>1</v>
      </c>
      <c r="CJ131" s="143">
        <v>0</v>
      </c>
      <c r="CK131" s="143">
        <v>0</v>
      </c>
      <c r="CL131" s="143">
        <v>0</v>
      </c>
      <c r="CM131" s="143">
        <v>0</v>
      </c>
      <c r="CN131" s="143">
        <v>1</v>
      </c>
      <c r="CO131" s="143">
        <v>0</v>
      </c>
      <c r="CP131" s="143">
        <v>0</v>
      </c>
      <c r="CQ131" s="143">
        <v>0</v>
      </c>
      <c r="CR131" s="143">
        <f t="shared" si="46"/>
        <v>459</v>
      </c>
      <c r="CS131" s="143">
        <f t="shared" si="47"/>
        <v>0</v>
      </c>
    </row>
    <row r="132" s="135" customFormat="1" customHeight="1" spans="1:97">
      <c r="A132" s="143">
        <v>6752</v>
      </c>
      <c r="B132" s="143" t="s">
        <v>255</v>
      </c>
      <c r="C132" s="143">
        <v>717</v>
      </c>
      <c r="D132" s="143" t="s">
        <v>256</v>
      </c>
      <c r="E132" s="143" t="s">
        <v>68</v>
      </c>
      <c r="F132" s="143">
        <v>16</v>
      </c>
      <c r="G132" s="143">
        <v>20</v>
      </c>
      <c r="H132" s="143">
        <v>10</v>
      </c>
      <c r="I132" s="143">
        <v>264.32</v>
      </c>
      <c r="J132" s="143">
        <f t="shared" ref="J132:J195" si="66">H132-F132</f>
        <v>-6</v>
      </c>
      <c r="K132" s="147" t="s">
        <v>70</v>
      </c>
      <c r="L132" s="143">
        <f>I132*0.06</f>
        <v>15.8592</v>
      </c>
      <c r="M132" s="143">
        <v>22</v>
      </c>
      <c r="N132" s="143">
        <v>24</v>
      </c>
      <c r="O132" s="143">
        <v>31</v>
      </c>
      <c r="P132" s="143">
        <v>763.4</v>
      </c>
      <c r="Q132" s="143">
        <f t="shared" ref="Q132:Q195" si="67">O132-M132</f>
        <v>9</v>
      </c>
      <c r="R132" s="147" t="s">
        <v>69</v>
      </c>
      <c r="S132" s="143">
        <f>P132*0.08</f>
        <v>61.072</v>
      </c>
      <c r="T132" s="143">
        <v>8</v>
      </c>
      <c r="U132" s="143">
        <v>10</v>
      </c>
      <c r="V132" s="143">
        <v>2</v>
      </c>
      <c r="W132" s="143">
        <v>54.5</v>
      </c>
      <c r="X132" s="143">
        <f t="shared" ref="X132:X195" si="68">V132-T132</f>
        <v>-6</v>
      </c>
      <c r="Y132" s="147" t="s">
        <v>70</v>
      </c>
      <c r="Z132" s="143">
        <f>W132*0.06</f>
        <v>3.27</v>
      </c>
      <c r="AA132" s="143">
        <v>16</v>
      </c>
      <c r="AB132" s="143">
        <v>21</v>
      </c>
      <c r="AC132" s="143">
        <v>24</v>
      </c>
      <c r="AD132" s="143">
        <v>616.92</v>
      </c>
      <c r="AE132" s="143">
        <f t="shared" ref="AE132:AE195" si="69">AC132-AA132</f>
        <v>8</v>
      </c>
      <c r="AF132" s="147" t="s">
        <v>69</v>
      </c>
      <c r="AG132" s="143">
        <f>AD132*0.1</f>
        <v>61.692</v>
      </c>
      <c r="AH132" s="143">
        <v>3</v>
      </c>
      <c r="AI132" s="143">
        <v>3</v>
      </c>
      <c r="AJ132" s="143">
        <v>0</v>
      </c>
      <c r="AK132" s="143">
        <v>0</v>
      </c>
      <c r="AL132" s="143">
        <f t="shared" ref="AL132:AL195" si="70">AJ132-AH132</f>
        <v>-3</v>
      </c>
      <c r="AM132" s="147" t="s">
        <v>70</v>
      </c>
      <c r="AN132" s="143">
        <f>AK132*0.06</f>
        <v>0</v>
      </c>
      <c r="AO132" s="143">
        <f>AL132*1</f>
        <v>-3</v>
      </c>
      <c r="AP132" s="143">
        <v>56</v>
      </c>
      <c r="AQ132" s="143">
        <v>67</v>
      </c>
      <c r="AR132" s="143">
        <v>26</v>
      </c>
      <c r="AS132" s="143">
        <v>2266.38</v>
      </c>
      <c r="AT132" s="143">
        <f t="shared" ref="AT132:AT195" si="71">AR132-AP132</f>
        <v>-30</v>
      </c>
      <c r="AU132" s="147" t="s">
        <v>70</v>
      </c>
      <c r="AV132" s="143">
        <f>AS132*0.06</f>
        <v>135.9828</v>
      </c>
      <c r="AW132" s="143">
        <v>4</v>
      </c>
      <c r="AX132" s="143">
        <v>5</v>
      </c>
      <c r="AY132" s="143">
        <v>21</v>
      </c>
      <c r="AZ132" s="143">
        <v>580</v>
      </c>
      <c r="BA132" s="143">
        <f t="shared" ref="BA132:BA195" si="72">AY132-AW132</f>
        <v>17</v>
      </c>
      <c r="BB132" s="147" t="s">
        <v>69</v>
      </c>
      <c r="BC132" s="143">
        <f>AZ132*0.1</f>
        <v>58</v>
      </c>
      <c r="BD132" s="143">
        <v>2</v>
      </c>
      <c r="BE132" s="143">
        <v>3</v>
      </c>
      <c r="BF132" s="143">
        <v>3</v>
      </c>
      <c r="BG132" s="143">
        <v>49.7</v>
      </c>
      <c r="BH132" s="143">
        <f t="shared" ref="BH132:BH195" si="73">BF132-BD132</f>
        <v>1</v>
      </c>
      <c r="BI132" s="147" t="s">
        <v>69</v>
      </c>
      <c r="BJ132" s="143">
        <f>BG132*0.1</f>
        <v>4.97</v>
      </c>
      <c r="BK132" s="143">
        <v>7</v>
      </c>
      <c r="BL132" s="143">
        <v>9</v>
      </c>
      <c r="BM132" s="143">
        <v>33</v>
      </c>
      <c r="BN132" s="143">
        <v>538.2</v>
      </c>
      <c r="BO132" s="143">
        <v>448.5</v>
      </c>
      <c r="BP132" s="143">
        <f t="shared" ref="BP132:BP195" si="74">BM132-BK132</f>
        <v>26</v>
      </c>
      <c r="BQ132" s="147" t="s">
        <v>69</v>
      </c>
      <c r="BR132" s="143">
        <f>(BN132-BO132)*0.1</f>
        <v>8.97</v>
      </c>
      <c r="BS132" s="143">
        <v>8</v>
      </c>
      <c r="BT132" s="143">
        <v>10</v>
      </c>
      <c r="BU132" s="143">
        <v>8</v>
      </c>
      <c r="BV132" s="143">
        <v>160</v>
      </c>
      <c r="BW132" s="143">
        <f t="shared" ref="BW132:BW195" si="75">BU132-BS132</f>
        <v>0</v>
      </c>
      <c r="BX132" s="147" t="s">
        <v>73</v>
      </c>
      <c r="BY132" s="143">
        <f>BV132*0.08</f>
        <v>12.8</v>
      </c>
      <c r="BZ132" s="143">
        <v>20</v>
      </c>
      <c r="CA132" s="143">
        <v>24</v>
      </c>
      <c r="CB132" s="143">
        <f t="shared" ref="CB132:CB195" si="76">CG132*0.5+CH132*1+CI132*5+CJ132*2.5+CK132*10+CL132*1+CM132*5+CN132*1+CO132*4+CP132*8+CQ132*7</f>
        <v>13</v>
      </c>
      <c r="CC132" s="159">
        <f t="shared" ref="CC132:CC195" si="77">CB132-BZ132</f>
        <v>-7</v>
      </c>
      <c r="CD132" s="160" t="s">
        <v>70</v>
      </c>
      <c r="CE132" s="159">
        <f>CG132*2+CH132*3+CI132*15+CJ132*10+CK132*50+CL132*4+CM132*20+CN132*3+CO132*15+CP132*40+CQ132*40</f>
        <v>59</v>
      </c>
      <c r="CF132" s="159">
        <f>CC132*3</f>
        <v>-21</v>
      </c>
      <c r="CG132" s="144">
        <v>0</v>
      </c>
      <c r="CH132" s="143">
        <v>1</v>
      </c>
      <c r="CI132" s="143">
        <v>0</v>
      </c>
      <c r="CJ132" s="143">
        <v>0</v>
      </c>
      <c r="CK132" s="143">
        <v>1</v>
      </c>
      <c r="CL132" s="143">
        <v>0</v>
      </c>
      <c r="CM132" s="143">
        <v>0</v>
      </c>
      <c r="CN132" s="143">
        <v>2</v>
      </c>
      <c r="CO132" s="143">
        <v>0</v>
      </c>
      <c r="CP132" s="143">
        <v>0</v>
      </c>
      <c r="CQ132" s="143">
        <v>0</v>
      </c>
      <c r="CR132" s="143">
        <f t="shared" ref="CR132:CR195" si="78">ROUND(L132+S132+Z132+AG132+AN132+AV132+BC132+BJ132+BR132+BY132+CE132,0)</f>
        <v>422</v>
      </c>
      <c r="CS132" s="143">
        <f t="shared" ref="CS132:CS195" si="79">CF132+AO132</f>
        <v>-24</v>
      </c>
    </row>
    <row r="133" s="135" customFormat="1" customHeight="1" spans="1:97">
      <c r="A133" s="143">
        <v>12184</v>
      </c>
      <c r="B133" s="143" t="s">
        <v>257</v>
      </c>
      <c r="C133" s="143">
        <v>717</v>
      </c>
      <c r="D133" s="143" t="s">
        <v>256</v>
      </c>
      <c r="E133" s="143" t="s">
        <v>72</v>
      </c>
      <c r="F133" s="143">
        <v>18</v>
      </c>
      <c r="G133" s="143">
        <v>21</v>
      </c>
      <c r="H133" s="143">
        <v>32</v>
      </c>
      <c r="I133" s="143">
        <v>771.8</v>
      </c>
      <c r="J133" s="143">
        <f t="shared" si="66"/>
        <v>14</v>
      </c>
      <c r="K133" s="147" t="s">
        <v>69</v>
      </c>
      <c r="L133" s="143">
        <f>I133*0.1</f>
        <v>77.18</v>
      </c>
      <c r="M133" s="143">
        <v>23</v>
      </c>
      <c r="N133" s="143">
        <v>26</v>
      </c>
      <c r="O133" s="143">
        <v>23</v>
      </c>
      <c r="P133" s="143">
        <v>482.4</v>
      </c>
      <c r="Q133" s="143">
        <f t="shared" si="67"/>
        <v>0</v>
      </c>
      <c r="R133" s="147" t="s">
        <v>73</v>
      </c>
      <c r="S133" s="143">
        <f>P133*0.06</f>
        <v>28.944</v>
      </c>
      <c r="T133" s="143">
        <v>8</v>
      </c>
      <c r="U133" s="143">
        <v>9</v>
      </c>
      <c r="V133" s="143">
        <v>13</v>
      </c>
      <c r="W133" s="143">
        <v>268.99</v>
      </c>
      <c r="X133" s="143">
        <f t="shared" si="68"/>
        <v>5</v>
      </c>
      <c r="Y133" s="147" t="s">
        <v>69</v>
      </c>
      <c r="Z133" s="143">
        <f>W133*0.1</f>
        <v>26.899</v>
      </c>
      <c r="AA133" s="143">
        <v>17</v>
      </c>
      <c r="AB133" s="143">
        <v>22</v>
      </c>
      <c r="AC133" s="143">
        <v>12</v>
      </c>
      <c r="AD133" s="143">
        <v>337.88</v>
      </c>
      <c r="AE133" s="143">
        <f t="shared" si="69"/>
        <v>-5</v>
      </c>
      <c r="AF133" s="147" t="s">
        <v>70</v>
      </c>
      <c r="AG133" s="143">
        <f>AD133*0.06</f>
        <v>20.2728</v>
      </c>
      <c r="AH133" s="143">
        <v>3</v>
      </c>
      <c r="AI133" s="143">
        <v>3</v>
      </c>
      <c r="AJ133" s="143">
        <v>4</v>
      </c>
      <c r="AK133" s="143">
        <v>114</v>
      </c>
      <c r="AL133" s="143">
        <f t="shared" si="70"/>
        <v>1</v>
      </c>
      <c r="AM133" s="147" t="s">
        <v>69</v>
      </c>
      <c r="AN133" s="143">
        <f>AK133*0.1</f>
        <v>11.4</v>
      </c>
      <c r="AO133" s="143"/>
      <c r="AP133" s="143">
        <v>56</v>
      </c>
      <c r="AQ133" s="143">
        <v>67</v>
      </c>
      <c r="AR133" s="143">
        <v>39</v>
      </c>
      <c r="AS133" s="143">
        <v>3319.9</v>
      </c>
      <c r="AT133" s="143">
        <f t="shared" si="71"/>
        <v>-17</v>
      </c>
      <c r="AU133" s="147" t="s">
        <v>70</v>
      </c>
      <c r="AV133" s="143">
        <f>AS133*0.06</f>
        <v>199.194</v>
      </c>
      <c r="AW133" s="143">
        <v>5</v>
      </c>
      <c r="AX133" s="143">
        <v>6</v>
      </c>
      <c r="AY133" s="143">
        <v>23</v>
      </c>
      <c r="AZ133" s="143">
        <v>595</v>
      </c>
      <c r="BA133" s="143">
        <f t="shared" si="72"/>
        <v>18</v>
      </c>
      <c r="BB133" s="147" t="s">
        <v>69</v>
      </c>
      <c r="BC133" s="143">
        <f>AZ133*0.1</f>
        <v>59.5</v>
      </c>
      <c r="BD133" s="143">
        <v>3</v>
      </c>
      <c r="BE133" s="143">
        <v>4</v>
      </c>
      <c r="BF133" s="143">
        <v>3</v>
      </c>
      <c r="BG133" s="143">
        <v>30.72</v>
      </c>
      <c r="BH133" s="143">
        <f t="shared" si="73"/>
        <v>0</v>
      </c>
      <c r="BI133" s="147" t="s">
        <v>73</v>
      </c>
      <c r="BJ133" s="143">
        <f>BG133*0.08</f>
        <v>2.4576</v>
      </c>
      <c r="BK133" s="143">
        <v>8</v>
      </c>
      <c r="BL133" s="143">
        <v>9</v>
      </c>
      <c r="BM133" s="143">
        <v>9</v>
      </c>
      <c r="BN133" s="143">
        <v>209.3</v>
      </c>
      <c r="BO133" s="143">
        <v>59.8</v>
      </c>
      <c r="BP133" s="143">
        <f t="shared" si="74"/>
        <v>1</v>
      </c>
      <c r="BQ133" s="147" t="s">
        <v>69</v>
      </c>
      <c r="BR133" s="143">
        <f>(BN133-BO133)*0.1</f>
        <v>14.95</v>
      </c>
      <c r="BS133" s="143">
        <v>8</v>
      </c>
      <c r="BT133" s="143">
        <v>11</v>
      </c>
      <c r="BU133" s="143">
        <v>13</v>
      </c>
      <c r="BV133" s="143">
        <v>229.54</v>
      </c>
      <c r="BW133" s="143">
        <f t="shared" si="75"/>
        <v>5</v>
      </c>
      <c r="BX133" s="147" t="s">
        <v>69</v>
      </c>
      <c r="BY133" s="143">
        <f>BV133*0.1</f>
        <v>22.954</v>
      </c>
      <c r="BZ133" s="143">
        <v>21</v>
      </c>
      <c r="CA133" s="143">
        <v>25</v>
      </c>
      <c r="CB133" s="143">
        <f t="shared" si="76"/>
        <v>46</v>
      </c>
      <c r="CC133" s="159">
        <f t="shared" si="77"/>
        <v>25</v>
      </c>
      <c r="CD133" s="160" t="s">
        <v>69</v>
      </c>
      <c r="CE133" s="159">
        <f>CG133*3+CH133*5+CI133*25+CJ133*15+CK133*70+CL133*6+CM133*30+CN133*6+CO133*24+CP133*56+CQ133*61</f>
        <v>290</v>
      </c>
      <c r="CF133" s="159"/>
      <c r="CG133" s="144">
        <v>0</v>
      </c>
      <c r="CH133" s="143">
        <v>6</v>
      </c>
      <c r="CI133" s="143">
        <v>2</v>
      </c>
      <c r="CJ133" s="143">
        <v>0</v>
      </c>
      <c r="CK133" s="143">
        <v>3</v>
      </c>
      <c r="CL133" s="143">
        <v>0</v>
      </c>
      <c r="CM133" s="143">
        <v>0</v>
      </c>
      <c r="CN133" s="143">
        <v>0</v>
      </c>
      <c r="CO133" s="143">
        <v>0</v>
      </c>
      <c r="CP133" s="143">
        <v>0</v>
      </c>
      <c r="CQ133" s="143">
        <v>0</v>
      </c>
      <c r="CR133" s="143">
        <f t="shared" si="78"/>
        <v>754</v>
      </c>
      <c r="CS133" s="143">
        <f t="shared" si="79"/>
        <v>0</v>
      </c>
    </row>
    <row r="134" s="135" customFormat="1" customHeight="1" spans="1:97">
      <c r="A134" s="143">
        <v>11627</v>
      </c>
      <c r="B134" s="143" t="s">
        <v>258</v>
      </c>
      <c r="C134" s="143">
        <v>717</v>
      </c>
      <c r="D134" s="143" t="s">
        <v>256</v>
      </c>
      <c r="E134" s="143" t="s">
        <v>72</v>
      </c>
      <c r="F134" s="143">
        <v>18</v>
      </c>
      <c r="G134" s="143">
        <v>21</v>
      </c>
      <c r="H134" s="143">
        <v>19</v>
      </c>
      <c r="I134" s="143">
        <v>468.81</v>
      </c>
      <c r="J134" s="143">
        <f t="shared" si="66"/>
        <v>1</v>
      </c>
      <c r="K134" s="147" t="s">
        <v>73</v>
      </c>
      <c r="L134" s="143">
        <f>I134*0.08</f>
        <v>37.5048</v>
      </c>
      <c r="M134" s="143">
        <v>23</v>
      </c>
      <c r="N134" s="143">
        <v>25</v>
      </c>
      <c r="O134" s="143">
        <v>17</v>
      </c>
      <c r="P134" s="143">
        <v>423.55</v>
      </c>
      <c r="Q134" s="143">
        <f t="shared" si="67"/>
        <v>-6</v>
      </c>
      <c r="R134" s="147" t="s">
        <v>70</v>
      </c>
      <c r="S134" s="143">
        <f>P134*0.05</f>
        <v>21.1775</v>
      </c>
      <c r="T134" s="143">
        <v>9</v>
      </c>
      <c r="U134" s="143">
        <v>9</v>
      </c>
      <c r="V134" s="143">
        <v>4</v>
      </c>
      <c r="W134" s="143">
        <v>72</v>
      </c>
      <c r="X134" s="143">
        <f t="shared" si="68"/>
        <v>-5</v>
      </c>
      <c r="Y134" s="147" t="s">
        <v>70</v>
      </c>
      <c r="Z134" s="143">
        <f>W134*0.06</f>
        <v>4.32</v>
      </c>
      <c r="AA134" s="143">
        <v>17</v>
      </c>
      <c r="AB134" s="143">
        <v>22</v>
      </c>
      <c r="AC134" s="143">
        <v>12</v>
      </c>
      <c r="AD134" s="143">
        <v>351.9</v>
      </c>
      <c r="AE134" s="143">
        <f t="shared" si="69"/>
        <v>-5</v>
      </c>
      <c r="AF134" s="147" t="s">
        <v>70</v>
      </c>
      <c r="AG134" s="143">
        <f>AD134*0.06</f>
        <v>21.114</v>
      </c>
      <c r="AH134" s="143">
        <v>2</v>
      </c>
      <c r="AI134" s="143">
        <v>4</v>
      </c>
      <c r="AJ134" s="143">
        <v>2</v>
      </c>
      <c r="AK134" s="143">
        <v>57</v>
      </c>
      <c r="AL134" s="143">
        <f t="shared" si="70"/>
        <v>0</v>
      </c>
      <c r="AM134" s="147" t="s">
        <v>73</v>
      </c>
      <c r="AN134" s="143">
        <f>AK134*0.08</f>
        <v>4.56</v>
      </c>
      <c r="AO134" s="143"/>
      <c r="AP134" s="143">
        <v>56</v>
      </c>
      <c r="AQ134" s="143">
        <v>68</v>
      </c>
      <c r="AR134" s="143">
        <v>67</v>
      </c>
      <c r="AS134" s="143">
        <v>5786.8</v>
      </c>
      <c r="AT134" s="143">
        <f t="shared" si="71"/>
        <v>11</v>
      </c>
      <c r="AU134" s="147" t="s">
        <v>73</v>
      </c>
      <c r="AV134" s="143">
        <f>AS134*0.08</f>
        <v>462.944</v>
      </c>
      <c r="AW134" s="143">
        <v>5</v>
      </c>
      <c r="AX134" s="143">
        <v>6</v>
      </c>
      <c r="AY134" s="143">
        <v>5</v>
      </c>
      <c r="AZ134" s="143">
        <v>175</v>
      </c>
      <c r="BA134" s="143">
        <f t="shared" si="72"/>
        <v>0</v>
      </c>
      <c r="BB134" s="147" t="s">
        <v>73</v>
      </c>
      <c r="BC134" s="143">
        <f>AZ134*0.08</f>
        <v>14</v>
      </c>
      <c r="BD134" s="143">
        <v>3</v>
      </c>
      <c r="BE134" s="143">
        <v>3</v>
      </c>
      <c r="BF134" s="143">
        <v>0</v>
      </c>
      <c r="BG134" s="143">
        <v>0</v>
      </c>
      <c r="BH134" s="143">
        <f t="shared" si="73"/>
        <v>-3</v>
      </c>
      <c r="BI134" s="147" t="s">
        <v>70</v>
      </c>
      <c r="BJ134" s="143">
        <f>BG134*0.06</f>
        <v>0</v>
      </c>
      <c r="BK134" s="143">
        <v>8</v>
      </c>
      <c r="BL134" s="143">
        <v>10</v>
      </c>
      <c r="BM134" s="143">
        <v>4</v>
      </c>
      <c r="BN134" s="143">
        <v>119.6</v>
      </c>
      <c r="BO134" s="143">
        <v>0</v>
      </c>
      <c r="BP134" s="143">
        <f t="shared" si="74"/>
        <v>-4</v>
      </c>
      <c r="BQ134" s="147" t="s">
        <v>70</v>
      </c>
      <c r="BR134" s="143">
        <f>(BN134-BO134)*0.06</f>
        <v>7.176</v>
      </c>
      <c r="BS134" s="143">
        <v>8</v>
      </c>
      <c r="BT134" s="143">
        <v>10</v>
      </c>
      <c r="BU134" s="143">
        <v>17</v>
      </c>
      <c r="BV134" s="143">
        <v>287.59</v>
      </c>
      <c r="BW134" s="143">
        <f t="shared" si="75"/>
        <v>9</v>
      </c>
      <c r="BX134" s="147" t="s">
        <v>69</v>
      </c>
      <c r="BY134" s="143">
        <f>BV134*0.1</f>
        <v>28.759</v>
      </c>
      <c r="BZ134" s="143">
        <v>21</v>
      </c>
      <c r="CA134" s="143">
        <v>25</v>
      </c>
      <c r="CB134" s="143">
        <f t="shared" si="76"/>
        <v>13</v>
      </c>
      <c r="CC134" s="159">
        <f t="shared" si="77"/>
        <v>-8</v>
      </c>
      <c r="CD134" s="160" t="s">
        <v>70</v>
      </c>
      <c r="CE134" s="159">
        <f>CG134*2+CH134*3+CI134*15+CJ134*10+CK134*50+CL134*4+CM134*20+CN134*3+CO134*15+CP134*40+CQ134*40</f>
        <v>59</v>
      </c>
      <c r="CF134" s="159">
        <f>CC134*3</f>
        <v>-24</v>
      </c>
      <c r="CG134" s="144">
        <v>0</v>
      </c>
      <c r="CH134" s="143">
        <v>3</v>
      </c>
      <c r="CI134" s="143">
        <v>0</v>
      </c>
      <c r="CJ134" s="143">
        <v>0</v>
      </c>
      <c r="CK134" s="143">
        <v>1</v>
      </c>
      <c r="CL134" s="143">
        <v>0</v>
      </c>
      <c r="CM134" s="143">
        <v>0</v>
      </c>
      <c r="CN134" s="143">
        <v>0</v>
      </c>
      <c r="CO134" s="143">
        <v>0</v>
      </c>
      <c r="CP134" s="143">
        <v>0</v>
      </c>
      <c r="CQ134" s="143">
        <v>0</v>
      </c>
      <c r="CR134" s="143">
        <f t="shared" si="78"/>
        <v>661</v>
      </c>
      <c r="CS134" s="143">
        <f t="shared" si="79"/>
        <v>-24</v>
      </c>
    </row>
    <row r="135" s="135" customFormat="1" customHeight="1" spans="1:97">
      <c r="A135" s="143">
        <v>6733</v>
      </c>
      <c r="B135" s="143" t="s">
        <v>259</v>
      </c>
      <c r="C135" s="143">
        <v>539</v>
      </c>
      <c r="D135" s="143" t="s">
        <v>260</v>
      </c>
      <c r="E135" s="143" t="s">
        <v>68</v>
      </c>
      <c r="F135" s="143">
        <v>18</v>
      </c>
      <c r="G135" s="143">
        <v>22</v>
      </c>
      <c r="H135" s="143">
        <v>10</v>
      </c>
      <c r="I135" s="143">
        <v>180.88</v>
      </c>
      <c r="J135" s="143">
        <f t="shared" si="66"/>
        <v>-8</v>
      </c>
      <c r="K135" s="147" t="s">
        <v>70</v>
      </c>
      <c r="L135" s="143">
        <f t="shared" ref="L135:L144" si="80">I135*0.06</f>
        <v>10.8528</v>
      </c>
      <c r="M135" s="143">
        <v>25</v>
      </c>
      <c r="N135" s="143">
        <v>28</v>
      </c>
      <c r="O135" s="143">
        <v>28</v>
      </c>
      <c r="P135" s="143">
        <v>726.53</v>
      </c>
      <c r="Q135" s="143">
        <f t="shared" si="67"/>
        <v>3</v>
      </c>
      <c r="R135" s="147" t="s">
        <v>69</v>
      </c>
      <c r="S135" s="143">
        <f>P135*0.08</f>
        <v>58.1224</v>
      </c>
      <c r="T135" s="143">
        <v>8</v>
      </c>
      <c r="U135" s="143">
        <v>9</v>
      </c>
      <c r="V135" s="143">
        <v>1</v>
      </c>
      <c r="W135" s="143">
        <v>28</v>
      </c>
      <c r="X135" s="143">
        <f t="shared" si="68"/>
        <v>-7</v>
      </c>
      <c r="Y135" s="147" t="s">
        <v>70</v>
      </c>
      <c r="Z135" s="143">
        <f>W135*0.06</f>
        <v>1.68</v>
      </c>
      <c r="AA135" s="143">
        <v>16</v>
      </c>
      <c r="AB135" s="143">
        <v>21</v>
      </c>
      <c r="AC135" s="143">
        <v>7</v>
      </c>
      <c r="AD135" s="143">
        <v>163.84</v>
      </c>
      <c r="AE135" s="143">
        <f t="shared" si="69"/>
        <v>-9</v>
      </c>
      <c r="AF135" s="147" t="s">
        <v>70</v>
      </c>
      <c r="AG135" s="143">
        <f>AD135*0.06</f>
        <v>9.8304</v>
      </c>
      <c r="AH135" s="143">
        <v>3</v>
      </c>
      <c r="AI135" s="143">
        <v>4</v>
      </c>
      <c r="AJ135" s="143">
        <v>0</v>
      </c>
      <c r="AK135" s="143">
        <v>0</v>
      </c>
      <c r="AL135" s="143">
        <f t="shared" si="70"/>
        <v>-3</v>
      </c>
      <c r="AM135" s="147" t="s">
        <v>70</v>
      </c>
      <c r="AN135" s="143">
        <f t="shared" ref="AN135:AN141" si="81">AK135*0.06</f>
        <v>0</v>
      </c>
      <c r="AO135" s="143">
        <f t="shared" ref="AO135:AO141" si="82">AL135*1</f>
        <v>-3</v>
      </c>
      <c r="AP135" s="143">
        <v>80</v>
      </c>
      <c r="AQ135" s="143">
        <v>100</v>
      </c>
      <c r="AR135" s="143">
        <v>62</v>
      </c>
      <c r="AS135" s="143">
        <v>5497.08</v>
      </c>
      <c r="AT135" s="143">
        <f t="shared" si="71"/>
        <v>-18</v>
      </c>
      <c r="AU135" s="147" t="s">
        <v>70</v>
      </c>
      <c r="AV135" s="143">
        <f t="shared" ref="AV135:AV140" si="83">AS135*0.06</f>
        <v>329.8248</v>
      </c>
      <c r="AW135" s="143">
        <v>11</v>
      </c>
      <c r="AX135" s="143">
        <v>13</v>
      </c>
      <c r="AY135" s="143">
        <v>9</v>
      </c>
      <c r="AZ135" s="143">
        <v>245</v>
      </c>
      <c r="BA135" s="143">
        <f t="shared" si="72"/>
        <v>-2</v>
      </c>
      <c r="BB135" s="147" t="s">
        <v>70</v>
      </c>
      <c r="BC135" s="143">
        <f>AZ135*0.06</f>
        <v>14.7</v>
      </c>
      <c r="BD135" s="143">
        <v>3</v>
      </c>
      <c r="BE135" s="143">
        <v>4</v>
      </c>
      <c r="BF135" s="143">
        <v>3</v>
      </c>
      <c r="BG135" s="143">
        <v>44.49</v>
      </c>
      <c r="BH135" s="143">
        <f t="shared" si="73"/>
        <v>0</v>
      </c>
      <c r="BI135" s="147" t="s">
        <v>73</v>
      </c>
      <c r="BJ135" s="143">
        <f>BG135*0.08</f>
        <v>3.5592</v>
      </c>
      <c r="BK135" s="143">
        <v>9</v>
      </c>
      <c r="BL135" s="143">
        <v>10</v>
      </c>
      <c r="BM135" s="143">
        <v>33</v>
      </c>
      <c r="BN135" s="143">
        <v>538.2</v>
      </c>
      <c r="BO135" s="143">
        <v>478.4</v>
      </c>
      <c r="BP135" s="143">
        <f t="shared" si="74"/>
        <v>24</v>
      </c>
      <c r="BQ135" s="147" t="s">
        <v>69</v>
      </c>
      <c r="BR135" s="143">
        <f>(BN135-BO135)*0.1</f>
        <v>5.98000000000001</v>
      </c>
      <c r="BS135" s="143">
        <v>9</v>
      </c>
      <c r="BT135" s="143">
        <v>12</v>
      </c>
      <c r="BU135" s="143">
        <v>6</v>
      </c>
      <c r="BV135" s="143">
        <v>115.83</v>
      </c>
      <c r="BW135" s="143">
        <f t="shared" si="75"/>
        <v>-3</v>
      </c>
      <c r="BX135" s="147" t="s">
        <v>70</v>
      </c>
      <c r="BY135" s="143">
        <f>BV135*0.06</f>
        <v>6.9498</v>
      </c>
      <c r="BZ135" s="143">
        <v>11</v>
      </c>
      <c r="CA135" s="143">
        <v>14</v>
      </c>
      <c r="CB135" s="143">
        <f t="shared" si="76"/>
        <v>19</v>
      </c>
      <c r="CC135" s="159">
        <f t="shared" si="77"/>
        <v>8</v>
      </c>
      <c r="CD135" s="160" t="s">
        <v>69</v>
      </c>
      <c r="CE135" s="159">
        <f>CG135*3+CH135*5+CI135*25+CJ135*15+CK135*70+CL135*6+CM135*30+CN135*6+CO135*24+CP135*56+CQ135*61</f>
        <v>141</v>
      </c>
      <c r="CF135" s="159"/>
      <c r="CG135" s="144">
        <v>0</v>
      </c>
      <c r="CH135" s="143">
        <v>2</v>
      </c>
      <c r="CI135" s="143">
        <v>0</v>
      </c>
      <c r="CJ135" s="143">
        <v>0</v>
      </c>
      <c r="CK135" s="143">
        <v>1</v>
      </c>
      <c r="CL135" s="143">
        <v>0</v>
      </c>
      <c r="CM135" s="143">
        <v>0</v>
      </c>
      <c r="CN135" s="143">
        <v>0</v>
      </c>
      <c r="CO135" s="143">
        <v>0</v>
      </c>
      <c r="CP135" s="143">
        <v>0</v>
      </c>
      <c r="CQ135" s="143">
        <v>1</v>
      </c>
      <c r="CR135" s="143">
        <f t="shared" si="78"/>
        <v>582</v>
      </c>
      <c r="CS135" s="143">
        <f t="shared" si="79"/>
        <v>-3</v>
      </c>
    </row>
    <row r="136" s="135" customFormat="1" customHeight="1" spans="1:97">
      <c r="A136" s="143">
        <v>9320</v>
      </c>
      <c r="B136" s="143" t="s">
        <v>261</v>
      </c>
      <c r="C136" s="143">
        <v>539</v>
      </c>
      <c r="D136" s="143" t="s">
        <v>260</v>
      </c>
      <c r="E136" s="143" t="s">
        <v>124</v>
      </c>
      <c r="F136" s="143">
        <v>22</v>
      </c>
      <c r="G136" s="143">
        <v>26</v>
      </c>
      <c r="H136" s="143">
        <v>9</v>
      </c>
      <c r="I136" s="143">
        <v>145.1</v>
      </c>
      <c r="J136" s="143">
        <f t="shared" si="66"/>
        <v>-13</v>
      </c>
      <c r="K136" s="147" t="s">
        <v>70</v>
      </c>
      <c r="L136" s="143">
        <f t="shared" si="80"/>
        <v>8.706</v>
      </c>
      <c r="M136" s="143">
        <v>28</v>
      </c>
      <c r="N136" s="143">
        <v>30</v>
      </c>
      <c r="O136" s="143">
        <v>30</v>
      </c>
      <c r="P136" s="143">
        <v>721.03</v>
      </c>
      <c r="Q136" s="143">
        <f t="shared" si="67"/>
        <v>2</v>
      </c>
      <c r="R136" s="147" t="s">
        <v>69</v>
      </c>
      <c r="S136" s="143">
        <f>P136*0.08</f>
        <v>57.6824</v>
      </c>
      <c r="T136" s="143">
        <v>10</v>
      </c>
      <c r="U136" s="143">
        <v>10</v>
      </c>
      <c r="V136" s="143">
        <v>3</v>
      </c>
      <c r="W136" s="143">
        <v>66.22</v>
      </c>
      <c r="X136" s="143">
        <f t="shared" si="68"/>
        <v>-7</v>
      </c>
      <c r="Y136" s="147" t="s">
        <v>70</v>
      </c>
      <c r="Z136" s="143">
        <f>W136*0.06</f>
        <v>3.9732</v>
      </c>
      <c r="AA136" s="143">
        <v>20</v>
      </c>
      <c r="AB136" s="143">
        <v>27</v>
      </c>
      <c r="AC136" s="143">
        <v>20</v>
      </c>
      <c r="AD136" s="143">
        <v>446.31</v>
      </c>
      <c r="AE136" s="143">
        <f t="shared" si="69"/>
        <v>0</v>
      </c>
      <c r="AF136" s="147" t="s">
        <v>73</v>
      </c>
      <c r="AG136" s="143">
        <f>AD136*0.08</f>
        <v>35.7048</v>
      </c>
      <c r="AH136" s="143">
        <v>4</v>
      </c>
      <c r="AI136" s="143">
        <v>4</v>
      </c>
      <c r="AJ136" s="143">
        <v>0</v>
      </c>
      <c r="AK136" s="143">
        <v>0</v>
      </c>
      <c r="AL136" s="143">
        <f t="shared" si="70"/>
        <v>-4</v>
      </c>
      <c r="AM136" s="147" t="s">
        <v>70</v>
      </c>
      <c r="AN136" s="143">
        <f t="shared" si="81"/>
        <v>0</v>
      </c>
      <c r="AO136" s="143">
        <f t="shared" si="82"/>
        <v>-4</v>
      </c>
      <c r="AP136" s="143">
        <v>91</v>
      </c>
      <c r="AQ136" s="143">
        <v>105</v>
      </c>
      <c r="AR136" s="143">
        <v>87</v>
      </c>
      <c r="AS136" s="143">
        <v>7362.15</v>
      </c>
      <c r="AT136" s="143">
        <f t="shared" si="71"/>
        <v>-4</v>
      </c>
      <c r="AU136" s="147" t="s">
        <v>70</v>
      </c>
      <c r="AV136" s="143">
        <f t="shared" si="83"/>
        <v>441.729</v>
      </c>
      <c r="AW136" s="143">
        <v>13</v>
      </c>
      <c r="AX136" s="143">
        <v>16</v>
      </c>
      <c r="AY136" s="143">
        <v>17</v>
      </c>
      <c r="AZ136" s="143">
        <v>519.42</v>
      </c>
      <c r="BA136" s="143">
        <f t="shared" si="72"/>
        <v>4</v>
      </c>
      <c r="BB136" s="147" t="s">
        <v>69</v>
      </c>
      <c r="BC136" s="143">
        <f>AZ136*0.1</f>
        <v>51.942</v>
      </c>
      <c r="BD136" s="143">
        <v>5</v>
      </c>
      <c r="BE136" s="143">
        <v>6</v>
      </c>
      <c r="BF136" s="143">
        <v>1</v>
      </c>
      <c r="BG136" s="143">
        <v>19.8</v>
      </c>
      <c r="BH136" s="143">
        <f t="shared" si="73"/>
        <v>-4</v>
      </c>
      <c r="BI136" s="147" t="s">
        <v>70</v>
      </c>
      <c r="BJ136" s="143">
        <f t="shared" ref="BJ136:BJ141" si="84">BG136*0.06</f>
        <v>1.188</v>
      </c>
      <c r="BK136" s="143">
        <v>10</v>
      </c>
      <c r="BL136" s="143">
        <v>13</v>
      </c>
      <c r="BM136" s="143">
        <v>11</v>
      </c>
      <c r="BN136" s="143">
        <v>179.4</v>
      </c>
      <c r="BO136" s="143">
        <v>179.4</v>
      </c>
      <c r="BP136" s="143">
        <f t="shared" si="74"/>
        <v>1</v>
      </c>
      <c r="BQ136" s="147" t="s">
        <v>73</v>
      </c>
      <c r="BR136" s="143">
        <f>(BN136-BO136)*0.08</f>
        <v>0</v>
      </c>
      <c r="BS136" s="143">
        <v>11</v>
      </c>
      <c r="BT136" s="143">
        <v>15</v>
      </c>
      <c r="BU136" s="143">
        <v>2</v>
      </c>
      <c r="BV136" s="143">
        <v>42</v>
      </c>
      <c r="BW136" s="143">
        <f t="shared" si="75"/>
        <v>-9</v>
      </c>
      <c r="BX136" s="147" t="s">
        <v>70</v>
      </c>
      <c r="BY136" s="143">
        <f>BV136*0.06</f>
        <v>2.52</v>
      </c>
      <c r="BZ136" s="143">
        <v>14</v>
      </c>
      <c r="CA136" s="143">
        <v>16</v>
      </c>
      <c r="CB136" s="143">
        <f t="shared" si="76"/>
        <v>26</v>
      </c>
      <c r="CC136" s="159">
        <f t="shared" si="77"/>
        <v>12</v>
      </c>
      <c r="CD136" s="160" t="s">
        <v>69</v>
      </c>
      <c r="CE136" s="159">
        <f>CG136*3+CH136*5+CI136*25+CJ136*15+CK136*70+CL136*6+CM136*30+CN136*6+CO136*24+CP136*56+CQ136*61</f>
        <v>158</v>
      </c>
      <c r="CF136" s="159"/>
      <c r="CG136" s="144">
        <v>0</v>
      </c>
      <c r="CH136" s="143">
        <v>3</v>
      </c>
      <c r="CI136" s="143">
        <v>1</v>
      </c>
      <c r="CJ136" s="143">
        <v>0</v>
      </c>
      <c r="CK136" s="143">
        <v>1</v>
      </c>
      <c r="CL136" s="143">
        <v>0</v>
      </c>
      <c r="CM136" s="143">
        <v>0</v>
      </c>
      <c r="CN136" s="143">
        <v>0</v>
      </c>
      <c r="CO136" s="143">
        <v>2</v>
      </c>
      <c r="CP136" s="143">
        <v>0</v>
      </c>
      <c r="CQ136" s="143">
        <v>0</v>
      </c>
      <c r="CR136" s="143">
        <f t="shared" si="78"/>
        <v>761</v>
      </c>
      <c r="CS136" s="143">
        <f t="shared" si="79"/>
        <v>-4</v>
      </c>
    </row>
    <row r="137" s="135" customFormat="1" customHeight="1" spans="1:97">
      <c r="A137" s="143">
        <v>8354</v>
      </c>
      <c r="B137" s="143" t="s">
        <v>262</v>
      </c>
      <c r="C137" s="143">
        <v>716</v>
      </c>
      <c r="D137" s="143" t="s">
        <v>263</v>
      </c>
      <c r="E137" s="143" t="s">
        <v>68</v>
      </c>
      <c r="F137" s="143">
        <v>39</v>
      </c>
      <c r="G137" s="143">
        <v>46</v>
      </c>
      <c r="H137" s="143">
        <v>36</v>
      </c>
      <c r="I137" s="143">
        <v>991.15</v>
      </c>
      <c r="J137" s="143">
        <f t="shared" si="66"/>
        <v>-3</v>
      </c>
      <c r="K137" s="147" t="s">
        <v>70</v>
      </c>
      <c r="L137" s="143">
        <f t="shared" si="80"/>
        <v>59.469</v>
      </c>
      <c r="M137" s="143">
        <v>51</v>
      </c>
      <c r="N137" s="143">
        <v>56</v>
      </c>
      <c r="O137" s="143">
        <v>62</v>
      </c>
      <c r="P137" s="143">
        <v>1499.1</v>
      </c>
      <c r="Q137" s="143">
        <f t="shared" si="67"/>
        <v>11</v>
      </c>
      <c r="R137" s="147" t="s">
        <v>69</v>
      </c>
      <c r="S137" s="143">
        <f>P137*0.08</f>
        <v>119.928</v>
      </c>
      <c r="T137" s="143">
        <v>17</v>
      </c>
      <c r="U137" s="143">
        <v>18</v>
      </c>
      <c r="V137" s="143">
        <v>6</v>
      </c>
      <c r="W137" s="143">
        <v>130.01</v>
      </c>
      <c r="X137" s="143">
        <f t="shared" si="68"/>
        <v>-11</v>
      </c>
      <c r="Y137" s="147" t="s">
        <v>70</v>
      </c>
      <c r="Z137" s="143">
        <f>W137*0.06</f>
        <v>7.8006</v>
      </c>
      <c r="AA137" s="143">
        <v>47</v>
      </c>
      <c r="AB137" s="143">
        <v>60</v>
      </c>
      <c r="AC137" s="143">
        <v>18</v>
      </c>
      <c r="AD137" s="143">
        <v>411.3</v>
      </c>
      <c r="AE137" s="143">
        <f t="shared" si="69"/>
        <v>-29</v>
      </c>
      <c r="AF137" s="147" t="s">
        <v>70</v>
      </c>
      <c r="AG137" s="143">
        <f t="shared" ref="AG137:AG147" si="85">AD137*0.06</f>
        <v>24.678</v>
      </c>
      <c r="AH137" s="143">
        <v>6</v>
      </c>
      <c r="AI137" s="143">
        <v>7</v>
      </c>
      <c r="AJ137" s="143">
        <v>2</v>
      </c>
      <c r="AK137" s="143">
        <v>57</v>
      </c>
      <c r="AL137" s="143">
        <f t="shared" si="70"/>
        <v>-4</v>
      </c>
      <c r="AM137" s="147" t="s">
        <v>70</v>
      </c>
      <c r="AN137" s="143">
        <f t="shared" si="81"/>
        <v>3.42</v>
      </c>
      <c r="AO137" s="143">
        <f t="shared" si="82"/>
        <v>-4</v>
      </c>
      <c r="AP137" s="143">
        <v>60</v>
      </c>
      <c r="AQ137" s="143">
        <v>74</v>
      </c>
      <c r="AR137" s="143">
        <v>38</v>
      </c>
      <c r="AS137" s="143">
        <v>4010.5</v>
      </c>
      <c r="AT137" s="143">
        <f t="shared" si="71"/>
        <v>-22</v>
      </c>
      <c r="AU137" s="147" t="s">
        <v>70</v>
      </c>
      <c r="AV137" s="143">
        <f t="shared" si="83"/>
        <v>240.63</v>
      </c>
      <c r="AW137" s="143">
        <v>10</v>
      </c>
      <c r="AX137" s="143">
        <v>12</v>
      </c>
      <c r="AY137" s="143">
        <v>13</v>
      </c>
      <c r="AZ137" s="143">
        <v>386.05</v>
      </c>
      <c r="BA137" s="143">
        <f t="shared" si="72"/>
        <v>3</v>
      </c>
      <c r="BB137" s="147" t="s">
        <v>69</v>
      </c>
      <c r="BC137" s="143">
        <f>AZ137*0.1</f>
        <v>38.605</v>
      </c>
      <c r="BD137" s="143">
        <v>5</v>
      </c>
      <c r="BE137" s="143">
        <v>6</v>
      </c>
      <c r="BF137" s="143">
        <v>3</v>
      </c>
      <c r="BG137" s="143">
        <v>58.6</v>
      </c>
      <c r="BH137" s="143">
        <f t="shared" si="73"/>
        <v>-2</v>
      </c>
      <c r="BI137" s="147" t="s">
        <v>70</v>
      </c>
      <c r="BJ137" s="143">
        <f t="shared" si="84"/>
        <v>3.516</v>
      </c>
      <c r="BK137" s="143">
        <v>15</v>
      </c>
      <c r="BL137" s="143">
        <v>19</v>
      </c>
      <c r="BM137" s="143">
        <v>26</v>
      </c>
      <c r="BN137" s="143">
        <v>448.5</v>
      </c>
      <c r="BO137" s="143">
        <v>149.5</v>
      </c>
      <c r="BP137" s="143">
        <f t="shared" si="74"/>
        <v>11</v>
      </c>
      <c r="BQ137" s="147" t="s">
        <v>69</v>
      </c>
      <c r="BR137" s="143">
        <f>(BN137-BO137)*0.1</f>
        <v>29.9</v>
      </c>
      <c r="BS137" s="143">
        <v>12</v>
      </c>
      <c r="BT137" s="143">
        <v>16</v>
      </c>
      <c r="BU137" s="143">
        <v>22</v>
      </c>
      <c r="BV137" s="143">
        <v>436.63</v>
      </c>
      <c r="BW137" s="143">
        <f t="shared" si="75"/>
        <v>10</v>
      </c>
      <c r="BX137" s="147" t="s">
        <v>69</v>
      </c>
      <c r="BY137" s="143">
        <f>BV137*0.1</f>
        <v>43.663</v>
      </c>
      <c r="BZ137" s="143">
        <v>8</v>
      </c>
      <c r="CA137" s="143">
        <v>9</v>
      </c>
      <c r="CB137" s="143">
        <f t="shared" si="76"/>
        <v>1</v>
      </c>
      <c r="CC137" s="159">
        <f t="shared" si="77"/>
        <v>-7</v>
      </c>
      <c r="CD137" s="160" t="s">
        <v>70</v>
      </c>
      <c r="CE137" s="159">
        <f>CG137*2+CH137*3+CI137*15+CJ137*10+CK137*50+CL137*4+CM137*20+CN137*3+CO137*15+CP137*40+CQ137*40</f>
        <v>3</v>
      </c>
      <c r="CF137" s="159">
        <f>CC137*3</f>
        <v>-21</v>
      </c>
      <c r="CG137" s="144">
        <v>0</v>
      </c>
      <c r="CH137" s="143">
        <v>0</v>
      </c>
      <c r="CI137" s="143">
        <v>0</v>
      </c>
      <c r="CJ137" s="143">
        <v>0</v>
      </c>
      <c r="CK137" s="143">
        <v>0</v>
      </c>
      <c r="CL137" s="143">
        <v>0</v>
      </c>
      <c r="CM137" s="143">
        <v>0</v>
      </c>
      <c r="CN137" s="143">
        <v>1</v>
      </c>
      <c r="CO137" s="143">
        <v>0</v>
      </c>
      <c r="CP137" s="143">
        <v>0</v>
      </c>
      <c r="CQ137" s="143">
        <v>0</v>
      </c>
      <c r="CR137" s="143">
        <f t="shared" si="78"/>
        <v>575</v>
      </c>
      <c r="CS137" s="143">
        <f t="shared" si="79"/>
        <v>-25</v>
      </c>
    </row>
    <row r="138" s="135" customFormat="1" customHeight="1" spans="1:97">
      <c r="A138" s="143">
        <v>12412</v>
      </c>
      <c r="B138" s="143" t="s">
        <v>264</v>
      </c>
      <c r="C138" s="143">
        <v>716</v>
      </c>
      <c r="D138" s="143" t="s">
        <v>263</v>
      </c>
      <c r="E138" s="143" t="s">
        <v>92</v>
      </c>
      <c r="F138" s="143">
        <v>38</v>
      </c>
      <c r="G138" s="143">
        <v>46</v>
      </c>
      <c r="H138" s="143">
        <v>37</v>
      </c>
      <c r="I138" s="143">
        <v>1061.1</v>
      </c>
      <c r="J138" s="143">
        <f t="shared" si="66"/>
        <v>-1</v>
      </c>
      <c r="K138" s="147" t="s">
        <v>70</v>
      </c>
      <c r="L138" s="143">
        <f t="shared" si="80"/>
        <v>63.666</v>
      </c>
      <c r="M138" s="143">
        <v>50</v>
      </c>
      <c r="N138" s="143">
        <v>55</v>
      </c>
      <c r="O138" s="143">
        <v>47</v>
      </c>
      <c r="P138" s="143">
        <v>1069.89</v>
      </c>
      <c r="Q138" s="143">
        <f t="shared" si="67"/>
        <v>-3</v>
      </c>
      <c r="R138" s="147" t="s">
        <v>70</v>
      </c>
      <c r="S138" s="143">
        <f>P138*0.05</f>
        <v>53.4945</v>
      </c>
      <c r="T138" s="143">
        <v>16</v>
      </c>
      <c r="U138" s="143">
        <v>18</v>
      </c>
      <c r="V138" s="143">
        <v>4</v>
      </c>
      <c r="W138" s="143">
        <v>133</v>
      </c>
      <c r="X138" s="143">
        <f t="shared" si="68"/>
        <v>-12</v>
      </c>
      <c r="Y138" s="147" t="s">
        <v>70</v>
      </c>
      <c r="Z138" s="143">
        <f>W138*0.06</f>
        <v>7.98</v>
      </c>
      <c r="AA138" s="143">
        <v>47</v>
      </c>
      <c r="AB138" s="143">
        <v>57</v>
      </c>
      <c r="AC138" s="143">
        <v>19</v>
      </c>
      <c r="AD138" s="143">
        <v>450.5</v>
      </c>
      <c r="AE138" s="143">
        <f t="shared" si="69"/>
        <v>-28</v>
      </c>
      <c r="AF138" s="147" t="s">
        <v>70</v>
      </c>
      <c r="AG138" s="143">
        <f t="shared" si="85"/>
        <v>27.03</v>
      </c>
      <c r="AH138" s="143">
        <v>6</v>
      </c>
      <c r="AI138" s="143">
        <v>7</v>
      </c>
      <c r="AJ138" s="143">
        <v>0</v>
      </c>
      <c r="AK138" s="143">
        <v>0</v>
      </c>
      <c r="AL138" s="143">
        <f t="shared" si="70"/>
        <v>-6</v>
      </c>
      <c r="AM138" s="147" t="s">
        <v>70</v>
      </c>
      <c r="AN138" s="143">
        <f t="shared" si="81"/>
        <v>0</v>
      </c>
      <c r="AO138" s="143">
        <f t="shared" si="82"/>
        <v>-6</v>
      </c>
      <c r="AP138" s="143">
        <v>60</v>
      </c>
      <c r="AQ138" s="143">
        <v>70</v>
      </c>
      <c r="AR138" s="143">
        <v>30</v>
      </c>
      <c r="AS138" s="143">
        <v>2777</v>
      </c>
      <c r="AT138" s="143">
        <f t="shared" si="71"/>
        <v>-30</v>
      </c>
      <c r="AU138" s="147" t="s">
        <v>70</v>
      </c>
      <c r="AV138" s="143">
        <f t="shared" si="83"/>
        <v>166.62</v>
      </c>
      <c r="AW138" s="143">
        <v>9</v>
      </c>
      <c r="AX138" s="143">
        <v>11</v>
      </c>
      <c r="AY138" s="143">
        <v>8</v>
      </c>
      <c r="AZ138" s="143">
        <v>245</v>
      </c>
      <c r="BA138" s="143">
        <f t="shared" si="72"/>
        <v>-1</v>
      </c>
      <c r="BB138" s="147" t="s">
        <v>70</v>
      </c>
      <c r="BC138" s="143">
        <f>AZ138*0.06</f>
        <v>14.7</v>
      </c>
      <c r="BD138" s="143">
        <v>4</v>
      </c>
      <c r="BE138" s="143">
        <v>5</v>
      </c>
      <c r="BF138" s="143">
        <v>0</v>
      </c>
      <c r="BG138" s="143">
        <v>0</v>
      </c>
      <c r="BH138" s="143">
        <f t="shared" si="73"/>
        <v>-4</v>
      </c>
      <c r="BI138" s="147" t="s">
        <v>70</v>
      </c>
      <c r="BJ138" s="143">
        <f t="shared" si="84"/>
        <v>0</v>
      </c>
      <c r="BK138" s="143">
        <v>14</v>
      </c>
      <c r="BL138" s="143">
        <v>16</v>
      </c>
      <c r="BM138" s="143">
        <v>10</v>
      </c>
      <c r="BN138" s="143">
        <v>149.5</v>
      </c>
      <c r="BO138" s="143">
        <v>149.5</v>
      </c>
      <c r="BP138" s="143">
        <f t="shared" si="74"/>
        <v>-4</v>
      </c>
      <c r="BQ138" s="147" t="s">
        <v>70</v>
      </c>
      <c r="BR138" s="143">
        <f>(BN138-BO138)*0.06</f>
        <v>0</v>
      </c>
      <c r="BS138" s="143">
        <v>12</v>
      </c>
      <c r="BT138" s="143">
        <v>15</v>
      </c>
      <c r="BU138" s="143">
        <v>26</v>
      </c>
      <c r="BV138" s="143">
        <v>570.24</v>
      </c>
      <c r="BW138" s="143">
        <f t="shared" si="75"/>
        <v>14</v>
      </c>
      <c r="BX138" s="147" t="s">
        <v>69</v>
      </c>
      <c r="BY138" s="143">
        <f>BV138*0.1</f>
        <v>57.024</v>
      </c>
      <c r="BZ138" s="143">
        <v>7</v>
      </c>
      <c r="CA138" s="143">
        <v>9</v>
      </c>
      <c r="CB138" s="143">
        <f t="shared" si="76"/>
        <v>0</v>
      </c>
      <c r="CC138" s="159">
        <f t="shared" si="77"/>
        <v>-7</v>
      </c>
      <c r="CD138" s="160" t="s">
        <v>70</v>
      </c>
      <c r="CE138" s="159">
        <f>CG138*2+CH138*3+CI138*15+CJ138*10+CK138*50+CL138*4+CM138*20+CN138*3+CO138*15+CP138*40+CQ138*40</f>
        <v>0</v>
      </c>
      <c r="CF138" s="159">
        <f>CC138*3</f>
        <v>-21</v>
      </c>
      <c r="CG138" s="144">
        <v>0</v>
      </c>
      <c r="CH138" s="143">
        <v>0</v>
      </c>
      <c r="CI138" s="143">
        <v>0</v>
      </c>
      <c r="CJ138" s="143">
        <v>0</v>
      </c>
      <c r="CK138" s="143">
        <v>0</v>
      </c>
      <c r="CL138" s="143">
        <v>0</v>
      </c>
      <c r="CM138" s="143">
        <v>0</v>
      </c>
      <c r="CN138" s="143">
        <v>0</v>
      </c>
      <c r="CO138" s="143">
        <v>0</v>
      </c>
      <c r="CP138" s="143">
        <v>0</v>
      </c>
      <c r="CQ138" s="143">
        <v>0</v>
      </c>
      <c r="CR138" s="143">
        <f t="shared" si="78"/>
        <v>391</v>
      </c>
      <c r="CS138" s="143">
        <f t="shared" si="79"/>
        <v>-27</v>
      </c>
    </row>
    <row r="139" s="135" customFormat="1" customHeight="1" spans="1:97">
      <c r="A139" s="143">
        <v>6823</v>
      </c>
      <c r="B139" s="143" t="s">
        <v>265</v>
      </c>
      <c r="C139" s="143">
        <v>720</v>
      </c>
      <c r="D139" s="143" t="s">
        <v>266</v>
      </c>
      <c r="E139" s="143" t="s">
        <v>68</v>
      </c>
      <c r="F139" s="143">
        <v>13</v>
      </c>
      <c r="G139" s="143">
        <v>16</v>
      </c>
      <c r="H139" s="143">
        <v>8</v>
      </c>
      <c r="I139" s="143">
        <v>195.9</v>
      </c>
      <c r="J139" s="143">
        <f t="shared" si="66"/>
        <v>-5</v>
      </c>
      <c r="K139" s="147" t="s">
        <v>70</v>
      </c>
      <c r="L139" s="143">
        <f t="shared" si="80"/>
        <v>11.754</v>
      </c>
      <c r="M139" s="143">
        <v>18</v>
      </c>
      <c r="N139" s="143">
        <v>19</v>
      </c>
      <c r="O139" s="143">
        <v>34</v>
      </c>
      <c r="P139" s="143">
        <v>733.17</v>
      </c>
      <c r="Q139" s="143">
        <f t="shared" si="67"/>
        <v>16</v>
      </c>
      <c r="R139" s="147" t="s">
        <v>69</v>
      </c>
      <c r="S139" s="143">
        <f>P139*0.08</f>
        <v>58.6536</v>
      </c>
      <c r="T139" s="143">
        <v>6</v>
      </c>
      <c r="U139" s="143">
        <v>6</v>
      </c>
      <c r="V139" s="143">
        <v>10</v>
      </c>
      <c r="W139" s="143">
        <v>275.5</v>
      </c>
      <c r="X139" s="143">
        <f t="shared" si="68"/>
        <v>4</v>
      </c>
      <c r="Y139" s="147" t="s">
        <v>69</v>
      </c>
      <c r="Z139" s="143">
        <f>W139*0.1</f>
        <v>27.55</v>
      </c>
      <c r="AA139" s="143">
        <v>16</v>
      </c>
      <c r="AB139" s="143">
        <v>21</v>
      </c>
      <c r="AC139" s="143">
        <v>14</v>
      </c>
      <c r="AD139" s="143">
        <v>351.13</v>
      </c>
      <c r="AE139" s="143">
        <f t="shared" si="69"/>
        <v>-2</v>
      </c>
      <c r="AF139" s="147" t="s">
        <v>70</v>
      </c>
      <c r="AG139" s="143">
        <f t="shared" si="85"/>
        <v>21.0678</v>
      </c>
      <c r="AH139" s="143">
        <v>3</v>
      </c>
      <c r="AI139" s="143">
        <v>3</v>
      </c>
      <c r="AJ139" s="143">
        <v>0</v>
      </c>
      <c r="AK139" s="143">
        <v>0</v>
      </c>
      <c r="AL139" s="143">
        <f t="shared" si="70"/>
        <v>-3</v>
      </c>
      <c r="AM139" s="147" t="s">
        <v>70</v>
      </c>
      <c r="AN139" s="143">
        <f t="shared" si="81"/>
        <v>0</v>
      </c>
      <c r="AO139" s="143">
        <f t="shared" si="82"/>
        <v>-3</v>
      </c>
      <c r="AP139" s="143">
        <v>27</v>
      </c>
      <c r="AQ139" s="143">
        <v>33</v>
      </c>
      <c r="AR139" s="143">
        <v>23</v>
      </c>
      <c r="AS139" s="143">
        <v>1764.06</v>
      </c>
      <c r="AT139" s="143">
        <f t="shared" si="71"/>
        <v>-4</v>
      </c>
      <c r="AU139" s="147" t="s">
        <v>70</v>
      </c>
      <c r="AV139" s="143">
        <f t="shared" si="83"/>
        <v>105.8436</v>
      </c>
      <c r="AW139" s="143">
        <v>7</v>
      </c>
      <c r="AX139" s="143">
        <v>9</v>
      </c>
      <c r="AY139" s="143">
        <v>19</v>
      </c>
      <c r="AZ139" s="143">
        <v>435</v>
      </c>
      <c r="BA139" s="143">
        <f t="shared" si="72"/>
        <v>12</v>
      </c>
      <c r="BB139" s="147" t="s">
        <v>69</v>
      </c>
      <c r="BC139" s="143">
        <f>AZ139*0.1</f>
        <v>43.5</v>
      </c>
      <c r="BD139" s="143">
        <v>3</v>
      </c>
      <c r="BE139" s="143">
        <v>3</v>
      </c>
      <c r="BF139" s="143">
        <v>2</v>
      </c>
      <c r="BG139" s="143">
        <v>16.25</v>
      </c>
      <c r="BH139" s="143">
        <f t="shared" si="73"/>
        <v>-1</v>
      </c>
      <c r="BI139" s="147" t="s">
        <v>70</v>
      </c>
      <c r="BJ139" s="143">
        <f t="shared" si="84"/>
        <v>0.975</v>
      </c>
      <c r="BK139" s="143">
        <v>6</v>
      </c>
      <c r="BL139" s="143">
        <v>8</v>
      </c>
      <c r="BM139" s="143">
        <v>49</v>
      </c>
      <c r="BN139" s="143">
        <v>687.7</v>
      </c>
      <c r="BO139" s="143">
        <v>598</v>
      </c>
      <c r="BP139" s="143">
        <f t="shared" si="74"/>
        <v>43</v>
      </c>
      <c r="BQ139" s="147" t="s">
        <v>69</v>
      </c>
      <c r="BR139" s="143">
        <f>(BN139-BO139)*0.1</f>
        <v>8.97</v>
      </c>
      <c r="BS139" s="143">
        <v>7</v>
      </c>
      <c r="BT139" s="143">
        <v>9</v>
      </c>
      <c r="BU139" s="143">
        <v>10</v>
      </c>
      <c r="BV139" s="143">
        <v>179.05</v>
      </c>
      <c r="BW139" s="143">
        <f t="shared" si="75"/>
        <v>3</v>
      </c>
      <c r="BX139" s="147" t="s">
        <v>69</v>
      </c>
      <c r="BY139" s="143">
        <f>BV139*0.1</f>
        <v>17.905</v>
      </c>
      <c r="BZ139" s="143">
        <v>4</v>
      </c>
      <c r="CA139" s="143">
        <v>4</v>
      </c>
      <c r="CB139" s="143">
        <f t="shared" si="76"/>
        <v>0</v>
      </c>
      <c r="CC139" s="159">
        <f t="shared" si="77"/>
        <v>-4</v>
      </c>
      <c r="CD139" s="160" t="s">
        <v>70</v>
      </c>
      <c r="CE139" s="159">
        <f>CG139*2+CH139*3+CI139*15+CJ139*10+CK139*50+CL139*4+CM139*20+CN139*3+CO139*15+CP139*40+CQ139*40</f>
        <v>0</v>
      </c>
      <c r="CF139" s="159">
        <f>CC139*3</f>
        <v>-12</v>
      </c>
      <c r="CG139" s="144">
        <v>0</v>
      </c>
      <c r="CH139" s="143">
        <v>0</v>
      </c>
      <c r="CI139" s="143">
        <v>0</v>
      </c>
      <c r="CJ139" s="143">
        <v>0</v>
      </c>
      <c r="CK139" s="143">
        <v>0</v>
      </c>
      <c r="CL139" s="143">
        <v>0</v>
      </c>
      <c r="CM139" s="143">
        <v>0</v>
      </c>
      <c r="CN139" s="143">
        <v>0</v>
      </c>
      <c r="CO139" s="143">
        <v>0</v>
      </c>
      <c r="CP139" s="143">
        <v>0</v>
      </c>
      <c r="CQ139" s="143">
        <v>0</v>
      </c>
      <c r="CR139" s="143">
        <f t="shared" si="78"/>
        <v>296</v>
      </c>
      <c r="CS139" s="143">
        <f t="shared" si="79"/>
        <v>-15</v>
      </c>
    </row>
    <row r="140" s="135" customFormat="1" customHeight="1" spans="1:97">
      <c r="A140" s="143">
        <v>11142</v>
      </c>
      <c r="B140" s="143" t="s">
        <v>267</v>
      </c>
      <c r="C140" s="143">
        <v>720</v>
      </c>
      <c r="D140" s="143" t="s">
        <v>266</v>
      </c>
      <c r="E140" s="143" t="s">
        <v>72</v>
      </c>
      <c r="F140" s="143">
        <v>14</v>
      </c>
      <c r="G140" s="143">
        <v>17</v>
      </c>
      <c r="H140" s="143">
        <v>12</v>
      </c>
      <c r="I140" s="143">
        <v>310.31</v>
      </c>
      <c r="J140" s="143">
        <f t="shared" si="66"/>
        <v>-2</v>
      </c>
      <c r="K140" s="147" t="s">
        <v>70</v>
      </c>
      <c r="L140" s="143">
        <f t="shared" si="80"/>
        <v>18.6186</v>
      </c>
      <c r="M140" s="143">
        <v>19</v>
      </c>
      <c r="N140" s="143">
        <v>21</v>
      </c>
      <c r="O140" s="143">
        <v>16</v>
      </c>
      <c r="P140" s="143">
        <v>375.23</v>
      </c>
      <c r="Q140" s="143">
        <f t="shared" si="67"/>
        <v>-3</v>
      </c>
      <c r="R140" s="147" t="s">
        <v>70</v>
      </c>
      <c r="S140" s="143">
        <f>P140*0.05</f>
        <v>18.7615</v>
      </c>
      <c r="T140" s="143">
        <v>6</v>
      </c>
      <c r="U140" s="143">
        <v>7</v>
      </c>
      <c r="V140" s="143">
        <v>4</v>
      </c>
      <c r="W140" s="143">
        <v>105.87</v>
      </c>
      <c r="X140" s="143">
        <f t="shared" si="68"/>
        <v>-2</v>
      </c>
      <c r="Y140" s="147" t="s">
        <v>70</v>
      </c>
      <c r="Z140" s="143">
        <f t="shared" ref="Z140:Z149" si="86">W140*0.06</f>
        <v>6.3522</v>
      </c>
      <c r="AA140" s="143">
        <v>17</v>
      </c>
      <c r="AB140" s="143">
        <v>22</v>
      </c>
      <c r="AC140" s="143">
        <v>9</v>
      </c>
      <c r="AD140" s="143">
        <v>184</v>
      </c>
      <c r="AE140" s="143">
        <f t="shared" si="69"/>
        <v>-8</v>
      </c>
      <c r="AF140" s="147" t="s">
        <v>70</v>
      </c>
      <c r="AG140" s="143">
        <f t="shared" si="85"/>
        <v>11.04</v>
      </c>
      <c r="AH140" s="143">
        <v>3</v>
      </c>
      <c r="AI140" s="143">
        <v>4</v>
      </c>
      <c r="AJ140" s="143">
        <v>0</v>
      </c>
      <c r="AK140" s="143">
        <v>0</v>
      </c>
      <c r="AL140" s="143">
        <f t="shared" si="70"/>
        <v>-3</v>
      </c>
      <c r="AM140" s="147" t="s">
        <v>70</v>
      </c>
      <c r="AN140" s="143">
        <f t="shared" si="81"/>
        <v>0</v>
      </c>
      <c r="AO140" s="143">
        <f t="shared" si="82"/>
        <v>-3</v>
      </c>
      <c r="AP140" s="143">
        <v>28</v>
      </c>
      <c r="AQ140" s="143">
        <v>33</v>
      </c>
      <c r="AR140" s="143">
        <v>13</v>
      </c>
      <c r="AS140" s="143">
        <v>1009</v>
      </c>
      <c r="AT140" s="143">
        <f t="shared" si="71"/>
        <v>-15</v>
      </c>
      <c r="AU140" s="147" t="s">
        <v>70</v>
      </c>
      <c r="AV140" s="143">
        <f t="shared" si="83"/>
        <v>60.54</v>
      </c>
      <c r="AW140" s="143">
        <v>8</v>
      </c>
      <c r="AX140" s="143">
        <v>9</v>
      </c>
      <c r="AY140" s="143">
        <v>7</v>
      </c>
      <c r="AZ140" s="143">
        <v>169.09</v>
      </c>
      <c r="BA140" s="143">
        <f t="shared" si="72"/>
        <v>-1</v>
      </c>
      <c r="BB140" s="147" t="s">
        <v>70</v>
      </c>
      <c r="BC140" s="143">
        <f>AZ140*0.06</f>
        <v>10.1454</v>
      </c>
      <c r="BD140" s="143">
        <v>3</v>
      </c>
      <c r="BE140" s="143">
        <v>4</v>
      </c>
      <c r="BF140" s="143">
        <v>1</v>
      </c>
      <c r="BG140" s="143">
        <v>8.05</v>
      </c>
      <c r="BH140" s="143">
        <f t="shared" si="73"/>
        <v>-2</v>
      </c>
      <c r="BI140" s="147" t="s">
        <v>70</v>
      </c>
      <c r="BJ140" s="143">
        <f t="shared" si="84"/>
        <v>0.483</v>
      </c>
      <c r="BK140" s="143">
        <v>7</v>
      </c>
      <c r="BL140" s="143">
        <v>8</v>
      </c>
      <c r="BM140" s="143">
        <v>0</v>
      </c>
      <c r="BN140" s="143">
        <v>0</v>
      </c>
      <c r="BO140" s="143">
        <v>0</v>
      </c>
      <c r="BP140" s="143">
        <f t="shared" si="74"/>
        <v>-7</v>
      </c>
      <c r="BQ140" s="147" t="s">
        <v>70</v>
      </c>
      <c r="BR140" s="143">
        <f>(BN140-BO140)*0.06</f>
        <v>0</v>
      </c>
      <c r="BS140" s="143">
        <v>7</v>
      </c>
      <c r="BT140" s="143">
        <v>10</v>
      </c>
      <c r="BU140" s="143">
        <v>8</v>
      </c>
      <c r="BV140" s="143">
        <v>147</v>
      </c>
      <c r="BW140" s="143">
        <f t="shared" si="75"/>
        <v>1</v>
      </c>
      <c r="BX140" s="147" t="s">
        <v>73</v>
      </c>
      <c r="BY140" s="143">
        <f>BV140*0.08</f>
        <v>11.76</v>
      </c>
      <c r="BZ140" s="143">
        <v>4</v>
      </c>
      <c r="CA140" s="143">
        <v>5</v>
      </c>
      <c r="CB140" s="143">
        <f t="shared" si="76"/>
        <v>0</v>
      </c>
      <c r="CC140" s="159">
        <f t="shared" si="77"/>
        <v>-4</v>
      </c>
      <c r="CD140" s="160" t="s">
        <v>70</v>
      </c>
      <c r="CE140" s="159">
        <f>CG140*2+CH140*3+CI140*15+CJ140*10+CK140*50+CL140*4+CM140*20+CN140*3+CO140*15+CP140*40+CQ140*40</f>
        <v>0</v>
      </c>
      <c r="CF140" s="159">
        <f>CC140*3</f>
        <v>-12</v>
      </c>
      <c r="CG140" s="144">
        <v>0</v>
      </c>
      <c r="CH140" s="143">
        <v>0</v>
      </c>
      <c r="CI140" s="143">
        <v>0</v>
      </c>
      <c r="CJ140" s="143">
        <v>0</v>
      </c>
      <c r="CK140" s="143">
        <v>0</v>
      </c>
      <c r="CL140" s="143">
        <v>0</v>
      </c>
      <c r="CM140" s="143">
        <v>0</v>
      </c>
      <c r="CN140" s="143">
        <v>0</v>
      </c>
      <c r="CO140" s="143">
        <v>0</v>
      </c>
      <c r="CP140" s="143">
        <v>0</v>
      </c>
      <c r="CQ140" s="143">
        <v>0</v>
      </c>
      <c r="CR140" s="143">
        <f t="shared" si="78"/>
        <v>138</v>
      </c>
      <c r="CS140" s="143">
        <f t="shared" si="79"/>
        <v>-15</v>
      </c>
    </row>
    <row r="141" s="135" customFormat="1" customHeight="1" spans="1:97">
      <c r="A141" s="143">
        <v>12914</v>
      </c>
      <c r="B141" s="143" t="s">
        <v>268</v>
      </c>
      <c r="C141" s="143">
        <v>720</v>
      </c>
      <c r="D141" s="143" t="s">
        <v>266</v>
      </c>
      <c r="E141" s="143" t="s">
        <v>72</v>
      </c>
      <c r="F141" s="143">
        <v>13</v>
      </c>
      <c r="G141" s="143">
        <v>15</v>
      </c>
      <c r="H141" s="143">
        <v>3</v>
      </c>
      <c r="I141" s="143">
        <v>74.25</v>
      </c>
      <c r="J141" s="143">
        <f t="shared" si="66"/>
        <v>-10</v>
      </c>
      <c r="K141" s="147" t="s">
        <v>70</v>
      </c>
      <c r="L141" s="143">
        <f t="shared" si="80"/>
        <v>4.455</v>
      </c>
      <c r="M141" s="143">
        <v>16</v>
      </c>
      <c r="N141" s="143">
        <v>18</v>
      </c>
      <c r="O141" s="143">
        <v>29</v>
      </c>
      <c r="P141" s="143">
        <v>628.72</v>
      </c>
      <c r="Q141" s="143">
        <f t="shared" si="67"/>
        <v>13</v>
      </c>
      <c r="R141" s="147" t="s">
        <v>69</v>
      </c>
      <c r="S141" s="143">
        <f>P141*0.08</f>
        <v>50.2976</v>
      </c>
      <c r="T141" s="143">
        <v>6</v>
      </c>
      <c r="U141" s="143">
        <v>6</v>
      </c>
      <c r="V141" s="143">
        <v>0</v>
      </c>
      <c r="W141" s="143">
        <v>0</v>
      </c>
      <c r="X141" s="143">
        <f t="shared" si="68"/>
        <v>-6</v>
      </c>
      <c r="Y141" s="147" t="s">
        <v>70</v>
      </c>
      <c r="Z141" s="143">
        <f t="shared" si="86"/>
        <v>0</v>
      </c>
      <c r="AA141" s="143">
        <v>16</v>
      </c>
      <c r="AB141" s="143">
        <v>21</v>
      </c>
      <c r="AC141" s="143">
        <v>12</v>
      </c>
      <c r="AD141" s="143">
        <v>234</v>
      </c>
      <c r="AE141" s="143">
        <f t="shared" si="69"/>
        <v>-4</v>
      </c>
      <c r="AF141" s="147" t="s">
        <v>70</v>
      </c>
      <c r="AG141" s="143">
        <f t="shared" si="85"/>
        <v>14.04</v>
      </c>
      <c r="AH141" s="143">
        <v>2</v>
      </c>
      <c r="AI141" s="143">
        <v>3</v>
      </c>
      <c r="AJ141" s="143">
        <v>0</v>
      </c>
      <c r="AK141" s="143">
        <v>0</v>
      </c>
      <c r="AL141" s="143">
        <f t="shared" si="70"/>
        <v>-2</v>
      </c>
      <c r="AM141" s="147" t="s">
        <v>70</v>
      </c>
      <c r="AN141" s="143">
        <f t="shared" si="81"/>
        <v>0</v>
      </c>
      <c r="AO141" s="143">
        <f t="shared" si="82"/>
        <v>-2</v>
      </c>
      <c r="AP141" s="143">
        <v>26</v>
      </c>
      <c r="AQ141" s="143">
        <v>31</v>
      </c>
      <c r="AR141" s="143">
        <v>26</v>
      </c>
      <c r="AS141" s="143">
        <v>1947.28</v>
      </c>
      <c r="AT141" s="143">
        <f t="shared" si="71"/>
        <v>0</v>
      </c>
      <c r="AU141" s="147" t="s">
        <v>73</v>
      </c>
      <c r="AV141" s="143">
        <f>AS141*0.08</f>
        <v>155.7824</v>
      </c>
      <c r="AW141" s="143">
        <v>7</v>
      </c>
      <c r="AX141" s="143">
        <v>8</v>
      </c>
      <c r="AY141" s="143">
        <v>2</v>
      </c>
      <c r="AZ141" s="143">
        <v>50</v>
      </c>
      <c r="BA141" s="143">
        <f t="shared" si="72"/>
        <v>-5</v>
      </c>
      <c r="BB141" s="147" t="s">
        <v>70</v>
      </c>
      <c r="BC141" s="143">
        <f>AZ141*0.06</f>
        <v>3</v>
      </c>
      <c r="BD141" s="143">
        <v>2</v>
      </c>
      <c r="BE141" s="143">
        <v>3</v>
      </c>
      <c r="BF141" s="143">
        <v>0</v>
      </c>
      <c r="BG141" s="143">
        <v>0</v>
      </c>
      <c r="BH141" s="143">
        <f t="shared" si="73"/>
        <v>-2</v>
      </c>
      <c r="BI141" s="147" t="s">
        <v>70</v>
      </c>
      <c r="BJ141" s="143">
        <f t="shared" si="84"/>
        <v>0</v>
      </c>
      <c r="BK141" s="143">
        <v>6</v>
      </c>
      <c r="BL141" s="143">
        <v>7</v>
      </c>
      <c r="BM141" s="143">
        <v>5</v>
      </c>
      <c r="BN141" s="143">
        <v>149.5</v>
      </c>
      <c r="BO141" s="143">
        <v>0</v>
      </c>
      <c r="BP141" s="143">
        <f t="shared" si="74"/>
        <v>-1</v>
      </c>
      <c r="BQ141" s="147" t="s">
        <v>70</v>
      </c>
      <c r="BR141" s="143">
        <f>(BN141-BO141)*0.06</f>
        <v>8.97</v>
      </c>
      <c r="BS141" s="143">
        <v>6</v>
      </c>
      <c r="BT141" s="143">
        <v>8</v>
      </c>
      <c r="BU141" s="143">
        <v>7</v>
      </c>
      <c r="BV141" s="143">
        <v>147</v>
      </c>
      <c r="BW141" s="143">
        <f t="shared" si="75"/>
        <v>1</v>
      </c>
      <c r="BX141" s="147" t="s">
        <v>73</v>
      </c>
      <c r="BY141" s="143">
        <f>BV141*0.08</f>
        <v>11.76</v>
      </c>
      <c r="BZ141" s="143">
        <v>3</v>
      </c>
      <c r="CA141" s="143">
        <v>4</v>
      </c>
      <c r="CB141" s="143">
        <f t="shared" si="76"/>
        <v>0</v>
      </c>
      <c r="CC141" s="159">
        <f t="shared" si="77"/>
        <v>-3</v>
      </c>
      <c r="CD141" s="160" t="s">
        <v>70</v>
      </c>
      <c r="CE141" s="159">
        <f>CG141*2+CH141*3+CI141*15+CJ141*10+CK141*50+CL141*4+CM141*20+CN141*3+CO141*15+CP141*40+CQ141*40</f>
        <v>0</v>
      </c>
      <c r="CF141" s="159">
        <f>CC141*3</f>
        <v>-9</v>
      </c>
      <c r="CG141" s="144">
        <v>0</v>
      </c>
      <c r="CH141" s="143">
        <v>0</v>
      </c>
      <c r="CI141" s="143">
        <v>0</v>
      </c>
      <c r="CJ141" s="143">
        <v>0</v>
      </c>
      <c r="CK141" s="143">
        <v>0</v>
      </c>
      <c r="CL141" s="143">
        <v>0</v>
      </c>
      <c r="CM141" s="143">
        <v>0</v>
      </c>
      <c r="CN141" s="143">
        <v>0</v>
      </c>
      <c r="CO141" s="143">
        <v>0</v>
      </c>
      <c r="CP141" s="143">
        <v>0</v>
      </c>
      <c r="CQ141" s="143">
        <v>0</v>
      </c>
      <c r="CR141" s="143">
        <f t="shared" si="78"/>
        <v>248</v>
      </c>
      <c r="CS141" s="143">
        <f t="shared" si="79"/>
        <v>-11</v>
      </c>
    </row>
    <row r="142" s="135" customFormat="1" customHeight="1" spans="1:97">
      <c r="A142" s="143">
        <v>4301</v>
      </c>
      <c r="B142" s="143" t="s">
        <v>269</v>
      </c>
      <c r="C142" s="143">
        <v>365</v>
      </c>
      <c r="D142" s="143" t="s">
        <v>270</v>
      </c>
      <c r="E142" s="143" t="s">
        <v>68</v>
      </c>
      <c r="F142" s="143">
        <v>39</v>
      </c>
      <c r="G142" s="143">
        <v>47</v>
      </c>
      <c r="H142" s="143">
        <v>20</v>
      </c>
      <c r="I142" s="143">
        <v>469.21</v>
      </c>
      <c r="J142" s="143">
        <f t="shared" si="66"/>
        <v>-19</v>
      </c>
      <c r="K142" s="147" t="s">
        <v>70</v>
      </c>
      <c r="L142" s="143">
        <f t="shared" si="80"/>
        <v>28.1526</v>
      </c>
      <c r="M142" s="143">
        <v>52</v>
      </c>
      <c r="N142" s="143">
        <v>57</v>
      </c>
      <c r="O142" s="143">
        <v>46</v>
      </c>
      <c r="P142" s="143">
        <v>1126.01</v>
      </c>
      <c r="Q142" s="143">
        <f t="shared" si="67"/>
        <v>-6</v>
      </c>
      <c r="R142" s="147" t="s">
        <v>70</v>
      </c>
      <c r="S142" s="143">
        <f>P142*0.05</f>
        <v>56.3005</v>
      </c>
      <c r="T142" s="143">
        <v>18</v>
      </c>
      <c r="U142" s="143">
        <v>20</v>
      </c>
      <c r="V142" s="143">
        <v>6</v>
      </c>
      <c r="W142" s="143">
        <v>102.88</v>
      </c>
      <c r="X142" s="143">
        <f t="shared" si="68"/>
        <v>-12</v>
      </c>
      <c r="Y142" s="147" t="s">
        <v>70</v>
      </c>
      <c r="Z142" s="143">
        <f t="shared" si="86"/>
        <v>6.1728</v>
      </c>
      <c r="AA142" s="143">
        <v>33</v>
      </c>
      <c r="AB142" s="143">
        <v>41</v>
      </c>
      <c r="AC142" s="143">
        <v>29</v>
      </c>
      <c r="AD142" s="143">
        <v>681.27</v>
      </c>
      <c r="AE142" s="143">
        <f t="shared" si="69"/>
        <v>-4</v>
      </c>
      <c r="AF142" s="147" t="s">
        <v>70</v>
      </c>
      <c r="AG142" s="143">
        <f t="shared" si="85"/>
        <v>40.8762</v>
      </c>
      <c r="AH142" s="143">
        <v>5</v>
      </c>
      <c r="AI142" s="143">
        <v>6</v>
      </c>
      <c r="AJ142" s="143">
        <v>6</v>
      </c>
      <c r="AK142" s="143">
        <v>165</v>
      </c>
      <c r="AL142" s="143">
        <f t="shared" si="70"/>
        <v>1</v>
      </c>
      <c r="AM142" s="147" t="s">
        <v>69</v>
      </c>
      <c r="AN142" s="143">
        <f>AK142*0.1</f>
        <v>16.5</v>
      </c>
      <c r="AO142" s="143"/>
      <c r="AP142" s="143">
        <v>83</v>
      </c>
      <c r="AQ142" s="143">
        <v>100</v>
      </c>
      <c r="AR142" s="143">
        <v>105</v>
      </c>
      <c r="AS142" s="143">
        <v>8416.6</v>
      </c>
      <c r="AT142" s="143">
        <f t="shared" si="71"/>
        <v>22</v>
      </c>
      <c r="AU142" s="147" t="s">
        <v>69</v>
      </c>
      <c r="AV142" s="143">
        <f>AS142*0.1</f>
        <v>841.66</v>
      </c>
      <c r="AW142" s="143">
        <v>8</v>
      </c>
      <c r="AX142" s="143">
        <v>10</v>
      </c>
      <c r="AY142" s="143">
        <v>12</v>
      </c>
      <c r="AZ142" s="143">
        <v>315</v>
      </c>
      <c r="BA142" s="143">
        <f t="shared" si="72"/>
        <v>4</v>
      </c>
      <c r="BB142" s="147" t="s">
        <v>69</v>
      </c>
      <c r="BC142" s="143">
        <f>AZ142*0.1</f>
        <v>31.5</v>
      </c>
      <c r="BD142" s="143">
        <v>4</v>
      </c>
      <c r="BE142" s="143">
        <v>5</v>
      </c>
      <c r="BF142" s="143">
        <v>15.43</v>
      </c>
      <c r="BG142" s="143">
        <v>95.94</v>
      </c>
      <c r="BH142" s="143">
        <f t="shared" si="73"/>
        <v>11.43</v>
      </c>
      <c r="BI142" s="147" t="s">
        <v>69</v>
      </c>
      <c r="BJ142" s="143">
        <f>BG142*0.1</f>
        <v>9.594</v>
      </c>
      <c r="BK142" s="143">
        <v>15</v>
      </c>
      <c r="BL142" s="143">
        <v>18</v>
      </c>
      <c r="BM142" s="143">
        <v>32</v>
      </c>
      <c r="BN142" s="143">
        <v>448.5</v>
      </c>
      <c r="BO142" s="143">
        <v>149.5</v>
      </c>
      <c r="BP142" s="143">
        <f t="shared" si="74"/>
        <v>17</v>
      </c>
      <c r="BQ142" s="147" t="s">
        <v>69</v>
      </c>
      <c r="BR142" s="143">
        <f>(BN142-BO142)*0.1</f>
        <v>29.9</v>
      </c>
      <c r="BS142" s="143">
        <v>10</v>
      </c>
      <c r="BT142" s="143">
        <v>13</v>
      </c>
      <c r="BU142" s="143">
        <v>4</v>
      </c>
      <c r="BV142" s="143">
        <v>84</v>
      </c>
      <c r="BW142" s="143">
        <f t="shared" si="75"/>
        <v>-6</v>
      </c>
      <c r="BX142" s="147" t="s">
        <v>70</v>
      </c>
      <c r="BY142" s="143">
        <f>BV142*0.06</f>
        <v>5.04</v>
      </c>
      <c r="BZ142" s="143">
        <v>24</v>
      </c>
      <c r="CA142" s="143">
        <v>29</v>
      </c>
      <c r="CB142" s="143">
        <f t="shared" si="76"/>
        <v>52.5</v>
      </c>
      <c r="CC142" s="159">
        <f t="shared" si="77"/>
        <v>28.5</v>
      </c>
      <c r="CD142" s="160" t="s">
        <v>69</v>
      </c>
      <c r="CE142" s="159">
        <f>CG142*3+CH142*5+CI142*25+CJ142*15+CK142*70+CL142*6+CM142*30+CN142*6+CO142*24+CP142*56+CQ142*61</f>
        <v>265</v>
      </c>
      <c r="CF142" s="159"/>
      <c r="CG142" s="144">
        <v>1</v>
      </c>
      <c r="CH142" s="143">
        <v>10</v>
      </c>
      <c r="CI142" s="143">
        <v>8</v>
      </c>
      <c r="CJ142" s="143">
        <v>0</v>
      </c>
      <c r="CK142" s="143">
        <v>0</v>
      </c>
      <c r="CL142" s="143">
        <v>0</v>
      </c>
      <c r="CM142" s="143">
        <v>0</v>
      </c>
      <c r="CN142" s="143">
        <v>2</v>
      </c>
      <c r="CO142" s="143">
        <v>0</v>
      </c>
      <c r="CP142" s="143">
        <v>0</v>
      </c>
      <c r="CQ142" s="143">
        <v>0</v>
      </c>
      <c r="CR142" s="143">
        <f t="shared" si="78"/>
        <v>1331</v>
      </c>
      <c r="CS142" s="143">
        <f t="shared" si="79"/>
        <v>0</v>
      </c>
    </row>
    <row r="143" s="135" customFormat="1" customHeight="1" spans="1:97">
      <c r="A143" s="143">
        <v>10931</v>
      </c>
      <c r="B143" s="143" t="s">
        <v>271</v>
      </c>
      <c r="C143" s="143">
        <v>365</v>
      </c>
      <c r="D143" s="143" t="s">
        <v>270</v>
      </c>
      <c r="E143" s="143" t="s">
        <v>72</v>
      </c>
      <c r="F143" s="143">
        <v>39</v>
      </c>
      <c r="G143" s="143">
        <v>47</v>
      </c>
      <c r="H143" s="143">
        <v>28</v>
      </c>
      <c r="I143" s="143">
        <v>677.17</v>
      </c>
      <c r="J143" s="143">
        <f t="shared" si="66"/>
        <v>-11</v>
      </c>
      <c r="K143" s="147" t="s">
        <v>70</v>
      </c>
      <c r="L143" s="143">
        <f t="shared" si="80"/>
        <v>40.6302</v>
      </c>
      <c r="M143" s="143">
        <v>52</v>
      </c>
      <c r="N143" s="143">
        <v>57</v>
      </c>
      <c r="O143" s="143">
        <v>32</v>
      </c>
      <c r="P143" s="143">
        <v>719.66</v>
      </c>
      <c r="Q143" s="143">
        <f t="shared" si="67"/>
        <v>-20</v>
      </c>
      <c r="R143" s="147" t="s">
        <v>70</v>
      </c>
      <c r="S143" s="143">
        <f>P143*0.05</f>
        <v>35.983</v>
      </c>
      <c r="T143" s="143">
        <v>18</v>
      </c>
      <c r="U143" s="143">
        <v>20</v>
      </c>
      <c r="V143" s="143">
        <v>15</v>
      </c>
      <c r="W143" s="143">
        <v>363.28</v>
      </c>
      <c r="X143" s="143">
        <f t="shared" si="68"/>
        <v>-3</v>
      </c>
      <c r="Y143" s="147" t="s">
        <v>70</v>
      </c>
      <c r="Z143" s="143">
        <f t="shared" si="86"/>
        <v>21.7968</v>
      </c>
      <c r="AA143" s="143">
        <v>33</v>
      </c>
      <c r="AB143" s="143">
        <v>41</v>
      </c>
      <c r="AC143" s="143">
        <v>26</v>
      </c>
      <c r="AD143" s="143">
        <v>639.87</v>
      </c>
      <c r="AE143" s="143">
        <f t="shared" si="69"/>
        <v>-7</v>
      </c>
      <c r="AF143" s="147" t="s">
        <v>70</v>
      </c>
      <c r="AG143" s="143">
        <f t="shared" si="85"/>
        <v>38.3922</v>
      </c>
      <c r="AH143" s="143">
        <v>5</v>
      </c>
      <c r="AI143" s="143">
        <v>6</v>
      </c>
      <c r="AJ143" s="143">
        <v>2</v>
      </c>
      <c r="AK143" s="143">
        <v>57</v>
      </c>
      <c r="AL143" s="143">
        <f t="shared" si="70"/>
        <v>-3</v>
      </c>
      <c r="AM143" s="147" t="s">
        <v>70</v>
      </c>
      <c r="AN143" s="143">
        <f>AK143*0.06</f>
        <v>3.42</v>
      </c>
      <c r="AO143" s="143">
        <f>AL143*1</f>
        <v>-3</v>
      </c>
      <c r="AP143" s="143">
        <v>83</v>
      </c>
      <c r="AQ143" s="143">
        <v>100</v>
      </c>
      <c r="AR143" s="143">
        <v>54</v>
      </c>
      <c r="AS143" s="143">
        <v>4413.6</v>
      </c>
      <c r="AT143" s="143">
        <f t="shared" si="71"/>
        <v>-29</v>
      </c>
      <c r="AU143" s="147" t="s">
        <v>70</v>
      </c>
      <c r="AV143" s="143">
        <f>AS143*0.06</f>
        <v>264.816</v>
      </c>
      <c r="AW143" s="143">
        <v>8</v>
      </c>
      <c r="AX143" s="143">
        <v>10</v>
      </c>
      <c r="AY143" s="143">
        <v>2</v>
      </c>
      <c r="AZ143" s="143">
        <v>50.19</v>
      </c>
      <c r="BA143" s="143">
        <f t="shared" si="72"/>
        <v>-6</v>
      </c>
      <c r="BB143" s="147" t="s">
        <v>70</v>
      </c>
      <c r="BC143" s="143">
        <f>AZ143*0.06</f>
        <v>3.0114</v>
      </c>
      <c r="BD143" s="143">
        <v>4</v>
      </c>
      <c r="BE143" s="143">
        <v>5</v>
      </c>
      <c r="BF143" s="143">
        <v>10</v>
      </c>
      <c r="BG143" s="143">
        <v>66.73</v>
      </c>
      <c r="BH143" s="143">
        <f t="shared" si="73"/>
        <v>6</v>
      </c>
      <c r="BI143" s="147" t="s">
        <v>69</v>
      </c>
      <c r="BJ143" s="143">
        <f>BG143*0.1</f>
        <v>6.673</v>
      </c>
      <c r="BK143" s="143">
        <v>15</v>
      </c>
      <c r="BL143" s="143">
        <v>18</v>
      </c>
      <c r="BM143" s="143">
        <v>0</v>
      </c>
      <c r="BN143" s="143">
        <v>0</v>
      </c>
      <c r="BO143" s="143">
        <v>0</v>
      </c>
      <c r="BP143" s="143">
        <f t="shared" si="74"/>
        <v>-15</v>
      </c>
      <c r="BQ143" s="147" t="s">
        <v>70</v>
      </c>
      <c r="BR143" s="143">
        <f>(BN143-BO143)*0.06</f>
        <v>0</v>
      </c>
      <c r="BS143" s="143">
        <v>10</v>
      </c>
      <c r="BT143" s="143">
        <v>13</v>
      </c>
      <c r="BU143" s="143">
        <v>3</v>
      </c>
      <c r="BV143" s="143">
        <v>70</v>
      </c>
      <c r="BW143" s="143">
        <f t="shared" si="75"/>
        <v>-7</v>
      </c>
      <c r="BX143" s="147" t="s">
        <v>70</v>
      </c>
      <c r="BY143" s="143">
        <f>BV143*0.06</f>
        <v>4.2</v>
      </c>
      <c r="BZ143" s="143">
        <v>24</v>
      </c>
      <c r="CA143" s="143">
        <v>29</v>
      </c>
      <c r="CB143" s="143">
        <f t="shared" si="76"/>
        <v>13.5</v>
      </c>
      <c r="CC143" s="159">
        <f t="shared" si="77"/>
        <v>-10.5</v>
      </c>
      <c r="CD143" s="160" t="s">
        <v>70</v>
      </c>
      <c r="CE143" s="159">
        <f t="shared" ref="CE143:CE151" si="87">CG143*2+CH143*3+CI143*15+CJ143*10+CK143*50+CL143*4+CM143*20+CN143*3+CO143*15+CP143*40+CQ143*40</f>
        <v>63</v>
      </c>
      <c r="CF143" s="159">
        <f>CC143*3</f>
        <v>-31.5</v>
      </c>
      <c r="CG143" s="144">
        <v>1</v>
      </c>
      <c r="CH143" s="143">
        <v>1</v>
      </c>
      <c r="CI143" s="143">
        <v>0</v>
      </c>
      <c r="CJ143" s="143">
        <v>0</v>
      </c>
      <c r="CK143" s="143">
        <v>0</v>
      </c>
      <c r="CL143" s="143">
        <v>0</v>
      </c>
      <c r="CM143" s="143">
        <v>0</v>
      </c>
      <c r="CN143" s="143">
        <v>1</v>
      </c>
      <c r="CO143" s="143">
        <v>1</v>
      </c>
      <c r="CP143" s="143">
        <v>0</v>
      </c>
      <c r="CQ143" s="143">
        <v>1</v>
      </c>
      <c r="CR143" s="143">
        <f t="shared" si="78"/>
        <v>482</v>
      </c>
      <c r="CS143" s="143">
        <f t="shared" si="79"/>
        <v>-34.5</v>
      </c>
    </row>
    <row r="144" s="135" customFormat="1" customHeight="1" spans="1:97">
      <c r="A144" s="143">
        <v>12932</v>
      </c>
      <c r="B144" s="143" t="s">
        <v>272</v>
      </c>
      <c r="C144" s="143">
        <v>365</v>
      </c>
      <c r="D144" s="143" t="s">
        <v>270</v>
      </c>
      <c r="E144" s="143" t="s">
        <v>81</v>
      </c>
      <c r="F144" s="143">
        <v>25</v>
      </c>
      <c r="G144" s="143">
        <v>30</v>
      </c>
      <c r="H144" s="143">
        <v>10</v>
      </c>
      <c r="I144" s="143">
        <v>223.7</v>
      </c>
      <c r="J144" s="143">
        <f t="shared" si="66"/>
        <v>-15</v>
      </c>
      <c r="K144" s="147" t="s">
        <v>70</v>
      </c>
      <c r="L144" s="143">
        <f t="shared" si="80"/>
        <v>13.422</v>
      </c>
      <c r="M144" s="143">
        <v>32</v>
      </c>
      <c r="N144" s="143">
        <v>36</v>
      </c>
      <c r="O144" s="143">
        <v>9</v>
      </c>
      <c r="P144" s="143">
        <v>221.69</v>
      </c>
      <c r="Q144" s="143">
        <f t="shared" si="67"/>
        <v>-23</v>
      </c>
      <c r="R144" s="147" t="s">
        <v>70</v>
      </c>
      <c r="S144" s="143">
        <f>P144*0.05</f>
        <v>11.0845</v>
      </c>
      <c r="T144" s="143">
        <v>13</v>
      </c>
      <c r="U144" s="143">
        <v>14</v>
      </c>
      <c r="V144" s="143">
        <v>5</v>
      </c>
      <c r="W144" s="143">
        <v>122.5</v>
      </c>
      <c r="X144" s="143">
        <f t="shared" si="68"/>
        <v>-8</v>
      </c>
      <c r="Y144" s="147" t="s">
        <v>70</v>
      </c>
      <c r="Z144" s="143">
        <f t="shared" si="86"/>
        <v>7.35</v>
      </c>
      <c r="AA144" s="143">
        <v>20</v>
      </c>
      <c r="AB144" s="143">
        <v>26</v>
      </c>
      <c r="AC144" s="143">
        <v>12</v>
      </c>
      <c r="AD144" s="143">
        <v>236.23</v>
      </c>
      <c r="AE144" s="143">
        <f t="shared" si="69"/>
        <v>-8</v>
      </c>
      <c r="AF144" s="147" t="s">
        <v>70</v>
      </c>
      <c r="AG144" s="143">
        <f t="shared" si="85"/>
        <v>14.1738</v>
      </c>
      <c r="AH144" s="143">
        <v>5</v>
      </c>
      <c r="AI144" s="143">
        <v>6</v>
      </c>
      <c r="AJ144" s="143">
        <v>2</v>
      </c>
      <c r="AK144" s="143">
        <v>59</v>
      </c>
      <c r="AL144" s="143">
        <f t="shared" si="70"/>
        <v>-3</v>
      </c>
      <c r="AM144" s="147" t="s">
        <v>70</v>
      </c>
      <c r="AN144" s="143">
        <f>AK144*0.06</f>
        <v>3.54</v>
      </c>
      <c r="AO144" s="143">
        <f>AL144*1</f>
        <v>-3</v>
      </c>
      <c r="AP144" s="143">
        <v>52</v>
      </c>
      <c r="AQ144" s="143">
        <v>61</v>
      </c>
      <c r="AR144" s="143">
        <v>1</v>
      </c>
      <c r="AS144" s="143">
        <v>138</v>
      </c>
      <c r="AT144" s="143">
        <f t="shared" si="71"/>
        <v>-51</v>
      </c>
      <c r="AU144" s="147" t="s">
        <v>70</v>
      </c>
      <c r="AV144" s="143">
        <f>AS144*0.06</f>
        <v>8.28</v>
      </c>
      <c r="AW144" s="143">
        <v>7</v>
      </c>
      <c r="AX144" s="143">
        <v>8</v>
      </c>
      <c r="AY144" s="143">
        <v>2</v>
      </c>
      <c r="AZ144" s="143">
        <v>70</v>
      </c>
      <c r="BA144" s="143">
        <f t="shared" si="72"/>
        <v>-5</v>
      </c>
      <c r="BB144" s="147" t="s">
        <v>70</v>
      </c>
      <c r="BC144" s="143">
        <f>AZ144*0.06</f>
        <v>4.2</v>
      </c>
      <c r="BD144" s="143">
        <v>4</v>
      </c>
      <c r="BE144" s="143">
        <v>4</v>
      </c>
      <c r="BF144" s="143">
        <v>0.16</v>
      </c>
      <c r="BG144" s="143">
        <v>3.17</v>
      </c>
      <c r="BH144" s="143">
        <f t="shared" si="73"/>
        <v>-3.84</v>
      </c>
      <c r="BI144" s="147" t="s">
        <v>70</v>
      </c>
      <c r="BJ144" s="143">
        <f>BG144*0.06</f>
        <v>0.1902</v>
      </c>
      <c r="BK144" s="143">
        <v>9</v>
      </c>
      <c r="BL144" s="143">
        <v>11</v>
      </c>
      <c r="BM144" s="143">
        <v>0</v>
      </c>
      <c r="BN144" s="143">
        <v>0</v>
      </c>
      <c r="BO144" s="143">
        <v>0</v>
      </c>
      <c r="BP144" s="143">
        <f t="shared" si="74"/>
        <v>-9</v>
      </c>
      <c r="BQ144" s="147" t="s">
        <v>70</v>
      </c>
      <c r="BR144" s="143">
        <f>(BN144-BO144)*0.06</f>
        <v>0</v>
      </c>
      <c r="BS144" s="143">
        <v>7</v>
      </c>
      <c r="BT144" s="143">
        <v>9</v>
      </c>
      <c r="BU144" s="143">
        <v>4</v>
      </c>
      <c r="BV144" s="143">
        <v>63.01</v>
      </c>
      <c r="BW144" s="143">
        <f t="shared" si="75"/>
        <v>-3</v>
      </c>
      <c r="BX144" s="147" t="s">
        <v>70</v>
      </c>
      <c r="BY144" s="143">
        <f>BV144*0.06</f>
        <v>3.7806</v>
      </c>
      <c r="BZ144" s="143">
        <v>16</v>
      </c>
      <c r="CA144" s="143">
        <v>19</v>
      </c>
      <c r="CB144" s="143">
        <f t="shared" si="76"/>
        <v>0</v>
      </c>
      <c r="CC144" s="159">
        <f t="shared" si="77"/>
        <v>-16</v>
      </c>
      <c r="CD144" s="160" t="s">
        <v>70</v>
      </c>
      <c r="CE144" s="159">
        <f t="shared" si="87"/>
        <v>0</v>
      </c>
      <c r="CF144" s="159">
        <f>CC144*3</f>
        <v>-48</v>
      </c>
      <c r="CG144" s="144">
        <v>0</v>
      </c>
      <c r="CH144" s="143">
        <v>0</v>
      </c>
      <c r="CI144" s="143">
        <v>0</v>
      </c>
      <c r="CJ144" s="143">
        <v>0</v>
      </c>
      <c r="CK144" s="143">
        <v>0</v>
      </c>
      <c r="CL144" s="143">
        <v>0</v>
      </c>
      <c r="CM144" s="143">
        <v>0</v>
      </c>
      <c r="CN144" s="143">
        <v>0</v>
      </c>
      <c r="CO144" s="143">
        <v>0</v>
      </c>
      <c r="CP144" s="143">
        <v>0</v>
      </c>
      <c r="CQ144" s="143">
        <v>0</v>
      </c>
      <c r="CR144" s="143">
        <f t="shared" si="78"/>
        <v>66</v>
      </c>
      <c r="CS144" s="143">
        <f t="shared" si="79"/>
        <v>-51</v>
      </c>
    </row>
    <row r="145" s="135" customFormat="1" customHeight="1" spans="1:97">
      <c r="A145" s="143">
        <v>7583</v>
      </c>
      <c r="B145" s="143" t="s">
        <v>273</v>
      </c>
      <c r="C145" s="143">
        <v>343</v>
      </c>
      <c r="D145" s="143" t="s">
        <v>274</v>
      </c>
      <c r="E145" s="143" t="s">
        <v>68</v>
      </c>
      <c r="F145" s="143">
        <v>37</v>
      </c>
      <c r="G145" s="143">
        <v>44</v>
      </c>
      <c r="H145" s="143">
        <v>53</v>
      </c>
      <c r="I145" s="143">
        <v>1232.04</v>
      </c>
      <c r="J145" s="143">
        <f t="shared" si="66"/>
        <v>16</v>
      </c>
      <c r="K145" s="147" t="s">
        <v>69</v>
      </c>
      <c r="L145" s="143">
        <f>I145*0.1</f>
        <v>123.204</v>
      </c>
      <c r="M145" s="143">
        <v>49</v>
      </c>
      <c r="N145" s="143">
        <v>54</v>
      </c>
      <c r="O145" s="143">
        <v>98</v>
      </c>
      <c r="P145" s="143">
        <v>2382.82</v>
      </c>
      <c r="Q145" s="143">
        <f t="shared" si="67"/>
        <v>49</v>
      </c>
      <c r="R145" s="147" t="s">
        <v>69</v>
      </c>
      <c r="S145" s="143">
        <f>P145*0.08</f>
        <v>190.6256</v>
      </c>
      <c r="T145" s="143">
        <v>25</v>
      </c>
      <c r="U145" s="143">
        <v>28</v>
      </c>
      <c r="V145" s="143">
        <v>19</v>
      </c>
      <c r="W145" s="143">
        <v>453.28</v>
      </c>
      <c r="X145" s="143">
        <f t="shared" si="68"/>
        <v>-6</v>
      </c>
      <c r="Y145" s="147" t="s">
        <v>70</v>
      </c>
      <c r="Z145" s="143">
        <f t="shared" si="86"/>
        <v>27.1968</v>
      </c>
      <c r="AA145" s="143">
        <v>40</v>
      </c>
      <c r="AB145" s="143">
        <v>48</v>
      </c>
      <c r="AC145" s="143">
        <v>30</v>
      </c>
      <c r="AD145" s="143">
        <v>768.14</v>
      </c>
      <c r="AE145" s="143">
        <f t="shared" si="69"/>
        <v>-10</v>
      </c>
      <c r="AF145" s="147" t="s">
        <v>70</v>
      </c>
      <c r="AG145" s="143">
        <f t="shared" si="85"/>
        <v>46.0884</v>
      </c>
      <c r="AH145" s="143">
        <v>6</v>
      </c>
      <c r="AI145" s="143">
        <v>7</v>
      </c>
      <c r="AJ145" s="143">
        <v>2</v>
      </c>
      <c r="AK145" s="143">
        <v>54.2</v>
      </c>
      <c r="AL145" s="143">
        <f t="shared" si="70"/>
        <v>-4</v>
      </c>
      <c r="AM145" s="147" t="s">
        <v>70</v>
      </c>
      <c r="AN145" s="143">
        <f>AK145*0.06</f>
        <v>3.252</v>
      </c>
      <c r="AO145" s="143">
        <f>AL145*1</f>
        <v>-4</v>
      </c>
      <c r="AP145" s="143">
        <v>60</v>
      </c>
      <c r="AQ145" s="143">
        <v>72</v>
      </c>
      <c r="AR145" s="143">
        <v>77</v>
      </c>
      <c r="AS145" s="143">
        <v>6848.24</v>
      </c>
      <c r="AT145" s="143">
        <f t="shared" si="71"/>
        <v>17</v>
      </c>
      <c r="AU145" s="147" t="s">
        <v>69</v>
      </c>
      <c r="AV145" s="143">
        <f>AS145*0.1</f>
        <v>684.824</v>
      </c>
      <c r="AW145" s="143">
        <v>9</v>
      </c>
      <c r="AX145" s="143">
        <v>11</v>
      </c>
      <c r="AY145" s="143">
        <v>19</v>
      </c>
      <c r="AZ145" s="143">
        <v>510</v>
      </c>
      <c r="BA145" s="143">
        <f t="shared" si="72"/>
        <v>10</v>
      </c>
      <c r="BB145" s="147" t="s">
        <v>69</v>
      </c>
      <c r="BC145" s="143">
        <f>AZ145*0.1</f>
        <v>51</v>
      </c>
      <c r="BD145" s="143">
        <v>5</v>
      </c>
      <c r="BE145" s="143">
        <v>6</v>
      </c>
      <c r="BF145" s="143">
        <v>1</v>
      </c>
      <c r="BG145" s="143">
        <v>0</v>
      </c>
      <c r="BH145" s="143">
        <f t="shared" si="73"/>
        <v>-4</v>
      </c>
      <c r="BI145" s="147" t="s">
        <v>70</v>
      </c>
      <c r="BJ145" s="143">
        <f>BG145*0.06</f>
        <v>0</v>
      </c>
      <c r="BK145" s="143">
        <v>13</v>
      </c>
      <c r="BL145" s="143">
        <v>15</v>
      </c>
      <c r="BM145" s="143">
        <v>99</v>
      </c>
      <c r="BN145" s="143">
        <v>1644.5</v>
      </c>
      <c r="BO145" s="143">
        <v>747.5</v>
      </c>
      <c r="BP145" s="143">
        <f t="shared" si="74"/>
        <v>86</v>
      </c>
      <c r="BQ145" s="147" t="s">
        <v>69</v>
      </c>
      <c r="BR145" s="143">
        <f>(BN145-BO145)*0.1</f>
        <v>89.7</v>
      </c>
      <c r="BS145" s="143">
        <v>10</v>
      </c>
      <c r="BT145" s="143">
        <v>13</v>
      </c>
      <c r="BU145" s="143">
        <v>28</v>
      </c>
      <c r="BV145" s="143">
        <v>588.74</v>
      </c>
      <c r="BW145" s="143">
        <f t="shared" si="75"/>
        <v>18</v>
      </c>
      <c r="BX145" s="147" t="s">
        <v>69</v>
      </c>
      <c r="BY145" s="143">
        <f>BV145*0.1</f>
        <v>58.874</v>
      </c>
      <c r="BZ145" s="143">
        <v>24</v>
      </c>
      <c r="CA145" s="143">
        <v>29</v>
      </c>
      <c r="CB145" s="143">
        <f t="shared" si="76"/>
        <v>27</v>
      </c>
      <c r="CC145" s="159">
        <f t="shared" si="77"/>
        <v>3</v>
      </c>
      <c r="CD145" s="160" t="s">
        <v>73</v>
      </c>
      <c r="CE145" s="159">
        <f t="shared" si="87"/>
        <v>122</v>
      </c>
      <c r="CF145" s="159"/>
      <c r="CG145" s="144">
        <v>0</v>
      </c>
      <c r="CH145" s="143">
        <v>0</v>
      </c>
      <c r="CI145" s="143">
        <v>1</v>
      </c>
      <c r="CJ145" s="143">
        <v>0</v>
      </c>
      <c r="CK145" s="143">
        <v>0</v>
      </c>
      <c r="CL145" s="143">
        <v>0</v>
      </c>
      <c r="CM145" s="143">
        <v>0</v>
      </c>
      <c r="CN145" s="143">
        <v>4</v>
      </c>
      <c r="CO145" s="143">
        <v>1</v>
      </c>
      <c r="CP145" s="143">
        <v>0</v>
      </c>
      <c r="CQ145" s="143">
        <v>2</v>
      </c>
      <c r="CR145" s="143">
        <f t="shared" si="78"/>
        <v>1397</v>
      </c>
      <c r="CS145" s="143">
        <f t="shared" si="79"/>
        <v>-4</v>
      </c>
    </row>
    <row r="146" s="135" customFormat="1" customHeight="1" spans="1:97">
      <c r="A146" s="143">
        <v>10932</v>
      </c>
      <c r="B146" s="143" t="s">
        <v>275</v>
      </c>
      <c r="C146" s="143">
        <v>343</v>
      </c>
      <c r="D146" s="143" t="s">
        <v>274</v>
      </c>
      <c r="E146" s="143" t="s">
        <v>134</v>
      </c>
      <c r="F146" s="143">
        <v>38</v>
      </c>
      <c r="G146" s="143">
        <v>45</v>
      </c>
      <c r="H146" s="143">
        <v>33</v>
      </c>
      <c r="I146" s="143">
        <v>731.81</v>
      </c>
      <c r="J146" s="143">
        <f t="shared" si="66"/>
        <v>-5</v>
      </c>
      <c r="K146" s="147" t="s">
        <v>70</v>
      </c>
      <c r="L146" s="143">
        <f>I146*0.06</f>
        <v>43.9086</v>
      </c>
      <c r="M146" s="143">
        <v>49</v>
      </c>
      <c r="N146" s="143">
        <v>54</v>
      </c>
      <c r="O146" s="143">
        <v>72</v>
      </c>
      <c r="P146" s="143">
        <v>1688.5</v>
      </c>
      <c r="Q146" s="143">
        <f t="shared" si="67"/>
        <v>23</v>
      </c>
      <c r="R146" s="147" t="s">
        <v>69</v>
      </c>
      <c r="S146" s="143">
        <f>P146*0.08</f>
        <v>135.08</v>
      </c>
      <c r="T146" s="143">
        <v>24</v>
      </c>
      <c r="U146" s="143">
        <v>26</v>
      </c>
      <c r="V146" s="143">
        <v>23</v>
      </c>
      <c r="W146" s="143">
        <v>590.95</v>
      </c>
      <c r="X146" s="143">
        <f t="shared" si="68"/>
        <v>-1</v>
      </c>
      <c r="Y146" s="147" t="s">
        <v>70</v>
      </c>
      <c r="Z146" s="143">
        <f t="shared" si="86"/>
        <v>35.457</v>
      </c>
      <c r="AA146" s="143">
        <v>38</v>
      </c>
      <c r="AB146" s="143">
        <v>48</v>
      </c>
      <c r="AC146" s="143">
        <v>33</v>
      </c>
      <c r="AD146" s="143">
        <v>790.94</v>
      </c>
      <c r="AE146" s="143">
        <f t="shared" si="69"/>
        <v>-5</v>
      </c>
      <c r="AF146" s="147" t="s">
        <v>70</v>
      </c>
      <c r="AG146" s="143">
        <f t="shared" si="85"/>
        <v>47.4564</v>
      </c>
      <c r="AH146" s="143">
        <v>5</v>
      </c>
      <c r="AI146" s="143">
        <v>6</v>
      </c>
      <c r="AJ146" s="143">
        <v>2</v>
      </c>
      <c r="AK146" s="143">
        <v>57</v>
      </c>
      <c r="AL146" s="143">
        <f t="shared" si="70"/>
        <v>-3</v>
      </c>
      <c r="AM146" s="147" t="s">
        <v>70</v>
      </c>
      <c r="AN146" s="143">
        <f>AK146*0.06</f>
        <v>3.42</v>
      </c>
      <c r="AO146" s="143">
        <f>AL146*1</f>
        <v>-3</v>
      </c>
      <c r="AP146" s="143">
        <v>59</v>
      </c>
      <c r="AQ146" s="143">
        <v>71</v>
      </c>
      <c r="AR146" s="143">
        <v>36</v>
      </c>
      <c r="AS146" s="143">
        <v>3077.24</v>
      </c>
      <c r="AT146" s="143">
        <f t="shared" si="71"/>
        <v>-23</v>
      </c>
      <c r="AU146" s="147" t="s">
        <v>70</v>
      </c>
      <c r="AV146" s="143">
        <f>AS146*0.06</f>
        <v>184.6344</v>
      </c>
      <c r="AW146" s="143">
        <v>10</v>
      </c>
      <c r="AX146" s="143">
        <v>12</v>
      </c>
      <c r="AY146" s="143">
        <v>27</v>
      </c>
      <c r="AZ146" s="143">
        <v>700</v>
      </c>
      <c r="BA146" s="143">
        <f t="shared" si="72"/>
        <v>17</v>
      </c>
      <c r="BB146" s="147" t="s">
        <v>69</v>
      </c>
      <c r="BC146" s="143">
        <f>AZ146*0.1</f>
        <v>70</v>
      </c>
      <c r="BD146" s="143">
        <v>4</v>
      </c>
      <c r="BE146" s="143">
        <v>5</v>
      </c>
      <c r="BF146" s="143">
        <v>4</v>
      </c>
      <c r="BG146" s="143">
        <v>104.04</v>
      </c>
      <c r="BH146" s="143">
        <f t="shared" si="73"/>
        <v>0</v>
      </c>
      <c r="BI146" s="147" t="s">
        <v>73</v>
      </c>
      <c r="BJ146" s="143">
        <f>BG146*0.08</f>
        <v>8.3232</v>
      </c>
      <c r="BK146" s="143">
        <v>13</v>
      </c>
      <c r="BL146" s="143">
        <v>16</v>
      </c>
      <c r="BM146" s="143">
        <v>15</v>
      </c>
      <c r="BN146" s="143">
        <v>299</v>
      </c>
      <c r="BO146" s="143">
        <v>0</v>
      </c>
      <c r="BP146" s="143">
        <f t="shared" si="74"/>
        <v>2</v>
      </c>
      <c r="BQ146" s="147" t="s">
        <v>73</v>
      </c>
      <c r="BR146" s="143">
        <f>(BN146-BO146)*0.08</f>
        <v>23.92</v>
      </c>
      <c r="BS146" s="143">
        <v>10</v>
      </c>
      <c r="BT146" s="143">
        <v>13</v>
      </c>
      <c r="BU146" s="143">
        <v>17</v>
      </c>
      <c r="BV146" s="143">
        <v>335.53</v>
      </c>
      <c r="BW146" s="143">
        <f t="shared" si="75"/>
        <v>7</v>
      </c>
      <c r="BX146" s="147" t="s">
        <v>69</v>
      </c>
      <c r="BY146" s="143">
        <f>BV146*0.1</f>
        <v>33.553</v>
      </c>
      <c r="BZ146" s="143">
        <v>25</v>
      </c>
      <c r="CA146" s="143">
        <v>30</v>
      </c>
      <c r="CB146" s="143">
        <f t="shared" si="76"/>
        <v>22</v>
      </c>
      <c r="CC146" s="159">
        <f t="shared" si="77"/>
        <v>-3</v>
      </c>
      <c r="CD146" s="160" t="s">
        <v>70</v>
      </c>
      <c r="CE146" s="159">
        <f t="shared" si="87"/>
        <v>105</v>
      </c>
      <c r="CF146" s="159">
        <f>CC146*3</f>
        <v>-9</v>
      </c>
      <c r="CG146" s="144">
        <v>0</v>
      </c>
      <c r="CH146" s="143">
        <v>3</v>
      </c>
      <c r="CI146" s="143">
        <v>0</v>
      </c>
      <c r="CJ146" s="143">
        <v>0</v>
      </c>
      <c r="CK146" s="143">
        <v>1</v>
      </c>
      <c r="CL146" s="143">
        <v>0</v>
      </c>
      <c r="CM146" s="143">
        <v>0</v>
      </c>
      <c r="CN146" s="143">
        <v>2</v>
      </c>
      <c r="CO146" s="143">
        <v>0</v>
      </c>
      <c r="CP146" s="143">
        <v>0</v>
      </c>
      <c r="CQ146" s="143">
        <v>1</v>
      </c>
      <c r="CR146" s="143">
        <f t="shared" si="78"/>
        <v>691</v>
      </c>
      <c r="CS146" s="143">
        <f t="shared" si="79"/>
        <v>-12</v>
      </c>
    </row>
    <row r="147" s="135" customFormat="1" customHeight="1" spans="1:97">
      <c r="A147" s="143">
        <v>12953</v>
      </c>
      <c r="B147" s="143" t="s">
        <v>276</v>
      </c>
      <c r="C147" s="143">
        <v>343</v>
      </c>
      <c r="D147" s="143" t="s">
        <v>274</v>
      </c>
      <c r="E147" s="143" t="s">
        <v>277</v>
      </c>
      <c r="F147" s="143">
        <v>37</v>
      </c>
      <c r="G147" s="143">
        <v>45</v>
      </c>
      <c r="H147" s="143">
        <v>13</v>
      </c>
      <c r="I147" s="143">
        <v>343.82</v>
      </c>
      <c r="J147" s="143">
        <f t="shared" si="66"/>
        <v>-24</v>
      </c>
      <c r="K147" s="147" t="s">
        <v>70</v>
      </c>
      <c r="L147" s="143">
        <f>I147*0.06</f>
        <v>20.6292</v>
      </c>
      <c r="M147" s="143">
        <v>49</v>
      </c>
      <c r="N147" s="143">
        <v>54</v>
      </c>
      <c r="O147" s="143">
        <v>47</v>
      </c>
      <c r="P147" s="143">
        <v>1109.47</v>
      </c>
      <c r="Q147" s="143">
        <f t="shared" si="67"/>
        <v>-2</v>
      </c>
      <c r="R147" s="147" t="s">
        <v>70</v>
      </c>
      <c r="S147" s="143">
        <f>P147*0.05</f>
        <v>55.4735</v>
      </c>
      <c r="T147" s="143">
        <v>24</v>
      </c>
      <c r="U147" s="143">
        <v>26</v>
      </c>
      <c r="V147" s="143">
        <v>12</v>
      </c>
      <c r="W147" s="143">
        <v>288</v>
      </c>
      <c r="X147" s="143">
        <f t="shared" si="68"/>
        <v>-12</v>
      </c>
      <c r="Y147" s="147" t="s">
        <v>70</v>
      </c>
      <c r="Z147" s="143">
        <f t="shared" si="86"/>
        <v>17.28</v>
      </c>
      <c r="AA147" s="143">
        <v>38</v>
      </c>
      <c r="AB147" s="143">
        <v>48</v>
      </c>
      <c r="AC147" s="143">
        <v>31</v>
      </c>
      <c r="AD147" s="143">
        <v>690.02</v>
      </c>
      <c r="AE147" s="143">
        <f t="shared" si="69"/>
        <v>-7</v>
      </c>
      <c r="AF147" s="147" t="s">
        <v>70</v>
      </c>
      <c r="AG147" s="143">
        <f t="shared" si="85"/>
        <v>41.4012</v>
      </c>
      <c r="AH147" s="143">
        <v>5</v>
      </c>
      <c r="AI147" s="143">
        <v>6</v>
      </c>
      <c r="AJ147" s="143">
        <v>2</v>
      </c>
      <c r="AK147" s="143">
        <v>28.11</v>
      </c>
      <c r="AL147" s="143">
        <f t="shared" si="70"/>
        <v>-3</v>
      </c>
      <c r="AM147" s="147" t="s">
        <v>70</v>
      </c>
      <c r="AN147" s="143">
        <f>AK147*0.06</f>
        <v>1.6866</v>
      </c>
      <c r="AO147" s="143">
        <f>AL147*1</f>
        <v>-3</v>
      </c>
      <c r="AP147" s="143">
        <v>59</v>
      </c>
      <c r="AQ147" s="143">
        <v>71</v>
      </c>
      <c r="AR147" s="143">
        <v>22</v>
      </c>
      <c r="AS147" s="143">
        <v>1955.4</v>
      </c>
      <c r="AT147" s="143">
        <f t="shared" si="71"/>
        <v>-37</v>
      </c>
      <c r="AU147" s="147" t="s">
        <v>70</v>
      </c>
      <c r="AV147" s="143">
        <f>AS147*0.06</f>
        <v>117.324</v>
      </c>
      <c r="AW147" s="143">
        <v>10</v>
      </c>
      <c r="AX147" s="143">
        <v>12</v>
      </c>
      <c r="AY147" s="143">
        <v>6</v>
      </c>
      <c r="AZ147" s="143">
        <v>175</v>
      </c>
      <c r="BA147" s="143">
        <f t="shared" si="72"/>
        <v>-4</v>
      </c>
      <c r="BB147" s="147" t="s">
        <v>70</v>
      </c>
      <c r="BC147" s="143">
        <f>AZ147*0.06</f>
        <v>10.5</v>
      </c>
      <c r="BD147" s="143">
        <v>4</v>
      </c>
      <c r="BE147" s="143">
        <v>5</v>
      </c>
      <c r="BF147" s="143">
        <v>0</v>
      </c>
      <c r="BG147" s="143">
        <v>0</v>
      </c>
      <c r="BH147" s="143">
        <f t="shared" si="73"/>
        <v>-4</v>
      </c>
      <c r="BI147" s="147" t="s">
        <v>70</v>
      </c>
      <c r="BJ147" s="143">
        <f>BG147*0.06</f>
        <v>0</v>
      </c>
      <c r="BK147" s="143">
        <v>13</v>
      </c>
      <c r="BL147" s="143">
        <v>16</v>
      </c>
      <c r="BM147" s="143">
        <v>0</v>
      </c>
      <c r="BN147" s="143">
        <v>0</v>
      </c>
      <c r="BO147" s="143">
        <v>0</v>
      </c>
      <c r="BP147" s="143">
        <f t="shared" si="74"/>
        <v>-13</v>
      </c>
      <c r="BQ147" s="147" t="s">
        <v>70</v>
      </c>
      <c r="BR147" s="143">
        <f>(BN147-BO147)*0.06</f>
        <v>0</v>
      </c>
      <c r="BS147" s="143">
        <v>10</v>
      </c>
      <c r="BT147" s="143">
        <v>13</v>
      </c>
      <c r="BU147" s="143">
        <v>11</v>
      </c>
      <c r="BV147" s="143">
        <v>231</v>
      </c>
      <c r="BW147" s="143">
        <f t="shared" si="75"/>
        <v>1</v>
      </c>
      <c r="BX147" s="147" t="s">
        <v>73</v>
      </c>
      <c r="BY147" s="143">
        <f>BV147*0.08</f>
        <v>18.48</v>
      </c>
      <c r="BZ147" s="143">
        <v>25</v>
      </c>
      <c r="CA147" s="143">
        <v>30</v>
      </c>
      <c r="CB147" s="143">
        <f t="shared" si="76"/>
        <v>14.5</v>
      </c>
      <c r="CC147" s="159">
        <f t="shared" si="77"/>
        <v>-10.5</v>
      </c>
      <c r="CD147" s="160" t="s">
        <v>70</v>
      </c>
      <c r="CE147" s="159">
        <f t="shared" si="87"/>
        <v>66</v>
      </c>
      <c r="CF147" s="159">
        <f>CC147*3</f>
        <v>-31.5</v>
      </c>
      <c r="CG147" s="144">
        <v>0</v>
      </c>
      <c r="CH147" s="143">
        <v>2</v>
      </c>
      <c r="CI147" s="143">
        <v>0</v>
      </c>
      <c r="CJ147" s="143">
        <v>1</v>
      </c>
      <c r="CK147" s="143">
        <v>1</v>
      </c>
      <c r="CL147" s="143">
        <v>0</v>
      </c>
      <c r="CM147" s="143">
        <v>0</v>
      </c>
      <c r="CN147" s="143">
        <v>0</v>
      </c>
      <c r="CO147" s="143">
        <v>0</v>
      </c>
      <c r="CP147" s="143">
        <v>0</v>
      </c>
      <c r="CQ147" s="143">
        <v>0</v>
      </c>
      <c r="CR147" s="143">
        <f t="shared" si="78"/>
        <v>349</v>
      </c>
      <c r="CS147" s="143">
        <f t="shared" si="79"/>
        <v>-34.5</v>
      </c>
    </row>
    <row r="148" s="135" customFormat="1" customHeight="1" spans="1:97">
      <c r="A148" s="143">
        <v>11109</v>
      </c>
      <c r="B148" s="143" t="s">
        <v>278</v>
      </c>
      <c r="C148" s="143">
        <v>737</v>
      </c>
      <c r="D148" s="143" t="s">
        <v>279</v>
      </c>
      <c r="E148" s="143" t="s">
        <v>68</v>
      </c>
      <c r="F148" s="143">
        <v>38</v>
      </c>
      <c r="G148" s="143">
        <v>46</v>
      </c>
      <c r="H148" s="143">
        <v>75</v>
      </c>
      <c r="I148" s="143">
        <v>1978.39</v>
      </c>
      <c r="J148" s="143">
        <f t="shared" si="66"/>
        <v>37</v>
      </c>
      <c r="K148" s="147" t="s">
        <v>69</v>
      </c>
      <c r="L148" s="143">
        <f>I148*0.1</f>
        <v>197.839</v>
      </c>
      <c r="M148" s="143">
        <v>50</v>
      </c>
      <c r="N148" s="143">
        <v>55</v>
      </c>
      <c r="O148" s="143">
        <v>151</v>
      </c>
      <c r="P148" s="143">
        <v>3068.58</v>
      </c>
      <c r="Q148" s="143">
        <f t="shared" si="67"/>
        <v>101</v>
      </c>
      <c r="R148" s="147" t="s">
        <v>69</v>
      </c>
      <c r="S148" s="143">
        <f t="shared" ref="S148:S153" si="88">P148*0.08</f>
        <v>245.4864</v>
      </c>
      <c r="T148" s="143">
        <v>31</v>
      </c>
      <c r="U148" s="143">
        <v>34</v>
      </c>
      <c r="V148" s="143">
        <v>26</v>
      </c>
      <c r="W148" s="143">
        <v>678.92</v>
      </c>
      <c r="X148" s="143">
        <f t="shared" si="68"/>
        <v>-5</v>
      </c>
      <c r="Y148" s="147" t="s">
        <v>70</v>
      </c>
      <c r="Z148" s="143">
        <f t="shared" si="86"/>
        <v>40.7352</v>
      </c>
      <c r="AA148" s="143">
        <v>49</v>
      </c>
      <c r="AB148" s="143">
        <v>62</v>
      </c>
      <c r="AC148" s="143">
        <v>79</v>
      </c>
      <c r="AD148" s="143">
        <v>1944.26</v>
      </c>
      <c r="AE148" s="143">
        <f t="shared" si="69"/>
        <v>30</v>
      </c>
      <c r="AF148" s="147" t="s">
        <v>69</v>
      </c>
      <c r="AG148" s="143">
        <f>AD148*0.1</f>
        <v>194.426</v>
      </c>
      <c r="AH148" s="143">
        <v>6</v>
      </c>
      <c r="AI148" s="143">
        <v>7</v>
      </c>
      <c r="AJ148" s="143">
        <v>14</v>
      </c>
      <c r="AK148" s="143">
        <v>403</v>
      </c>
      <c r="AL148" s="143">
        <f t="shared" si="70"/>
        <v>8</v>
      </c>
      <c r="AM148" s="147" t="s">
        <v>69</v>
      </c>
      <c r="AN148" s="143">
        <f t="shared" ref="AN148:AN153" si="89">AK148*0.1</f>
        <v>40.3</v>
      </c>
      <c r="AO148" s="143"/>
      <c r="AP148" s="143">
        <v>70</v>
      </c>
      <c r="AQ148" s="143">
        <v>84</v>
      </c>
      <c r="AR148" s="143">
        <v>58.5</v>
      </c>
      <c r="AS148" s="143">
        <v>5076.31</v>
      </c>
      <c r="AT148" s="143">
        <f t="shared" si="71"/>
        <v>-11.5</v>
      </c>
      <c r="AU148" s="147" t="s">
        <v>70</v>
      </c>
      <c r="AV148" s="143">
        <f>AS148*0.06</f>
        <v>304.5786</v>
      </c>
      <c r="AW148" s="143">
        <v>13</v>
      </c>
      <c r="AX148" s="143">
        <v>15</v>
      </c>
      <c r="AY148" s="143">
        <v>18</v>
      </c>
      <c r="AZ148" s="143">
        <v>498.25</v>
      </c>
      <c r="BA148" s="143">
        <f t="shared" si="72"/>
        <v>5</v>
      </c>
      <c r="BB148" s="147" t="s">
        <v>69</v>
      </c>
      <c r="BC148" s="143">
        <f>AZ148*0.1</f>
        <v>49.825</v>
      </c>
      <c r="BD148" s="143">
        <v>4</v>
      </c>
      <c r="BE148" s="143">
        <v>5</v>
      </c>
      <c r="BF148" s="143">
        <v>4</v>
      </c>
      <c r="BG148" s="143">
        <v>69.5</v>
      </c>
      <c r="BH148" s="143">
        <f t="shared" si="73"/>
        <v>0</v>
      </c>
      <c r="BI148" s="147" t="s">
        <v>73</v>
      </c>
      <c r="BJ148" s="143">
        <f>BG148*0.08</f>
        <v>5.56</v>
      </c>
      <c r="BK148" s="143">
        <v>14</v>
      </c>
      <c r="BL148" s="143">
        <v>17</v>
      </c>
      <c r="BM148" s="143">
        <v>18</v>
      </c>
      <c r="BN148" s="143">
        <v>284.14</v>
      </c>
      <c r="BO148" s="143">
        <v>224.34</v>
      </c>
      <c r="BP148" s="143">
        <f t="shared" si="74"/>
        <v>4</v>
      </c>
      <c r="BQ148" s="147" t="s">
        <v>69</v>
      </c>
      <c r="BR148" s="143">
        <f>(BN148-BO148)*0.1</f>
        <v>5.98</v>
      </c>
      <c r="BS148" s="143">
        <v>12</v>
      </c>
      <c r="BT148" s="143">
        <v>15</v>
      </c>
      <c r="BU148" s="143">
        <v>21</v>
      </c>
      <c r="BV148" s="143">
        <v>408.63</v>
      </c>
      <c r="BW148" s="143">
        <f t="shared" si="75"/>
        <v>9</v>
      </c>
      <c r="BX148" s="147" t="s">
        <v>69</v>
      </c>
      <c r="BY148" s="143">
        <f t="shared" ref="BY148:BY153" si="90">BV148*0.1</f>
        <v>40.863</v>
      </c>
      <c r="BZ148" s="143">
        <v>19</v>
      </c>
      <c r="CA148" s="143">
        <v>23</v>
      </c>
      <c r="CB148" s="143">
        <f t="shared" si="76"/>
        <v>5</v>
      </c>
      <c r="CC148" s="159">
        <f t="shared" si="77"/>
        <v>-14</v>
      </c>
      <c r="CD148" s="160" t="s">
        <v>70</v>
      </c>
      <c r="CE148" s="159">
        <f t="shared" si="87"/>
        <v>18</v>
      </c>
      <c r="CF148" s="159">
        <f>CC148*3</f>
        <v>-42</v>
      </c>
      <c r="CG148" s="144">
        <v>0</v>
      </c>
      <c r="CH148" s="143">
        <v>1</v>
      </c>
      <c r="CI148" s="143">
        <v>0</v>
      </c>
      <c r="CJ148" s="143">
        <v>0</v>
      </c>
      <c r="CK148" s="143">
        <v>0</v>
      </c>
      <c r="CL148" s="143">
        <v>0</v>
      </c>
      <c r="CM148" s="143">
        <v>0</v>
      </c>
      <c r="CN148" s="143">
        <v>0</v>
      </c>
      <c r="CO148" s="143">
        <v>1</v>
      </c>
      <c r="CP148" s="143">
        <v>0</v>
      </c>
      <c r="CQ148" s="143">
        <v>0</v>
      </c>
      <c r="CR148" s="143">
        <f t="shared" si="78"/>
        <v>1144</v>
      </c>
      <c r="CS148" s="143">
        <f t="shared" si="79"/>
        <v>-42</v>
      </c>
    </row>
    <row r="149" s="135" customFormat="1" customHeight="1" spans="1:97">
      <c r="A149" s="143">
        <v>11642</v>
      </c>
      <c r="B149" s="143" t="s">
        <v>280</v>
      </c>
      <c r="C149" s="143">
        <v>737</v>
      </c>
      <c r="D149" s="143" t="s">
        <v>279</v>
      </c>
      <c r="E149" s="143" t="s">
        <v>72</v>
      </c>
      <c r="F149" s="143">
        <v>39</v>
      </c>
      <c r="G149" s="143">
        <v>46</v>
      </c>
      <c r="H149" s="143">
        <v>29</v>
      </c>
      <c r="I149" s="143">
        <v>777.38</v>
      </c>
      <c r="J149" s="143">
        <f t="shared" si="66"/>
        <v>-10</v>
      </c>
      <c r="K149" s="147" t="s">
        <v>70</v>
      </c>
      <c r="L149" s="143">
        <f>I149*0.06</f>
        <v>46.6428</v>
      </c>
      <c r="M149" s="143">
        <v>51</v>
      </c>
      <c r="N149" s="143">
        <v>56</v>
      </c>
      <c r="O149" s="143">
        <v>91</v>
      </c>
      <c r="P149" s="143">
        <v>1890.77</v>
      </c>
      <c r="Q149" s="143">
        <f t="shared" si="67"/>
        <v>40</v>
      </c>
      <c r="R149" s="147" t="s">
        <v>69</v>
      </c>
      <c r="S149" s="143">
        <f t="shared" si="88"/>
        <v>151.2616</v>
      </c>
      <c r="T149" s="143">
        <v>32</v>
      </c>
      <c r="U149" s="143">
        <v>35</v>
      </c>
      <c r="V149" s="143">
        <v>11</v>
      </c>
      <c r="W149" s="143">
        <v>224.02</v>
      </c>
      <c r="X149" s="143">
        <f t="shared" si="68"/>
        <v>-21</v>
      </c>
      <c r="Y149" s="147" t="s">
        <v>70</v>
      </c>
      <c r="Z149" s="143">
        <f t="shared" si="86"/>
        <v>13.4412</v>
      </c>
      <c r="AA149" s="143">
        <v>50</v>
      </c>
      <c r="AB149" s="143">
        <v>62</v>
      </c>
      <c r="AC149" s="143">
        <v>46</v>
      </c>
      <c r="AD149" s="143">
        <v>1251.81</v>
      </c>
      <c r="AE149" s="143">
        <f t="shared" si="69"/>
        <v>-4</v>
      </c>
      <c r="AF149" s="147" t="s">
        <v>70</v>
      </c>
      <c r="AG149" s="143">
        <f>AD149*0.06</f>
        <v>75.1086</v>
      </c>
      <c r="AH149" s="143">
        <v>6</v>
      </c>
      <c r="AI149" s="143">
        <v>7</v>
      </c>
      <c r="AJ149" s="143">
        <v>12</v>
      </c>
      <c r="AK149" s="143">
        <v>342</v>
      </c>
      <c r="AL149" s="143">
        <f t="shared" si="70"/>
        <v>6</v>
      </c>
      <c r="AM149" s="147" t="s">
        <v>69</v>
      </c>
      <c r="AN149" s="143">
        <f t="shared" si="89"/>
        <v>34.2</v>
      </c>
      <c r="AO149" s="143"/>
      <c r="AP149" s="143">
        <v>70</v>
      </c>
      <c r="AQ149" s="143">
        <v>84</v>
      </c>
      <c r="AR149" s="143">
        <v>51.5</v>
      </c>
      <c r="AS149" s="143">
        <v>4385.01</v>
      </c>
      <c r="AT149" s="143">
        <f t="shared" si="71"/>
        <v>-18.5</v>
      </c>
      <c r="AU149" s="147" t="s">
        <v>70</v>
      </c>
      <c r="AV149" s="143">
        <f>AS149*0.06</f>
        <v>263.1006</v>
      </c>
      <c r="AW149" s="143">
        <v>13</v>
      </c>
      <c r="AX149" s="143">
        <v>16</v>
      </c>
      <c r="AY149" s="143">
        <v>4</v>
      </c>
      <c r="AZ149" s="143">
        <v>129</v>
      </c>
      <c r="BA149" s="143">
        <f t="shared" si="72"/>
        <v>-9</v>
      </c>
      <c r="BB149" s="147" t="s">
        <v>70</v>
      </c>
      <c r="BC149" s="143">
        <f>AZ149*0.06</f>
        <v>7.74</v>
      </c>
      <c r="BD149" s="143">
        <v>5</v>
      </c>
      <c r="BE149" s="143">
        <v>6</v>
      </c>
      <c r="BF149" s="143">
        <v>1</v>
      </c>
      <c r="BG149" s="143">
        <v>19.8</v>
      </c>
      <c r="BH149" s="143">
        <f t="shared" si="73"/>
        <v>-4</v>
      </c>
      <c r="BI149" s="147" t="s">
        <v>70</v>
      </c>
      <c r="BJ149" s="143">
        <f>BG149*0.06</f>
        <v>1.188</v>
      </c>
      <c r="BK149" s="143">
        <v>15</v>
      </c>
      <c r="BL149" s="143">
        <v>18</v>
      </c>
      <c r="BM149" s="143">
        <v>60</v>
      </c>
      <c r="BN149" s="143">
        <v>822.33</v>
      </c>
      <c r="BO149" s="143">
        <v>822.33</v>
      </c>
      <c r="BP149" s="143">
        <f t="shared" si="74"/>
        <v>45</v>
      </c>
      <c r="BQ149" s="147" t="s">
        <v>69</v>
      </c>
      <c r="BR149" s="143">
        <f>(BN149-BO149)*0.1</f>
        <v>0</v>
      </c>
      <c r="BS149" s="143">
        <v>12</v>
      </c>
      <c r="BT149" s="143">
        <v>16</v>
      </c>
      <c r="BU149" s="143">
        <v>22</v>
      </c>
      <c r="BV149" s="143">
        <v>436.5</v>
      </c>
      <c r="BW149" s="143">
        <f t="shared" si="75"/>
        <v>10</v>
      </c>
      <c r="BX149" s="147" t="s">
        <v>69</v>
      </c>
      <c r="BY149" s="143">
        <f t="shared" si="90"/>
        <v>43.65</v>
      </c>
      <c r="BZ149" s="143">
        <v>20</v>
      </c>
      <c r="CA149" s="143">
        <v>24</v>
      </c>
      <c r="CB149" s="143">
        <f t="shared" si="76"/>
        <v>12</v>
      </c>
      <c r="CC149" s="159">
        <f t="shared" si="77"/>
        <v>-8</v>
      </c>
      <c r="CD149" s="160" t="s">
        <v>70</v>
      </c>
      <c r="CE149" s="159">
        <f t="shared" si="87"/>
        <v>36</v>
      </c>
      <c r="CF149" s="159">
        <f>CC149*3</f>
        <v>-24</v>
      </c>
      <c r="CG149" s="144">
        <v>0</v>
      </c>
      <c r="CH149" s="143">
        <v>2</v>
      </c>
      <c r="CI149" s="143">
        <v>2</v>
      </c>
      <c r="CJ149" s="143">
        <v>0</v>
      </c>
      <c r="CK149" s="143">
        <v>0</v>
      </c>
      <c r="CL149" s="143">
        <v>0</v>
      </c>
      <c r="CM149" s="143">
        <v>0</v>
      </c>
      <c r="CN149" s="143">
        <v>0</v>
      </c>
      <c r="CO149" s="143">
        <v>0</v>
      </c>
      <c r="CP149" s="143">
        <v>0</v>
      </c>
      <c r="CQ149" s="143">
        <v>0</v>
      </c>
      <c r="CR149" s="143">
        <f t="shared" si="78"/>
        <v>672</v>
      </c>
      <c r="CS149" s="143">
        <f t="shared" si="79"/>
        <v>-24</v>
      </c>
    </row>
    <row r="150" s="135" customFormat="1" customHeight="1" spans="1:97">
      <c r="A150" s="143">
        <v>13289</v>
      </c>
      <c r="B150" s="143" t="s">
        <v>281</v>
      </c>
      <c r="C150" s="143">
        <v>737</v>
      </c>
      <c r="D150" s="143" t="s">
        <v>279</v>
      </c>
      <c r="E150" s="144" t="s">
        <v>81</v>
      </c>
      <c r="F150" s="143"/>
      <c r="G150" s="143"/>
      <c r="H150" s="143">
        <v>0</v>
      </c>
      <c r="I150" s="143">
        <v>0</v>
      </c>
      <c r="J150" s="143">
        <f t="shared" si="66"/>
        <v>0</v>
      </c>
      <c r="K150" s="147" t="s">
        <v>76</v>
      </c>
      <c r="L150" s="143">
        <f>I150*0.06</f>
        <v>0</v>
      </c>
      <c r="M150" s="143"/>
      <c r="N150" s="143"/>
      <c r="O150" s="143">
        <v>0</v>
      </c>
      <c r="P150" s="143">
        <v>0</v>
      </c>
      <c r="Q150" s="143">
        <f t="shared" si="67"/>
        <v>0</v>
      </c>
      <c r="R150" s="147" t="s">
        <v>76</v>
      </c>
      <c r="S150" s="143">
        <f>P150*0.05</f>
        <v>0</v>
      </c>
      <c r="T150" s="143"/>
      <c r="U150" s="143"/>
      <c r="V150" s="143">
        <v>0</v>
      </c>
      <c r="W150" s="143">
        <v>0</v>
      </c>
      <c r="X150" s="143">
        <f t="shared" si="68"/>
        <v>0</v>
      </c>
      <c r="Y150" s="147" t="s">
        <v>76</v>
      </c>
      <c r="Z150" s="143">
        <f>W150*0.06</f>
        <v>0</v>
      </c>
      <c r="AA150" s="143"/>
      <c r="AB150" s="143"/>
      <c r="AC150" s="143">
        <v>0</v>
      </c>
      <c r="AD150" s="143">
        <v>0</v>
      </c>
      <c r="AE150" s="143">
        <f t="shared" si="69"/>
        <v>0</v>
      </c>
      <c r="AF150" s="147" t="s">
        <v>76</v>
      </c>
      <c r="AG150" s="143">
        <f>AD150*0.06</f>
        <v>0</v>
      </c>
      <c r="AH150" s="143"/>
      <c r="AI150" s="143"/>
      <c r="AJ150" s="143">
        <v>0</v>
      </c>
      <c r="AK150" s="143">
        <v>0</v>
      </c>
      <c r="AL150" s="143">
        <f t="shared" si="70"/>
        <v>0</v>
      </c>
      <c r="AM150" s="147" t="s">
        <v>76</v>
      </c>
      <c r="AN150" s="143">
        <f>AK150*0.06</f>
        <v>0</v>
      </c>
      <c r="AO150" s="143"/>
      <c r="AP150" s="143"/>
      <c r="AQ150" s="143"/>
      <c r="AR150" s="143">
        <v>0</v>
      </c>
      <c r="AS150" s="143">
        <v>0</v>
      </c>
      <c r="AT150" s="143">
        <f t="shared" si="71"/>
        <v>0</v>
      </c>
      <c r="AU150" s="147" t="s">
        <v>76</v>
      </c>
      <c r="AV150" s="143">
        <f>AS150*0.06</f>
        <v>0</v>
      </c>
      <c r="AW150" s="143"/>
      <c r="AX150" s="143"/>
      <c r="AY150" s="143">
        <v>0</v>
      </c>
      <c r="AZ150" s="143">
        <v>0</v>
      </c>
      <c r="BA150" s="143">
        <f t="shared" si="72"/>
        <v>0</v>
      </c>
      <c r="BB150" s="147" t="s">
        <v>76</v>
      </c>
      <c r="BC150" s="143">
        <f>AZ150*0.06</f>
        <v>0</v>
      </c>
      <c r="BD150" s="143"/>
      <c r="BE150" s="143"/>
      <c r="BF150" s="143">
        <v>0</v>
      </c>
      <c r="BG150" s="143">
        <v>0</v>
      </c>
      <c r="BH150" s="143">
        <f t="shared" si="73"/>
        <v>0</v>
      </c>
      <c r="BI150" s="147" t="s">
        <v>76</v>
      </c>
      <c r="BJ150" s="143">
        <f>BG150*0.06</f>
        <v>0</v>
      </c>
      <c r="BK150" s="143"/>
      <c r="BL150" s="143"/>
      <c r="BM150" s="143">
        <v>0</v>
      </c>
      <c r="BN150" s="143">
        <v>0</v>
      </c>
      <c r="BO150" s="143">
        <v>0</v>
      </c>
      <c r="BP150" s="143">
        <f t="shared" si="74"/>
        <v>0</v>
      </c>
      <c r="BQ150" s="147" t="s">
        <v>76</v>
      </c>
      <c r="BR150" s="143">
        <f>(BN150-BO150)*0.06</f>
        <v>0</v>
      </c>
      <c r="BS150" s="143"/>
      <c r="BT150" s="143"/>
      <c r="BU150" s="143">
        <v>0</v>
      </c>
      <c r="BV150" s="143">
        <v>0</v>
      </c>
      <c r="BW150" s="143">
        <f t="shared" si="75"/>
        <v>0</v>
      </c>
      <c r="BX150" s="147" t="s">
        <v>76</v>
      </c>
      <c r="BY150" s="143">
        <f>BV150*0.06</f>
        <v>0</v>
      </c>
      <c r="BZ150" s="143"/>
      <c r="CA150" s="143"/>
      <c r="CB150" s="143">
        <f t="shared" si="76"/>
        <v>0</v>
      </c>
      <c r="CC150" s="159">
        <f t="shared" si="77"/>
        <v>0</v>
      </c>
      <c r="CD150" s="160" t="s">
        <v>76</v>
      </c>
      <c r="CE150" s="159">
        <f t="shared" si="87"/>
        <v>0</v>
      </c>
      <c r="CF150" s="159"/>
      <c r="CG150" s="144">
        <v>0</v>
      </c>
      <c r="CH150" s="143">
        <v>0</v>
      </c>
      <c r="CI150" s="143">
        <v>0</v>
      </c>
      <c r="CJ150" s="143">
        <v>0</v>
      </c>
      <c r="CK150" s="143">
        <v>0</v>
      </c>
      <c r="CL150" s="143">
        <v>0</v>
      </c>
      <c r="CM150" s="143">
        <v>0</v>
      </c>
      <c r="CN150" s="143">
        <v>0</v>
      </c>
      <c r="CO150" s="143">
        <v>0</v>
      </c>
      <c r="CP150" s="143">
        <v>0</v>
      </c>
      <c r="CQ150" s="143">
        <v>0</v>
      </c>
      <c r="CR150" s="143">
        <f t="shared" si="78"/>
        <v>0</v>
      </c>
      <c r="CS150" s="143">
        <f t="shared" si="79"/>
        <v>0</v>
      </c>
    </row>
    <row r="151" s="135" customFormat="1" customHeight="1" spans="1:97">
      <c r="A151" s="143">
        <v>13205</v>
      </c>
      <c r="B151" s="143" t="s">
        <v>282</v>
      </c>
      <c r="C151" s="143">
        <v>737</v>
      </c>
      <c r="D151" s="143" t="s">
        <v>279</v>
      </c>
      <c r="E151" s="144" t="s">
        <v>81</v>
      </c>
      <c r="F151" s="143"/>
      <c r="G151" s="143"/>
      <c r="H151" s="143">
        <v>0</v>
      </c>
      <c r="I151" s="143">
        <v>0</v>
      </c>
      <c r="J151" s="143">
        <f t="shared" si="66"/>
        <v>0</v>
      </c>
      <c r="K151" s="147" t="s">
        <v>76</v>
      </c>
      <c r="L151" s="143">
        <f>I151*0.06</f>
        <v>0</v>
      </c>
      <c r="M151" s="143"/>
      <c r="N151" s="143"/>
      <c r="O151" s="143">
        <v>0</v>
      </c>
      <c r="P151" s="143">
        <v>0</v>
      </c>
      <c r="Q151" s="143">
        <f t="shared" si="67"/>
        <v>0</v>
      </c>
      <c r="R151" s="147" t="s">
        <v>76</v>
      </c>
      <c r="S151" s="143">
        <f>P151*0.05</f>
        <v>0</v>
      </c>
      <c r="T151" s="143"/>
      <c r="U151" s="143"/>
      <c r="V151" s="143">
        <v>0</v>
      </c>
      <c r="W151" s="143">
        <v>0</v>
      </c>
      <c r="X151" s="143">
        <f t="shared" si="68"/>
        <v>0</v>
      </c>
      <c r="Y151" s="147" t="s">
        <v>76</v>
      </c>
      <c r="Z151" s="143">
        <f>W151*0.06</f>
        <v>0</v>
      </c>
      <c r="AA151" s="143"/>
      <c r="AB151" s="143"/>
      <c r="AC151" s="143">
        <v>0</v>
      </c>
      <c r="AD151" s="143">
        <v>0</v>
      </c>
      <c r="AE151" s="143">
        <f t="shared" si="69"/>
        <v>0</v>
      </c>
      <c r="AF151" s="147" t="s">
        <v>76</v>
      </c>
      <c r="AG151" s="143">
        <f>AD151*0.06</f>
        <v>0</v>
      </c>
      <c r="AH151" s="143"/>
      <c r="AI151" s="143"/>
      <c r="AJ151" s="143">
        <v>2</v>
      </c>
      <c r="AK151" s="143">
        <v>26.43</v>
      </c>
      <c r="AL151" s="143">
        <f t="shared" si="70"/>
        <v>2</v>
      </c>
      <c r="AM151" s="147" t="s">
        <v>76</v>
      </c>
      <c r="AN151" s="143">
        <f>AK151*0.06</f>
        <v>1.5858</v>
      </c>
      <c r="AO151" s="143"/>
      <c r="AP151" s="143"/>
      <c r="AQ151" s="143"/>
      <c r="AR151" s="143">
        <v>0</v>
      </c>
      <c r="AS151" s="143">
        <v>0</v>
      </c>
      <c r="AT151" s="143">
        <f t="shared" si="71"/>
        <v>0</v>
      </c>
      <c r="AU151" s="147" t="s">
        <v>76</v>
      </c>
      <c r="AV151" s="143">
        <f>AS151*0.06</f>
        <v>0</v>
      </c>
      <c r="AW151" s="143"/>
      <c r="AX151" s="143"/>
      <c r="AY151" s="143">
        <v>0</v>
      </c>
      <c r="AZ151" s="143">
        <v>0</v>
      </c>
      <c r="BA151" s="143">
        <f t="shared" si="72"/>
        <v>0</v>
      </c>
      <c r="BB151" s="147" t="s">
        <v>76</v>
      </c>
      <c r="BC151" s="143">
        <f>AZ151*0.06</f>
        <v>0</v>
      </c>
      <c r="BD151" s="143"/>
      <c r="BE151" s="143"/>
      <c r="BF151" s="143">
        <v>0</v>
      </c>
      <c r="BG151" s="143">
        <v>0</v>
      </c>
      <c r="BH151" s="143">
        <f t="shared" si="73"/>
        <v>0</v>
      </c>
      <c r="BI151" s="147" t="s">
        <v>76</v>
      </c>
      <c r="BJ151" s="143">
        <f>BG151*0.06</f>
        <v>0</v>
      </c>
      <c r="BK151" s="143"/>
      <c r="BL151" s="143"/>
      <c r="BM151" s="143">
        <v>0</v>
      </c>
      <c r="BN151" s="143">
        <v>0</v>
      </c>
      <c r="BO151" s="143">
        <v>0</v>
      </c>
      <c r="BP151" s="143">
        <f t="shared" si="74"/>
        <v>0</v>
      </c>
      <c r="BQ151" s="147" t="s">
        <v>76</v>
      </c>
      <c r="BR151" s="143">
        <f>(BN151-BO151)*0.06</f>
        <v>0</v>
      </c>
      <c r="BS151" s="143"/>
      <c r="BT151" s="143"/>
      <c r="BU151" s="143">
        <v>0</v>
      </c>
      <c r="BV151" s="143">
        <v>0</v>
      </c>
      <c r="BW151" s="143">
        <f t="shared" si="75"/>
        <v>0</v>
      </c>
      <c r="BX151" s="147" t="s">
        <v>76</v>
      </c>
      <c r="BY151" s="143">
        <f>BV151*0.06</f>
        <v>0</v>
      </c>
      <c r="BZ151" s="143"/>
      <c r="CA151" s="143"/>
      <c r="CB151" s="143">
        <f t="shared" si="76"/>
        <v>0</v>
      </c>
      <c r="CC151" s="159">
        <f t="shared" si="77"/>
        <v>0</v>
      </c>
      <c r="CD151" s="160" t="s">
        <v>76</v>
      </c>
      <c r="CE151" s="159">
        <f t="shared" si="87"/>
        <v>0</v>
      </c>
      <c r="CF151" s="159"/>
      <c r="CG151" s="144">
        <v>0</v>
      </c>
      <c r="CH151" s="143">
        <v>0</v>
      </c>
      <c r="CI151" s="143">
        <v>0</v>
      </c>
      <c r="CJ151" s="143">
        <v>0</v>
      </c>
      <c r="CK151" s="143">
        <v>0</v>
      </c>
      <c r="CL151" s="143">
        <v>0</v>
      </c>
      <c r="CM151" s="143">
        <v>0</v>
      </c>
      <c r="CN151" s="143">
        <v>0</v>
      </c>
      <c r="CO151" s="143">
        <v>0</v>
      </c>
      <c r="CP151" s="143">
        <v>0</v>
      </c>
      <c r="CQ151" s="143">
        <v>0</v>
      </c>
      <c r="CR151" s="143">
        <f t="shared" si="78"/>
        <v>2</v>
      </c>
      <c r="CS151" s="143">
        <f t="shared" si="79"/>
        <v>0</v>
      </c>
    </row>
    <row r="152" s="135" customFormat="1" customHeight="1" spans="1:97">
      <c r="A152" s="143">
        <v>5471</v>
      </c>
      <c r="B152" s="143" t="s">
        <v>283</v>
      </c>
      <c r="C152" s="143">
        <v>571</v>
      </c>
      <c r="D152" s="143" t="s">
        <v>284</v>
      </c>
      <c r="E152" s="143" t="s">
        <v>68</v>
      </c>
      <c r="F152" s="143">
        <v>35</v>
      </c>
      <c r="G152" s="143">
        <v>43</v>
      </c>
      <c r="H152" s="143">
        <v>68</v>
      </c>
      <c r="I152" s="143">
        <v>1662.68</v>
      </c>
      <c r="J152" s="143">
        <f t="shared" si="66"/>
        <v>33</v>
      </c>
      <c r="K152" s="147" t="s">
        <v>69</v>
      </c>
      <c r="L152" s="143">
        <f>I152*0.1</f>
        <v>166.268</v>
      </c>
      <c r="M152" s="143">
        <v>46</v>
      </c>
      <c r="N152" s="143">
        <v>51</v>
      </c>
      <c r="O152" s="143">
        <v>132</v>
      </c>
      <c r="P152" s="143">
        <v>3105.43</v>
      </c>
      <c r="Q152" s="143">
        <f t="shared" si="67"/>
        <v>86</v>
      </c>
      <c r="R152" s="147" t="s">
        <v>69</v>
      </c>
      <c r="S152" s="143">
        <f t="shared" si="88"/>
        <v>248.4344</v>
      </c>
      <c r="T152" s="143">
        <v>20</v>
      </c>
      <c r="U152" s="143">
        <v>21</v>
      </c>
      <c r="V152" s="143">
        <v>11</v>
      </c>
      <c r="W152" s="143">
        <v>303</v>
      </c>
      <c r="X152" s="143">
        <f t="shared" si="68"/>
        <v>-9</v>
      </c>
      <c r="Y152" s="147" t="s">
        <v>70</v>
      </c>
      <c r="Z152" s="143">
        <f>W152*0.06</f>
        <v>18.18</v>
      </c>
      <c r="AA152" s="143">
        <v>25</v>
      </c>
      <c r="AB152" s="143">
        <v>31</v>
      </c>
      <c r="AC152" s="143">
        <v>61</v>
      </c>
      <c r="AD152" s="143">
        <v>1441.27</v>
      </c>
      <c r="AE152" s="143">
        <f t="shared" si="69"/>
        <v>36</v>
      </c>
      <c r="AF152" s="147" t="s">
        <v>69</v>
      </c>
      <c r="AG152" s="143">
        <f>AD152*0.1</f>
        <v>144.127</v>
      </c>
      <c r="AH152" s="143">
        <v>4</v>
      </c>
      <c r="AI152" s="143">
        <v>5</v>
      </c>
      <c r="AJ152" s="143">
        <v>5</v>
      </c>
      <c r="AK152" s="143">
        <v>134.5</v>
      </c>
      <c r="AL152" s="143">
        <f t="shared" si="70"/>
        <v>1</v>
      </c>
      <c r="AM152" s="147" t="s">
        <v>69</v>
      </c>
      <c r="AN152" s="143">
        <f t="shared" si="89"/>
        <v>13.45</v>
      </c>
      <c r="AO152" s="143"/>
      <c r="AP152" s="143">
        <v>32</v>
      </c>
      <c r="AQ152" s="143">
        <v>39</v>
      </c>
      <c r="AR152" s="143">
        <v>42</v>
      </c>
      <c r="AS152" s="143">
        <v>4047.25</v>
      </c>
      <c r="AT152" s="143">
        <f t="shared" si="71"/>
        <v>10</v>
      </c>
      <c r="AU152" s="147" t="s">
        <v>69</v>
      </c>
      <c r="AV152" s="143">
        <f>AS152*0.1</f>
        <v>404.725</v>
      </c>
      <c r="AW152" s="143">
        <v>11</v>
      </c>
      <c r="AX152" s="143">
        <v>15</v>
      </c>
      <c r="AY152" s="143">
        <v>12</v>
      </c>
      <c r="AZ152" s="143">
        <v>266</v>
      </c>
      <c r="BA152" s="143">
        <f t="shared" si="72"/>
        <v>1</v>
      </c>
      <c r="BB152" s="147" t="s">
        <v>73</v>
      </c>
      <c r="BC152" s="143">
        <f>AZ152*0.08</f>
        <v>21.28</v>
      </c>
      <c r="BD152" s="143">
        <v>3</v>
      </c>
      <c r="BE152" s="143">
        <v>3</v>
      </c>
      <c r="BF152" s="143">
        <v>10</v>
      </c>
      <c r="BG152" s="143">
        <v>184.7</v>
      </c>
      <c r="BH152" s="143">
        <f t="shared" si="73"/>
        <v>7</v>
      </c>
      <c r="BI152" s="147" t="s">
        <v>69</v>
      </c>
      <c r="BJ152" s="143">
        <f t="shared" ref="BJ150:BJ155" si="91">BG152*0.1</f>
        <v>18.47</v>
      </c>
      <c r="BK152" s="143">
        <v>10</v>
      </c>
      <c r="BL152" s="143">
        <v>12</v>
      </c>
      <c r="BM152" s="143">
        <v>5</v>
      </c>
      <c r="BN152" s="143">
        <v>4.35</v>
      </c>
      <c r="BO152" s="143">
        <v>0</v>
      </c>
      <c r="BP152" s="143">
        <f t="shared" si="74"/>
        <v>-5</v>
      </c>
      <c r="BQ152" s="147" t="s">
        <v>70</v>
      </c>
      <c r="BR152" s="143">
        <f>(BN152-BO152)*0.06</f>
        <v>0.261</v>
      </c>
      <c r="BS152" s="143">
        <v>7</v>
      </c>
      <c r="BT152" s="143">
        <v>10</v>
      </c>
      <c r="BU152" s="143">
        <v>19</v>
      </c>
      <c r="BV152" s="143">
        <v>371.26</v>
      </c>
      <c r="BW152" s="143">
        <f t="shared" si="75"/>
        <v>12</v>
      </c>
      <c r="BX152" s="147" t="s">
        <v>69</v>
      </c>
      <c r="BY152" s="143">
        <f t="shared" si="90"/>
        <v>37.126</v>
      </c>
      <c r="BZ152" s="143">
        <v>24</v>
      </c>
      <c r="CA152" s="143">
        <v>27</v>
      </c>
      <c r="CB152" s="143">
        <f t="shared" si="76"/>
        <v>29</v>
      </c>
      <c r="CC152" s="159">
        <f t="shared" si="77"/>
        <v>5</v>
      </c>
      <c r="CD152" s="160" t="s">
        <v>69</v>
      </c>
      <c r="CE152" s="159">
        <f>CG152*3+CH152*5+CI152*25+CJ152*15+CK152*70+CL152*6+CM152*30+CN152*6+CO152*24+CP152*56+CQ152*61</f>
        <v>167</v>
      </c>
      <c r="CF152" s="159"/>
      <c r="CG152" s="144">
        <v>0</v>
      </c>
      <c r="CH152" s="143">
        <v>5</v>
      </c>
      <c r="CI152" s="143">
        <v>2</v>
      </c>
      <c r="CJ152" s="143">
        <v>0</v>
      </c>
      <c r="CK152" s="143">
        <v>0</v>
      </c>
      <c r="CL152" s="143">
        <v>0</v>
      </c>
      <c r="CM152" s="143">
        <v>0</v>
      </c>
      <c r="CN152" s="143">
        <v>2</v>
      </c>
      <c r="CO152" s="143">
        <v>1</v>
      </c>
      <c r="CP152" s="143">
        <v>1</v>
      </c>
      <c r="CQ152" s="143">
        <v>0</v>
      </c>
      <c r="CR152" s="143">
        <f t="shared" si="78"/>
        <v>1239</v>
      </c>
      <c r="CS152" s="143">
        <f t="shared" si="79"/>
        <v>0</v>
      </c>
    </row>
    <row r="153" s="135" customFormat="1" customHeight="1" spans="1:97">
      <c r="A153" s="143">
        <v>6454</v>
      </c>
      <c r="B153" s="143" t="s">
        <v>285</v>
      </c>
      <c r="C153" s="143">
        <v>571</v>
      </c>
      <c r="D153" s="143" t="s">
        <v>284</v>
      </c>
      <c r="E153" s="143" t="s">
        <v>124</v>
      </c>
      <c r="F153" s="143">
        <v>44</v>
      </c>
      <c r="G153" s="143">
        <v>52</v>
      </c>
      <c r="H153" s="143">
        <v>75</v>
      </c>
      <c r="I153" s="143">
        <v>1795.45</v>
      </c>
      <c r="J153" s="143">
        <f t="shared" si="66"/>
        <v>31</v>
      </c>
      <c r="K153" s="147" t="s">
        <v>69</v>
      </c>
      <c r="L153" s="143">
        <f>I153*0.1</f>
        <v>179.545</v>
      </c>
      <c r="M153" s="143">
        <v>58</v>
      </c>
      <c r="N153" s="143">
        <v>65</v>
      </c>
      <c r="O153" s="143">
        <v>92</v>
      </c>
      <c r="P153" s="143">
        <v>2135.26</v>
      </c>
      <c r="Q153" s="143">
        <f t="shared" si="67"/>
        <v>34</v>
      </c>
      <c r="R153" s="147" t="s">
        <v>69</v>
      </c>
      <c r="S153" s="143">
        <f t="shared" si="88"/>
        <v>170.8208</v>
      </c>
      <c r="T153" s="143">
        <v>24</v>
      </c>
      <c r="U153" s="143">
        <v>26</v>
      </c>
      <c r="V153" s="143">
        <v>10</v>
      </c>
      <c r="W153" s="143">
        <v>226.43</v>
      </c>
      <c r="X153" s="143">
        <f t="shared" si="68"/>
        <v>-14</v>
      </c>
      <c r="Y153" s="147" t="s">
        <v>70</v>
      </c>
      <c r="Z153" s="143">
        <f>W153*0.06</f>
        <v>13.5858</v>
      </c>
      <c r="AA153" s="143">
        <v>34</v>
      </c>
      <c r="AB153" s="143">
        <v>42</v>
      </c>
      <c r="AC153" s="143">
        <v>34</v>
      </c>
      <c r="AD153" s="143">
        <v>806.9</v>
      </c>
      <c r="AE153" s="143">
        <f t="shared" si="69"/>
        <v>0</v>
      </c>
      <c r="AF153" s="147" t="s">
        <v>73</v>
      </c>
      <c r="AG153" s="143">
        <f>AD153*0.08</f>
        <v>64.552</v>
      </c>
      <c r="AH153" s="143">
        <v>4</v>
      </c>
      <c r="AI153" s="143">
        <v>5</v>
      </c>
      <c r="AJ153" s="143">
        <v>5</v>
      </c>
      <c r="AK153" s="143">
        <v>138.9</v>
      </c>
      <c r="AL153" s="143">
        <f t="shared" si="70"/>
        <v>1</v>
      </c>
      <c r="AM153" s="147" t="s">
        <v>69</v>
      </c>
      <c r="AN153" s="143">
        <f t="shared" si="89"/>
        <v>13.89</v>
      </c>
      <c r="AO153" s="143"/>
      <c r="AP153" s="143">
        <v>43</v>
      </c>
      <c r="AQ153" s="143">
        <v>52</v>
      </c>
      <c r="AR153" s="143">
        <v>42</v>
      </c>
      <c r="AS153" s="143">
        <v>3426.5</v>
      </c>
      <c r="AT153" s="143">
        <f t="shared" si="71"/>
        <v>-1</v>
      </c>
      <c r="AU153" s="147" t="s">
        <v>70</v>
      </c>
      <c r="AV153" s="143">
        <f>AS153*0.06</f>
        <v>205.59</v>
      </c>
      <c r="AW153" s="143">
        <v>13</v>
      </c>
      <c r="AX153" s="143">
        <v>14</v>
      </c>
      <c r="AY153" s="143">
        <v>12</v>
      </c>
      <c r="AZ153" s="143">
        <v>280</v>
      </c>
      <c r="BA153" s="143">
        <f t="shared" si="72"/>
        <v>-1</v>
      </c>
      <c r="BB153" s="147" t="s">
        <v>70</v>
      </c>
      <c r="BC153" s="143">
        <f>AZ153*0.06</f>
        <v>16.8</v>
      </c>
      <c r="BD153" s="143">
        <v>3</v>
      </c>
      <c r="BE153" s="143">
        <v>4</v>
      </c>
      <c r="BF153" s="143">
        <v>12</v>
      </c>
      <c r="BG153" s="143">
        <v>392.32</v>
      </c>
      <c r="BH153" s="143">
        <f t="shared" si="73"/>
        <v>9</v>
      </c>
      <c r="BI153" s="147" t="s">
        <v>69</v>
      </c>
      <c r="BJ153" s="143">
        <f t="shared" si="91"/>
        <v>39.232</v>
      </c>
      <c r="BK153" s="143">
        <v>10</v>
      </c>
      <c r="BL153" s="143">
        <v>12</v>
      </c>
      <c r="BM153" s="143">
        <v>22</v>
      </c>
      <c r="BN153" s="143">
        <v>299</v>
      </c>
      <c r="BO153" s="143">
        <v>299</v>
      </c>
      <c r="BP153" s="143">
        <f t="shared" si="74"/>
        <v>12</v>
      </c>
      <c r="BQ153" s="147" t="s">
        <v>69</v>
      </c>
      <c r="BR153" s="143">
        <f>(BN153-BO153)*0.1</f>
        <v>0</v>
      </c>
      <c r="BS153" s="143">
        <v>8</v>
      </c>
      <c r="BT153" s="143">
        <v>10</v>
      </c>
      <c r="BU153" s="143">
        <v>18</v>
      </c>
      <c r="BV153" s="143">
        <v>358.32</v>
      </c>
      <c r="BW153" s="143">
        <f t="shared" si="75"/>
        <v>10</v>
      </c>
      <c r="BX153" s="147" t="s">
        <v>69</v>
      </c>
      <c r="BY153" s="143">
        <f t="shared" si="90"/>
        <v>35.832</v>
      </c>
      <c r="BZ153" s="143">
        <v>29</v>
      </c>
      <c r="CA153" s="143">
        <v>37</v>
      </c>
      <c r="CB153" s="143">
        <f t="shared" si="76"/>
        <v>32</v>
      </c>
      <c r="CC153" s="159">
        <f t="shared" si="77"/>
        <v>3</v>
      </c>
      <c r="CD153" s="160" t="s">
        <v>73</v>
      </c>
      <c r="CE153" s="159">
        <f>CG153*2+CH153*3+CI153*15+CJ153*10+CK153*50+CL153*4+CM153*20+CN153*3+CO153*15+CP153*40+CQ153*40</f>
        <v>132</v>
      </c>
      <c r="CF153" s="159"/>
      <c r="CG153" s="144">
        <v>0</v>
      </c>
      <c r="CH153" s="143">
        <v>9</v>
      </c>
      <c r="CI153" s="143">
        <v>1</v>
      </c>
      <c r="CJ153" s="143">
        <v>0</v>
      </c>
      <c r="CK153" s="143">
        <v>1</v>
      </c>
      <c r="CL153" s="143">
        <v>0</v>
      </c>
      <c r="CM153" s="143">
        <v>0</v>
      </c>
      <c r="CN153" s="143">
        <v>0</v>
      </c>
      <c r="CO153" s="143">
        <v>0</v>
      </c>
      <c r="CP153" s="143">
        <v>1</v>
      </c>
      <c r="CQ153" s="143">
        <v>0</v>
      </c>
      <c r="CR153" s="143">
        <f t="shared" si="78"/>
        <v>872</v>
      </c>
      <c r="CS153" s="143">
        <f t="shared" si="79"/>
        <v>0</v>
      </c>
    </row>
    <row r="154" s="135" customFormat="1" customHeight="1" spans="1:97">
      <c r="A154" s="143">
        <v>7707</v>
      </c>
      <c r="B154" s="143" t="s">
        <v>286</v>
      </c>
      <c r="C154" s="143">
        <v>571</v>
      </c>
      <c r="D154" s="143" t="s">
        <v>284</v>
      </c>
      <c r="E154" s="143" t="s">
        <v>124</v>
      </c>
      <c r="F154" s="143">
        <v>44</v>
      </c>
      <c r="G154" s="143">
        <v>52</v>
      </c>
      <c r="H154" s="143">
        <v>31</v>
      </c>
      <c r="I154" s="143">
        <v>729.25</v>
      </c>
      <c r="J154" s="143">
        <f t="shared" si="66"/>
        <v>-13</v>
      </c>
      <c r="K154" s="147" t="s">
        <v>70</v>
      </c>
      <c r="L154" s="143">
        <f>I154*0.06</f>
        <v>43.755</v>
      </c>
      <c r="M154" s="143">
        <v>58</v>
      </c>
      <c r="N154" s="143">
        <v>65</v>
      </c>
      <c r="O154" s="143">
        <v>37</v>
      </c>
      <c r="P154" s="143">
        <v>824.1</v>
      </c>
      <c r="Q154" s="143">
        <f t="shared" si="67"/>
        <v>-21</v>
      </c>
      <c r="R154" s="147" t="s">
        <v>70</v>
      </c>
      <c r="S154" s="143">
        <f>P154*0.05</f>
        <v>41.205</v>
      </c>
      <c r="T154" s="143">
        <v>24</v>
      </c>
      <c r="U154" s="143">
        <v>26</v>
      </c>
      <c r="V154" s="143">
        <v>7</v>
      </c>
      <c r="W154" s="143">
        <v>173</v>
      </c>
      <c r="X154" s="143">
        <f t="shared" si="68"/>
        <v>-17</v>
      </c>
      <c r="Y154" s="147" t="s">
        <v>70</v>
      </c>
      <c r="Z154" s="143">
        <f>W154*0.06</f>
        <v>10.38</v>
      </c>
      <c r="AA154" s="143">
        <v>34</v>
      </c>
      <c r="AB154" s="143">
        <v>42</v>
      </c>
      <c r="AC154" s="143">
        <v>15</v>
      </c>
      <c r="AD154" s="143">
        <v>302.55</v>
      </c>
      <c r="AE154" s="143">
        <f t="shared" si="69"/>
        <v>-19</v>
      </c>
      <c r="AF154" s="147" t="s">
        <v>70</v>
      </c>
      <c r="AG154" s="143">
        <f>AD154*0.06</f>
        <v>18.153</v>
      </c>
      <c r="AH154" s="143">
        <v>5</v>
      </c>
      <c r="AI154" s="143">
        <v>5</v>
      </c>
      <c r="AJ154" s="143">
        <v>2</v>
      </c>
      <c r="AK154" s="143">
        <v>57</v>
      </c>
      <c r="AL154" s="143">
        <f t="shared" si="70"/>
        <v>-3</v>
      </c>
      <c r="AM154" s="147" t="s">
        <v>70</v>
      </c>
      <c r="AN154" s="143">
        <f>AK154*0.06</f>
        <v>3.42</v>
      </c>
      <c r="AO154" s="143">
        <f>AL154*1</f>
        <v>-3</v>
      </c>
      <c r="AP154" s="143">
        <v>43</v>
      </c>
      <c r="AQ154" s="143">
        <v>52</v>
      </c>
      <c r="AR154" s="143">
        <v>25</v>
      </c>
      <c r="AS154" s="143">
        <v>1882</v>
      </c>
      <c r="AT154" s="143">
        <f t="shared" si="71"/>
        <v>-18</v>
      </c>
      <c r="AU154" s="147" t="s">
        <v>70</v>
      </c>
      <c r="AV154" s="143">
        <f>AS154*0.06</f>
        <v>112.92</v>
      </c>
      <c r="AW154" s="143">
        <v>13</v>
      </c>
      <c r="AX154" s="143">
        <v>14</v>
      </c>
      <c r="AY154" s="143">
        <v>3</v>
      </c>
      <c r="AZ154" s="143">
        <v>105</v>
      </c>
      <c r="BA154" s="143">
        <f t="shared" si="72"/>
        <v>-10</v>
      </c>
      <c r="BB154" s="147" t="s">
        <v>70</v>
      </c>
      <c r="BC154" s="143">
        <f>AZ154*0.06</f>
        <v>6.3</v>
      </c>
      <c r="BD154" s="143">
        <v>3</v>
      </c>
      <c r="BE154" s="143">
        <v>4</v>
      </c>
      <c r="BF154" s="143">
        <v>11</v>
      </c>
      <c r="BG154" s="143">
        <v>127.7</v>
      </c>
      <c r="BH154" s="143">
        <f t="shared" si="73"/>
        <v>8</v>
      </c>
      <c r="BI154" s="147" t="s">
        <v>69</v>
      </c>
      <c r="BJ154" s="143">
        <f t="shared" si="91"/>
        <v>12.77</v>
      </c>
      <c r="BK154" s="143">
        <v>10</v>
      </c>
      <c r="BL154" s="143">
        <v>12</v>
      </c>
      <c r="BM154" s="143">
        <v>0</v>
      </c>
      <c r="BN154" s="143">
        <v>0</v>
      </c>
      <c r="BO154" s="143">
        <v>0</v>
      </c>
      <c r="BP154" s="143">
        <f t="shared" si="74"/>
        <v>-10</v>
      </c>
      <c r="BQ154" s="147" t="s">
        <v>70</v>
      </c>
      <c r="BR154" s="143">
        <f>(BN154-BO154)*0.06</f>
        <v>0</v>
      </c>
      <c r="BS154" s="143">
        <v>8</v>
      </c>
      <c r="BT154" s="143">
        <v>10</v>
      </c>
      <c r="BU154" s="143">
        <v>7</v>
      </c>
      <c r="BV154" s="143">
        <v>98.9</v>
      </c>
      <c r="BW154" s="143">
        <f t="shared" si="75"/>
        <v>-1</v>
      </c>
      <c r="BX154" s="147" t="s">
        <v>70</v>
      </c>
      <c r="BY154" s="143">
        <f>BV154*0.06</f>
        <v>5.934</v>
      </c>
      <c r="BZ154" s="143">
        <v>29</v>
      </c>
      <c r="CA154" s="143">
        <v>37</v>
      </c>
      <c r="CB154" s="143">
        <f t="shared" si="76"/>
        <v>14</v>
      </c>
      <c r="CC154" s="159">
        <f t="shared" si="77"/>
        <v>-15</v>
      </c>
      <c r="CD154" s="160" t="s">
        <v>70</v>
      </c>
      <c r="CE154" s="159">
        <f>CG154*2+CH154*3+CI154*15+CJ154*10+CK154*50+CL154*4+CM154*20+CN154*3+CO154*15+CP154*40+CQ154*40</f>
        <v>62</v>
      </c>
      <c r="CF154" s="159">
        <f>CC154*3</f>
        <v>-45</v>
      </c>
      <c r="CG154" s="144">
        <v>0</v>
      </c>
      <c r="CH154" s="143">
        <v>4</v>
      </c>
      <c r="CI154" s="143">
        <v>0</v>
      </c>
      <c r="CJ154" s="143">
        <v>0</v>
      </c>
      <c r="CK154" s="143">
        <v>1</v>
      </c>
      <c r="CL154" s="143">
        <v>0</v>
      </c>
      <c r="CM154" s="143">
        <v>0</v>
      </c>
      <c r="CN154" s="143">
        <v>0</v>
      </c>
      <c r="CO154" s="143">
        <v>0</v>
      </c>
      <c r="CP154" s="143">
        <v>0</v>
      </c>
      <c r="CQ154" s="143">
        <v>0</v>
      </c>
      <c r="CR154" s="143">
        <f t="shared" si="78"/>
        <v>317</v>
      </c>
      <c r="CS154" s="143">
        <f t="shared" si="79"/>
        <v>-48</v>
      </c>
    </row>
    <row r="155" s="135" customFormat="1" customHeight="1" spans="1:97">
      <c r="A155" s="143">
        <v>12216</v>
      </c>
      <c r="B155" s="143" t="s">
        <v>287</v>
      </c>
      <c r="C155" s="143">
        <v>571</v>
      </c>
      <c r="D155" s="143" t="s">
        <v>284</v>
      </c>
      <c r="E155" s="143" t="s">
        <v>288</v>
      </c>
      <c r="F155" s="143">
        <v>33</v>
      </c>
      <c r="G155" s="143">
        <v>40</v>
      </c>
      <c r="H155" s="143">
        <v>65</v>
      </c>
      <c r="I155" s="143">
        <v>1702.44</v>
      </c>
      <c r="J155" s="143">
        <f t="shared" si="66"/>
        <v>32</v>
      </c>
      <c r="K155" s="147" t="s">
        <v>69</v>
      </c>
      <c r="L155" s="143">
        <f>I155*0.1</f>
        <v>170.244</v>
      </c>
      <c r="M155" s="143">
        <v>44</v>
      </c>
      <c r="N155" s="143">
        <v>46</v>
      </c>
      <c r="O155" s="143">
        <v>87</v>
      </c>
      <c r="P155" s="143">
        <v>1964.77</v>
      </c>
      <c r="Q155" s="143">
        <f t="shared" si="67"/>
        <v>43</v>
      </c>
      <c r="R155" s="147" t="s">
        <v>69</v>
      </c>
      <c r="S155" s="143">
        <f>P155*0.08</f>
        <v>157.1816</v>
      </c>
      <c r="T155" s="143">
        <v>16</v>
      </c>
      <c r="U155" s="143">
        <v>20</v>
      </c>
      <c r="V155" s="143">
        <v>20</v>
      </c>
      <c r="W155" s="143">
        <v>503.14</v>
      </c>
      <c r="X155" s="143">
        <f t="shared" si="68"/>
        <v>4</v>
      </c>
      <c r="Y155" s="147" t="s">
        <v>69</v>
      </c>
      <c r="Z155" s="143">
        <f>W155*0.1</f>
        <v>50.314</v>
      </c>
      <c r="AA155" s="143">
        <v>23</v>
      </c>
      <c r="AB155" s="143">
        <v>29</v>
      </c>
      <c r="AC155" s="143">
        <v>38</v>
      </c>
      <c r="AD155" s="143">
        <v>899.3</v>
      </c>
      <c r="AE155" s="143">
        <f t="shared" si="69"/>
        <v>15</v>
      </c>
      <c r="AF155" s="147" t="s">
        <v>69</v>
      </c>
      <c r="AG155" s="143">
        <f>AD155*0.1</f>
        <v>89.93</v>
      </c>
      <c r="AH155" s="143">
        <v>4</v>
      </c>
      <c r="AI155" s="143">
        <v>5</v>
      </c>
      <c r="AJ155" s="143">
        <v>6</v>
      </c>
      <c r="AK155" s="143">
        <v>171</v>
      </c>
      <c r="AL155" s="143">
        <f t="shared" si="70"/>
        <v>2</v>
      </c>
      <c r="AM155" s="147" t="s">
        <v>69</v>
      </c>
      <c r="AN155" s="143">
        <f>AK155*0.1</f>
        <v>17.1</v>
      </c>
      <c r="AO155" s="143"/>
      <c r="AP155" s="143">
        <v>31</v>
      </c>
      <c r="AQ155" s="143">
        <v>36</v>
      </c>
      <c r="AR155" s="143">
        <v>67</v>
      </c>
      <c r="AS155" s="143">
        <v>5705.9</v>
      </c>
      <c r="AT155" s="143">
        <f t="shared" si="71"/>
        <v>36</v>
      </c>
      <c r="AU155" s="147" t="s">
        <v>69</v>
      </c>
      <c r="AV155" s="143">
        <f>AS155*0.1</f>
        <v>570.59</v>
      </c>
      <c r="AW155" s="143">
        <v>11</v>
      </c>
      <c r="AX155" s="143">
        <v>15</v>
      </c>
      <c r="AY155" s="143">
        <v>14</v>
      </c>
      <c r="AZ155" s="143">
        <v>343.89</v>
      </c>
      <c r="BA155" s="143">
        <f t="shared" si="72"/>
        <v>3</v>
      </c>
      <c r="BB155" s="147" t="s">
        <v>73</v>
      </c>
      <c r="BC155" s="143">
        <f>AZ155*0.08</f>
        <v>27.5112</v>
      </c>
      <c r="BD155" s="143">
        <v>3</v>
      </c>
      <c r="BE155" s="143">
        <v>3</v>
      </c>
      <c r="BF155" s="143">
        <v>10</v>
      </c>
      <c r="BG155" s="143">
        <v>0.4</v>
      </c>
      <c r="BH155" s="143">
        <f t="shared" si="73"/>
        <v>7</v>
      </c>
      <c r="BI155" s="147" t="s">
        <v>69</v>
      </c>
      <c r="BJ155" s="143">
        <f t="shared" si="91"/>
        <v>0.04</v>
      </c>
      <c r="BK155" s="143">
        <v>9</v>
      </c>
      <c r="BL155" s="143">
        <v>11</v>
      </c>
      <c r="BM155" s="143">
        <v>22</v>
      </c>
      <c r="BN155" s="143">
        <v>299</v>
      </c>
      <c r="BO155" s="143">
        <v>299</v>
      </c>
      <c r="BP155" s="143">
        <f t="shared" si="74"/>
        <v>13</v>
      </c>
      <c r="BQ155" s="147" t="s">
        <v>69</v>
      </c>
      <c r="BR155" s="143">
        <f>(BN155-BO155)*0.1</f>
        <v>0</v>
      </c>
      <c r="BS155" s="143">
        <v>7</v>
      </c>
      <c r="BT155" s="143">
        <v>9</v>
      </c>
      <c r="BU155" s="143">
        <v>26</v>
      </c>
      <c r="BV155" s="143">
        <v>451.91</v>
      </c>
      <c r="BW155" s="143">
        <f t="shared" si="75"/>
        <v>19</v>
      </c>
      <c r="BX155" s="147" t="s">
        <v>69</v>
      </c>
      <c r="BY155" s="143">
        <f>BV155*0.1</f>
        <v>45.191</v>
      </c>
      <c r="BZ155" s="143">
        <v>22</v>
      </c>
      <c r="CA155" s="143">
        <v>24</v>
      </c>
      <c r="CB155" s="143">
        <f t="shared" si="76"/>
        <v>11</v>
      </c>
      <c r="CC155" s="159">
        <f t="shared" si="77"/>
        <v>-11</v>
      </c>
      <c r="CD155" s="160" t="s">
        <v>70</v>
      </c>
      <c r="CE155" s="159">
        <f>CG155*2+CH155*3+CI155*15+CJ155*10+CK155*50+CL155*4+CM155*20+CN155*3+CO155*15+CP155*40+CQ155*40</f>
        <v>33</v>
      </c>
      <c r="CF155" s="159">
        <f>CC155*3</f>
        <v>-33</v>
      </c>
      <c r="CG155" s="144">
        <v>0</v>
      </c>
      <c r="CH155" s="143">
        <v>5</v>
      </c>
      <c r="CI155" s="143">
        <v>1</v>
      </c>
      <c r="CJ155" s="143">
        <v>0</v>
      </c>
      <c r="CK155" s="143">
        <v>0</v>
      </c>
      <c r="CL155" s="143">
        <v>0</v>
      </c>
      <c r="CM155" s="143">
        <v>0</v>
      </c>
      <c r="CN155" s="143">
        <v>1</v>
      </c>
      <c r="CO155" s="143">
        <v>0</v>
      </c>
      <c r="CP155" s="143">
        <v>0</v>
      </c>
      <c r="CQ155" s="143">
        <v>0</v>
      </c>
      <c r="CR155" s="143">
        <f t="shared" si="78"/>
        <v>1161</v>
      </c>
      <c r="CS155" s="143">
        <f t="shared" si="79"/>
        <v>-33</v>
      </c>
    </row>
    <row r="156" s="135" customFormat="1" customHeight="1" spans="1:97">
      <c r="A156" s="143">
        <v>4304</v>
      </c>
      <c r="B156" s="143" t="s">
        <v>289</v>
      </c>
      <c r="C156" s="143">
        <v>114069</v>
      </c>
      <c r="D156" s="143" t="s">
        <v>290</v>
      </c>
      <c r="E156" s="143" t="s">
        <v>68</v>
      </c>
      <c r="F156" s="143">
        <v>27</v>
      </c>
      <c r="G156" s="143">
        <v>33</v>
      </c>
      <c r="H156" s="143">
        <v>13</v>
      </c>
      <c r="I156" s="143">
        <v>337.15</v>
      </c>
      <c r="J156" s="143">
        <f t="shared" si="66"/>
        <v>-14</v>
      </c>
      <c r="K156" s="147" t="s">
        <v>70</v>
      </c>
      <c r="L156" s="143">
        <f>I156*0.06</f>
        <v>20.229</v>
      </c>
      <c r="M156" s="143">
        <v>36</v>
      </c>
      <c r="N156" s="143">
        <v>40</v>
      </c>
      <c r="O156" s="143">
        <v>32</v>
      </c>
      <c r="P156" s="143">
        <v>685.83</v>
      </c>
      <c r="Q156" s="143">
        <f t="shared" si="67"/>
        <v>-4</v>
      </c>
      <c r="R156" s="147" t="s">
        <v>70</v>
      </c>
      <c r="S156" s="143">
        <f>P156*0.05</f>
        <v>34.2915</v>
      </c>
      <c r="T156" s="143">
        <v>11</v>
      </c>
      <c r="U156" s="143">
        <v>12</v>
      </c>
      <c r="V156" s="143">
        <v>9</v>
      </c>
      <c r="W156" s="143">
        <v>240.29</v>
      </c>
      <c r="X156" s="143">
        <f t="shared" si="68"/>
        <v>-2</v>
      </c>
      <c r="Y156" s="147" t="s">
        <v>70</v>
      </c>
      <c r="Z156" s="143">
        <f>W156*0.06</f>
        <v>14.4174</v>
      </c>
      <c r="AA156" s="143">
        <v>12</v>
      </c>
      <c r="AB156" s="143">
        <v>17</v>
      </c>
      <c r="AC156" s="143">
        <v>18</v>
      </c>
      <c r="AD156" s="143">
        <v>427.1</v>
      </c>
      <c r="AE156" s="143">
        <f t="shared" si="69"/>
        <v>6</v>
      </c>
      <c r="AF156" s="147" t="s">
        <v>69</v>
      </c>
      <c r="AG156" s="143">
        <f>AD156*0.1</f>
        <v>42.71</v>
      </c>
      <c r="AH156" s="143">
        <v>3</v>
      </c>
      <c r="AI156" s="143">
        <v>4</v>
      </c>
      <c r="AJ156" s="143">
        <v>2</v>
      </c>
      <c r="AK156" s="143">
        <v>57</v>
      </c>
      <c r="AL156" s="143">
        <f t="shared" si="70"/>
        <v>-1</v>
      </c>
      <c r="AM156" s="147" t="s">
        <v>70</v>
      </c>
      <c r="AN156" s="143">
        <f>AK156*0.06</f>
        <v>3.42</v>
      </c>
      <c r="AO156" s="143">
        <f>AL156*1</f>
        <v>-1</v>
      </c>
      <c r="AP156" s="143">
        <v>21</v>
      </c>
      <c r="AQ156" s="143">
        <v>26</v>
      </c>
      <c r="AR156" s="143">
        <v>18</v>
      </c>
      <c r="AS156" s="143">
        <v>1072.79</v>
      </c>
      <c r="AT156" s="143">
        <f t="shared" si="71"/>
        <v>-3</v>
      </c>
      <c r="AU156" s="147" t="s">
        <v>70</v>
      </c>
      <c r="AV156" s="143">
        <f>AS156*0.06</f>
        <v>64.3674</v>
      </c>
      <c r="AW156" s="143">
        <v>3</v>
      </c>
      <c r="AX156" s="143">
        <v>3</v>
      </c>
      <c r="AY156" s="143">
        <v>0</v>
      </c>
      <c r="AZ156" s="143">
        <v>0</v>
      </c>
      <c r="BA156" s="143">
        <f t="shared" si="72"/>
        <v>-3</v>
      </c>
      <c r="BB156" s="147" t="s">
        <v>70</v>
      </c>
      <c r="BC156" s="143">
        <f>AZ156*0.06</f>
        <v>0</v>
      </c>
      <c r="BD156" s="143">
        <v>2</v>
      </c>
      <c r="BE156" s="143">
        <v>2</v>
      </c>
      <c r="BF156" s="143">
        <v>0</v>
      </c>
      <c r="BG156" s="143">
        <v>0</v>
      </c>
      <c r="BH156" s="143">
        <f t="shared" si="73"/>
        <v>-2</v>
      </c>
      <c r="BI156" s="147" t="s">
        <v>70</v>
      </c>
      <c r="BJ156" s="143">
        <f>BG156*0.06</f>
        <v>0</v>
      </c>
      <c r="BK156" s="143">
        <v>3</v>
      </c>
      <c r="BL156" s="143">
        <v>3</v>
      </c>
      <c r="BM156" s="143">
        <v>25</v>
      </c>
      <c r="BN156" s="143">
        <v>448.5</v>
      </c>
      <c r="BO156" s="143">
        <v>149.5</v>
      </c>
      <c r="BP156" s="143">
        <f t="shared" si="74"/>
        <v>22</v>
      </c>
      <c r="BQ156" s="147" t="s">
        <v>69</v>
      </c>
      <c r="BR156" s="143">
        <f>(BN156-BO156)*0.1</f>
        <v>29.9</v>
      </c>
      <c r="BS156" s="143">
        <v>9</v>
      </c>
      <c r="BT156" s="143">
        <v>12</v>
      </c>
      <c r="BU156" s="143">
        <v>3</v>
      </c>
      <c r="BV156" s="143">
        <v>53.25</v>
      </c>
      <c r="BW156" s="143">
        <f t="shared" si="75"/>
        <v>-6</v>
      </c>
      <c r="BX156" s="147" t="s">
        <v>70</v>
      </c>
      <c r="BY156" s="143">
        <f>BV156*0.06</f>
        <v>3.195</v>
      </c>
      <c r="BZ156" s="143">
        <v>5</v>
      </c>
      <c r="CA156" s="143">
        <v>6</v>
      </c>
      <c r="CB156" s="143">
        <f t="shared" si="76"/>
        <v>2</v>
      </c>
      <c r="CC156" s="159">
        <f t="shared" si="77"/>
        <v>-3</v>
      </c>
      <c r="CD156" s="160" t="s">
        <v>70</v>
      </c>
      <c r="CE156" s="159">
        <f>CG156*2+CH156*3+CI156*15+CJ156*10+CK156*50+CL156*4+CM156*20+CN156*3+CO156*15+CP156*40+CQ156*40</f>
        <v>6</v>
      </c>
      <c r="CF156" s="159">
        <f>CC156*3</f>
        <v>-9</v>
      </c>
      <c r="CG156" s="144">
        <v>0</v>
      </c>
      <c r="CH156" s="143">
        <v>2</v>
      </c>
      <c r="CI156" s="143">
        <v>0</v>
      </c>
      <c r="CJ156" s="143">
        <v>0</v>
      </c>
      <c r="CK156" s="143">
        <v>0</v>
      </c>
      <c r="CL156" s="143">
        <v>0</v>
      </c>
      <c r="CM156" s="143">
        <v>0</v>
      </c>
      <c r="CN156" s="143">
        <v>0</v>
      </c>
      <c r="CO156" s="143">
        <v>0</v>
      </c>
      <c r="CP156" s="143">
        <v>0</v>
      </c>
      <c r="CQ156" s="143">
        <v>0</v>
      </c>
      <c r="CR156" s="143">
        <f t="shared" si="78"/>
        <v>219</v>
      </c>
      <c r="CS156" s="143">
        <f t="shared" si="79"/>
        <v>-10</v>
      </c>
    </row>
    <row r="157" s="135" customFormat="1" customHeight="1" spans="1:97">
      <c r="A157" s="143">
        <v>12847</v>
      </c>
      <c r="B157" s="143" t="s">
        <v>291</v>
      </c>
      <c r="C157" s="143">
        <v>114069</v>
      </c>
      <c r="D157" s="143" t="s">
        <v>290</v>
      </c>
      <c r="E157" s="143" t="s">
        <v>72</v>
      </c>
      <c r="F157" s="143">
        <v>32</v>
      </c>
      <c r="G157" s="143">
        <v>38</v>
      </c>
      <c r="H157" s="143">
        <v>14</v>
      </c>
      <c r="I157" s="143">
        <v>368.14</v>
      </c>
      <c r="J157" s="143">
        <f t="shared" si="66"/>
        <v>-18</v>
      </c>
      <c r="K157" s="147" t="s">
        <v>70</v>
      </c>
      <c r="L157" s="143">
        <f>I157*0.06</f>
        <v>22.0884</v>
      </c>
      <c r="M157" s="143">
        <v>42</v>
      </c>
      <c r="N157" s="143">
        <v>46</v>
      </c>
      <c r="O157" s="143">
        <v>36</v>
      </c>
      <c r="P157" s="143">
        <v>882.9</v>
      </c>
      <c r="Q157" s="143">
        <f t="shared" si="67"/>
        <v>-6</v>
      </c>
      <c r="R157" s="147" t="s">
        <v>70</v>
      </c>
      <c r="S157" s="143">
        <f>P157*0.05</f>
        <v>44.145</v>
      </c>
      <c r="T157" s="143">
        <v>13</v>
      </c>
      <c r="U157" s="143">
        <v>15</v>
      </c>
      <c r="V157" s="143">
        <v>9</v>
      </c>
      <c r="W157" s="143">
        <v>256.8</v>
      </c>
      <c r="X157" s="143">
        <f t="shared" si="68"/>
        <v>-4</v>
      </c>
      <c r="Y157" s="147" t="s">
        <v>70</v>
      </c>
      <c r="Z157" s="143">
        <f>W157*0.06</f>
        <v>15.408</v>
      </c>
      <c r="AA157" s="143">
        <v>14</v>
      </c>
      <c r="AB157" s="143">
        <v>19</v>
      </c>
      <c r="AC157" s="143">
        <v>8</v>
      </c>
      <c r="AD157" s="143">
        <v>205.2</v>
      </c>
      <c r="AE157" s="143">
        <f t="shared" si="69"/>
        <v>-6</v>
      </c>
      <c r="AF157" s="147" t="s">
        <v>70</v>
      </c>
      <c r="AG157" s="143">
        <f>AD157*0.06</f>
        <v>12.312</v>
      </c>
      <c r="AH157" s="143">
        <v>5</v>
      </c>
      <c r="AI157" s="143">
        <v>6</v>
      </c>
      <c r="AJ157" s="143">
        <v>8</v>
      </c>
      <c r="AK157" s="143">
        <v>234.6</v>
      </c>
      <c r="AL157" s="143">
        <f t="shared" si="70"/>
        <v>3</v>
      </c>
      <c r="AM157" s="147" t="s">
        <v>69</v>
      </c>
      <c r="AN157" s="143">
        <f t="shared" ref="AN157:AN162" si="92">AK157*0.1</f>
        <v>23.46</v>
      </c>
      <c r="AO157" s="143"/>
      <c r="AP157" s="143">
        <v>25</v>
      </c>
      <c r="AQ157" s="143">
        <v>29</v>
      </c>
      <c r="AR157" s="143">
        <v>9</v>
      </c>
      <c r="AS157" s="143">
        <v>719</v>
      </c>
      <c r="AT157" s="143">
        <f t="shared" si="71"/>
        <v>-16</v>
      </c>
      <c r="AU157" s="147" t="s">
        <v>70</v>
      </c>
      <c r="AV157" s="143">
        <f>AS157*0.06</f>
        <v>43.14</v>
      </c>
      <c r="AW157" s="143">
        <v>5</v>
      </c>
      <c r="AX157" s="143">
        <v>6</v>
      </c>
      <c r="AY157" s="143">
        <v>10</v>
      </c>
      <c r="AZ157" s="143">
        <v>274.5</v>
      </c>
      <c r="BA157" s="143">
        <f t="shared" si="72"/>
        <v>5</v>
      </c>
      <c r="BB157" s="147" t="s">
        <v>69</v>
      </c>
      <c r="BC157" s="143">
        <f>AZ157*0.1</f>
        <v>27.45</v>
      </c>
      <c r="BD157" s="143">
        <v>2</v>
      </c>
      <c r="BE157" s="143">
        <v>3</v>
      </c>
      <c r="BF157" s="143">
        <v>2</v>
      </c>
      <c r="BG157" s="143">
        <v>29.9</v>
      </c>
      <c r="BH157" s="143">
        <f t="shared" si="73"/>
        <v>0</v>
      </c>
      <c r="BI157" s="147" t="s">
        <v>73</v>
      </c>
      <c r="BJ157" s="143">
        <f>BG157*0.08</f>
        <v>2.392</v>
      </c>
      <c r="BK157" s="143">
        <v>4</v>
      </c>
      <c r="BL157" s="143">
        <v>5</v>
      </c>
      <c r="BM157" s="143">
        <v>48</v>
      </c>
      <c r="BN157" s="143">
        <v>699.02</v>
      </c>
      <c r="BO157" s="143">
        <v>699.02</v>
      </c>
      <c r="BP157" s="143">
        <f t="shared" si="74"/>
        <v>44</v>
      </c>
      <c r="BQ157" s="147" t="s">
        <v>69</v>
      </c>
      <c r="BR157" s="143">
        <f>(BN157-BO157)*0.1</f>
        <v>0</v>
      </c>
      <c r="BS157" s="143">
        <v>11</v>
      </c>
      <c r="BT157" s="143">
        <v>15</v>
      </c>
      <c r="BU157" s="143">
        <v>2</v>
      </c>
      <c r="BV157" s="143">
        <v>32</v>
      </c>
      <c r="BW157" s="143">
        <f t="shared" si="75"/>
        <v>-9</v>
      </c>
      <c r="BX157" s="147" t="s">
        <v>70</v>
      </c>
      <c r="BY157" s="143">
        <f>BV157*0.06</f>
        <v>1.92</v>
      </c>
      <c r="BZ157" s="143">
        <v>6</v>
      </c>
      <c r="CA157" s="143">
        <v>7</v>
      </c>
      <c r="CB157" s="143">
        <f t="shared" si="76"/>
        <v>20.5</v>
      </c>
      <c r="CC157" s="159">
        <f t="shared" si="77"/>
        <v>14.5</v>
      </c>
      <c r="CD157" s="160" t="s">
        <v>69</v>
      </c>
      <c r="CE157" s="159">
        <f>CG157*3+CH157*5+CI157*25+CJ157*15+CK157*70+CL157*6+CM157*30+CN157*6+CO157*24+CP157*56+CQ157*61</f>
        <v>131</v>
      </c>
      <c r="CF157" s="159"/>
      <c r="CG157" s="144">
        <v>1</v>
      </c>
      <c r="CH157" s="143">
        <v>2</v>
      </c>
      <c r="CI157" s="143">
        <v>0</v>
      </c>
      <c r="CJ157" s="143">
        <v>0</v>
      </c>
      <c r="CK157" s="143">
        <v>1</v>
      </c>
      <c r="CL157" s="143">
        <v>0</v>
      </c>
      <c r="CM157" s="143">
        <v>0</v>
      </c>
      <c r="CN157" s="143">
        <v>0</v>
      </c>
      <c r="CO157" s="143">
        <v>2</v>
      </c>
      <c r="CP157" s="143">
        <v>0</v>
      </c>
      <c r="CQ157" s="143">
        <v>0</v>
      </c>
      <c r="CR157" s="143">
        <f t="shared" si="78"/>
        <v>323</v>
      </c>
      <c r="CS157" s="143">
        <f t="shared" si="79"/>
        <v>0</v>
      </c>
    </row>
    <row r="158" s="135" customFormat="1" customHeight="1" spans="1:97">
      <c r="A158" s="143">
        <v>13085</v>
      </c>
      <c r="B158" s="143" t="s">
        <v>292</v>
      </c>
      <c r="C158" s="143">
        <v>114069</v>
      </c>
      <c r="D158" s="143" t="s">
        <v>290</v>
      </c>
      <c r="E158" s="144" t="s">
        <v>81</v>
      </c>
      <c r="F158" s="143"/>
      <c r="G158" s="143"/>
      <c r="H158" s="143">
        <v>0</v>
      </c>
      <c r="I158" s="143">
        <v>0</v>
      </c>
      <c r="J158" s="143">
        <f t="shared" si="66"/>
        <v>0</v>
      </c>
      <c r="K158" s="147" t="s">
        <v>76</v>
      </c>
      <c r="L158" s="143">
        <f>I158*0.06</f>
        <v>0</v>
      </c>
      <c r="M158" s="143"/>
      <c r="N158" s="143"/>
      <c r="O158" s="143">
        <v>0</v>
      </c>
      <c r="P158" s="143">
        <v>0</v>
      </c>
      <c r="Q158" s="143">
        <f t="shared" si="67"/>
        <v>0</v>
      </c>
      <c r="R158" s="147" t="s">
        <v>76</v>
      </c>
      <c r="S158" s="143">
        <f>P158*0.05</f>
        <v>0</v>
      </c>
      <c r="T158" s="143"/>
      <c r="U158" s="143"/>
      <c r="V158" s="143">
        <v>0</v>
      </c>
      <c r="W158" s="143">
        <v>0</v>
      </c>
      <c r="X158" s="143">
        <f t="shared" si="68"/>
        <v>0</v>
      </c>
      <c r="Y158" s="147" t="s">
        <v>76</v>
      </c>
      <c r="Z158" s="143">
        <f>W158*0.06</f>
        <v>0</v>
      </c>
      <c r="AA158" s="143"/>
      <c r="AB158" s="143"/>
      <c r="AC158" s="143">
        <v>0</v>
      </c>
      <c r="AD158" s="143">
        <v>0</v>
      </c>
      <c r="AE158" s="143">
        <f t="shared" si="69"/>
        <v>0</v>
      </c>
      <c r="AF158" s="147" t="s">
        <v>76</v>
      </c>
      <c r="AG158" s="143">
        <f>AD158*0.06</f>
        <v>0</v>
      </c>
      <c r="AH158" s="143"/>
      <c r="AI158" s="143"/>
      <c r="AJ158" s="143">
        <v>0</v>
      </c>
      <c r="AK158" s="143">
        <v>0</v>
      </c>
      <c r="AL158" s="143">
        <f t="shared" si="70"/>
        <v>0</v>
      </c>
      <c r="AM158" s="147" t="s">
        <v>76</v>
      </c>
      <c r="AN158" s="143">
        <f>AK158*0.06</f>
        <v>0</v>
      </c>
      <c r="AO158" s="143"/>
      <c r="AP158" s="143"/>
      <c r="AQ158" s="143"/>
      <c r="AR158" s="143">
        <v>0</v>
      </c>
      <c r="AS158" s="143">
        <v>0</v>
      </c>
      <c r="AT158" s="143">
        <f t="shared" si="71"/>
        <v>0</v>
      </c>
      <c r="AU158" s="147" t="s">
        <v>76</v>
      </c>
      <c r="AV158" s="143">
        <f>AS158*0.06</f>
        <v>0</v>
      </c>
      <c r="AW158" s="143"/>
      <c r="AX158" s="143"/>
      <c r="AY158" s="143">
        <v>0</v>
      </c>
      <c r="AZ158" s="143">
        <v>0</v>
      </c>
      <c r="BA158" s="143">
        <f t="shared" si="72"/>
        <v>0</v>
      </c>
      <c r="BB158" s="147" t="s">
        <v>76</v>
      </c>
      <c r="BC158" s="143">
        <f>AZ158*0.06</f>
        <v>0</v>
      </c>
      <c r="BD158" s="143"/>
      <c r="BE158" s="143"/>
      <c r="BF158" s="143">
        <v>0</v>
      </c>
      <c r="BG158" s="143">
        <v>0</v>
      </c>
      <c r="BH158" s="143">
        <f t="shared" si="73"/>
        <v>0</v>
      </c>
      <c r="BI158" s="147" t="s">
        <v>76</v>
      </c>
      <c r="BJ158" s="143">
        <f>BG158*0.06</f>
        <v>0</v>
      </c>
      <c r="BK158" s="143"/>
      <c r="BL158" s="143"/>
      <c r="BM158" s="143">
        <v>0</v>
      </c>
      <c r="BN158" s="143">
        <v>0</v>
      </c>
      <c r="BO158" s="143">
        <v>0</v>
      </c>
      <c r="BP158" s="143">
        <f t="shared" si="74"/>
        <v>0</v>
      </c>
      <c r="BQ158" s="147" t="s">
        <v>76</v>
      </c>
      <c r="BR158" s="143">
        <f>(BN158-BO158)*0.06</f>
        <v>0</v>
      </c>
      <c r="BS158" s="143"/>
      <c r="BT158" s="143"/>
      <c r="BU158" s="143">
        <v>0</v>
      </c>
      <c r="BV158" s="143">
        <v>0</v>
      </c>
      <c r="BW158" s="143">
        <f t="shared" si="75"/>
        <v>0</v>
      </c>
      <c r="BX158" s="147" t="s">
        <v>76</v>
      </c>
      <c r="BY158" s="143">
        <f>BV158*0.06</f>
        <v>0</v>
      </c>
      <c r="BZ158" s="143"/>
      <c r="CA158" s="143"/>
      <c r="CB158" s="143">
        <f t="shared" si="76"/>
        <v>0</v>
      </c>
      <c r="CC158" s="159">
        <f t="shared" si="77"/>
        <v>0</v>
      </c>
      <c r="CD158" s="160" t="s">
        <v>76</v>
      </c>
      <c r="CE158" s="159">
        <f>CG158*2+CH158*3+CI158*15+CJ158*10+CK158*50+CL158*4+CM158*20+CN158*3+CO158*15+CP158*40+CQ158*40</f>
        <v>0</v>
      </c>
      <c r="CF158" s="159"/>
      <c r="CG158" s="144">
        <v>0</v>
      </c>
      <c r="CH158" s="143">
        <v>0</v>
      </c>
      <c r="CI158" s="143">
        <v>0</v>
      </c>
      <c r="CJ158" s="143">
        <v>0</v>
      </c>
      <c r="CK158" s="143">
        <v>0</v>
      </c>
      <c r="CL158" s="143">
        <v>0</v>
      </c>
      <c r="CM158" s="143">
        <v>0</v>
      </c>
      <c r="CN158" s="143">
        <v>0</v>
      </c>
      <c r="CO158" s="143">
        <v>0</v>
      </c>
      <c r="CP158" s="143">
        <v>0</v>
      </c>
      <c r="CQ158" s="143">
        <v>0</v>
      </c>
      <c r="CR158" s="143">
        <f t="shared" si="78"/>
        <v>0</v>
      </c>
      <c r="CS158" s="143">
        <f t="shared" si="79"/>
        <v>0</v>
      </c>
    </row>
    <row r="159" s="135" customFormat="1" customHeight="1" spans="1:97">
      <c r="A159" s="143">
        <v>13292</v>
      </c>
      <c r="B159" s="143" t="s">
        <v>293</v>
      </c>
      <c r="C159" s="143">
        <v>114069</v>
      </c>
      <c r="D159" s="143" t="s">
        <v>290</v>
      </c>
      <c r="E159" s="144" t="s">
        <v>81</v>
      </c>
      <c r="F159" s="143"/>
      <c r="G159" s="143"/>
      <c r="H159" s="143">
        <v>0</v>
      </c>
      <c r="I159" s="143">
        <v>0</v>
      </c>
      <c r="J159" s="143">
        <f t="shared" si="66"/>
        <v>0</v>
      </c>
      <c r="K159" s="147" t="s">
        <v>76</v>
      </c>
      <c r="L159" s="143">
        <f>I159*0.06</f>
        <v>0</v>
      </c>
      <c r="M159" s="143"/>
      <c r="N159" s="143"/>
      <c r="O159" s="143">
        <v>0</v>
      </c>
      <c r="P159" s="143">
        <v>0</v>
      </c>
      <c r="Q159" s="143">
        <f t="shared" si="67"/>
        <v>0</v>
      </c>
      <c r="R159" s="147" t="s">
        <v>76</v>
      </c>
      <c r="S159" s="143">
        <f>P159*0.05</f>
        <v>0</v>
      </c>
      <c r="T159" s="143"/>
      <c r="U159" s="143"/>
      <c r="V159" s="143">
        <v>0</v>
      </c>
      <c r="W159" s="143">
        <v>0</v>
      </c>
      <c r="X159" s="143">
        <f t="shared" si="68"/>
        <v>0</v>
      </c>
      <c r="Y159" s="147" t="s">
        <v>76</v>
      </c>
      <c r="Z159" s="143">
        <f>W159*0.06</f>
        <v>0</v>
      </c>
      <c r="AA159" s="143"/>
      <c r="AB159" s="143"/>
      <c r="AC159" s="143">
        <v>0</v>
      </c>
      <c r="AD159" s="143">
        <v>0</v>
      </c>
      <c r="AE159" s="143">
        <f t="shared" si="69"/>
        <v>0</v>
      </c>
      <c r="AF159" s="147" t="s">
        <v>76</v>
      </c>
      <c r="AG159" s="143">
        <f>AD159*0.06</f>
        <v>0</v>
      </c>
      <c r="AH159" s="143"/>
      <c r="AI159" s="143"/>
      <c r="AJ159" s="143">
        <v>0</v>
      </c>
      <c r="AK159" s="143">
        <v>0</v>
      </c>
      <c r="AL159" s="143">
        <f t="shared" si="70"/>
        <v>0</v>
      </c>
      <c r="AM159" s="147" t="s">
        <v>76</v>
      </c>
      <c r="AN159" s="143">
        <f>AK159*0.06</f>
        <v>0</v>
      </c>
      <c r="AO159" s="143"/>
      <c r="AP159" s="143"/>
      <c r="AQ159" s="143"/>
      <c r="AR159" s="143">
        <v>0</v>
      </c>
      <c r="AS159" s="143">
        <v>0</v>
      </c>
      <c r="AT159" s="143">
        <f t="shared" si="71"/>
        <v>0</v>
      </c>
      <c r="AU159" s="147" t="s">
        <v>76</v>
      </c>
      <c r="AV159" s="143">
        <f>AS159*0.06</f>
        <v>0</v>
      </c>
      <c r="AW159" s="143"/>
      <c r="AX159" s="143"/>
      <c r="AY159" s="143">
        <v>0</v>
      </c>
      <c r="AZ159" s="143">
        <v>0</v>
      </c>
      <c r="BA159" s="143">
        <f t="shared" si="72"/>
        <v>0</v>
      </c>
      <c r="BB159" s="147" t="s">
        <v>76</v>
      </c>
      <c r="BC159" s="143">
        <f>AZ159*0.06</f>
        <v>0</v>
      </c>
      <c r="BD159" s="143"/>
      <c r="BE159" s="143"/>
      <c r="BF159" s="143">
        <v>0</v>
      </c>
      <c r="BG159" s="143">
        <v>0</v>
      </c>
      <c r="BH159" s="143">
        <f t="shared" si="73"/>
        <v>0</v>
      </c>
      <c r="BI159" s="147" t="s">
        <v>76</v>
      </c>
      <c r="BJ159" s="143">
        <f>BG159*0.06</f>
        <v>0</v>
      </c>
      <c r="BK159" s="143"/>
      <c r="BL159" s="143"/>
      <c r="BM159" s="143">
        <v>0</v>
      </c>
      <c r="BN159" s="143">
        <v>0</v>
      </c>
      <c r="BO159" s="143">
        <v>0</v>
      </c>
      <c r="BP159" s="143">
        <f t="shared" si="74"/>
        <v>0</v>
      </c>
      <c r="BQ159" s="147" t="s">
        <v>76</v>
      </c>
      <c r="BR159" s="143">
        <f>(BN159-BO159)*0.06</f>
        <v>0</v>
      </c>
      <c r="BS159" s="143"/>
      <c r="BT159" s="143"/>
      <c r="BU159" s="143">
        <v>0</v>
      </c>
      <c r="BV159" s="143">
        <v>0</v>
      </c>
      <c r="BW159" s="143">
        <f t="shared" si="75"/>
        <v>0</v>
      </c>
      <c r="BX159" s="147" t="s">
        <v>76</v>
      </c>
      <c r="BY159" s="143">
        <f>BV159*0.06</f>
        <v>0</v>
      </c>
      <c r="BZ159" s="143"/>
      <c r="CA159" s="143"/>
      <c r="CB159" s="143">
        <f t="shared" si="76"/>
        <v>0</v>
      </c>
      <c r="CC159" s="159">
        <f t="shared" si="77"/>
        <v>0</v>
      </c>
      <c r="CD159" s="160" t="s">
        <v>76</v>
      </c>
      <c r="CE159" s="159">
        <f>CG159*2+CH159*3+CI159*15+CJ159*10+CK159*50+CL159*4+CM159*20+CN159*3+CO159*15+CP159*40+CQ159*40</f>
        <v>0</v>
      </c>
      <c r="CF159" s="159"/>
      <c r="CG159" s="144">
        <v>0</v>
      </c>
      <c r="CH159" s="143">
        <v>0</v>
      </c>
      <c r="CI159" s="143">
        <v>0</v>
      </c>
      <c r="CJ159" s="143">
        <v>0</v>
      </c>
      <c r="CK159" s="143">
        <v>0</v>
      </c>
      <c r="CL159" s="143">
        <v>0</v>
      </c>
      <c r="CM159" s="143">
        <v>0</v>
      </c>
      <c r="CN159" s="143">
        <v>0</v>
      </c>
      <c r="CO159" s="143">
        <v>0</v>
      </c>
      <c r="CP159" s="143">
        <v>0</v>
      </c>
      <c r="CQ159" s="143">
        <v>0</v>
      </c>
      <c r="CR159" s="143">
        <f t="shared" si="78"/>
        <v>0</v>
      </c>
      <c r="CS159" s="143">
        <f t="shared" si="79"/>
        <v>0</v>
      </c>
    </row>
    <row r="160" s="135" customFormat="1" customHeight="1" spans="1:97">
      <c r="A160" s="143">
        <v>11622</v>
      </c>
      <c r="B160" s="143" t="s">
        <v>294</v>
      </c>
      <c r="C160" s="143">
        <v>113008</v>
      </c>
      <c r="D160" s="143" t="s">
        <v>295</v>
      </c>
      <c r="E160" s="143" t="s">
        <v>68</v>
      </c>
      <c r="F160" s="143">
        <v>17</v>
      </c>
      <c r="G160" s="143">
        <v>20</v>
      </c>
      <c r="H160" s="143">
        <v>5</v>
      </c>
      <c r="I160" s="143">
        <v>137.77</v>
      </c>
      <c r="J160" s="143">
        <f t="shared" si="66"/>
        <v>-12</v>
      </c>
      <c r="K160" s="147" t="s">
        <v>70</v>
      </c>
      <c r="L160" s="143">
        <f>I160*0.06</f>
        <v>8.2662</v>
      </c>
      <c r="M160" s="143">
        <v>22</v>
      </c>
      <c r="N160" s="143">
        <v>25</v>
      </c>
      <c r="O160" s="143">
        <v>19</v>
      </c>
      <c r="P160" s="143">
        <v>462.1</v>
      </c>
      <c r="Q160" s="143">
        <f t="shared" si="67"/>
        <v>-3</v>
      </c>
      <c r="R160" s="147" t="s">
        <v>70</v>
      </c>
      <c r="S160" s="143">
        <f>P160*0.05</f>
        <v>23.105</v>
      </c>
      <c r="T160" s="143">
        <v>7</v>
      </c>
      <c r="U160" s="143">
        <v>8</v>
      </c>
      <c r="V160" s="143">
        <v>9</v>
      </c>
      <c r="W160" s="143">
        <v>225.24</v>
      </c>
      <c r="X160" s="143">
        <f t="shared" si="68"/>
        <v>2</v>
      </c>
      <c r="Y160" s="147" t="s">
        <v>69</v>
      </c>
      <c r="Z160" s="143">
        <f>W160*0.1</f>
        <v>22.524</v>
      </c>
      <c r="AA160" s="143">
        <v>12</v>
      </c>
      <c r="AB160" s="143">
        <v>17</v>
      </c>
      <c r="AC160" s="143">
        <v>20</v>
      </c>
      <c r="AD160" s="143">
        <v>520.96</v>
      </c>
      <c r="AE160" s="143">
        <f t="shared" si="69"/>
        <v>8</v>
      </c>
      <c r="AF160" s="147" t="s">
        <v>69</v>
      </c>
      <c r="AG160" s="143">
        <f>AD160*0.1</f>
        <v>52.096</v>
      </c>
      <c r="AH160" s="143">
        <v>2</v>
      </c>
      <c r="AI160" s="143">
        <v>2</v>
      </c>
      <c r="AJ160" s="143">
        <v>2</v>
      </c>
      <c r="AK160" s="143">
        <v>58.3</v>
      </c>
      <c r="AL160" s="143">
        <f t="shared" si="70"/>
        <v>0</v>
      </c>
      <c r="AM160" s="147" t="s">
        <v>69</v>
      </c>
      <c r="AN160" s="143">
        <f t="shared" si="92"/>
        <v>5.83</v>
      </c>
      <c r="AO160" s="143"/>
      <c r="AP160" s="143">
        <v>15</v>
      </c>
      <c r="AQ160" s="143">
        <v>18</v>
      </c>
      <c r="AR160" s="143">
        <v>24</v>
      </c>
      <c r="AS160" s="143">
        <v>2051.46</v>
      </c>
      <c r="AT160" s="143">
        <f t="shared" si="71"/>
        <v>9</v>
      </c>
      <c r="AU160" s="147" t="s">
        <v>69</v>
      </c>
      <c r="AV160" s="143">
        <f>AS160*0.1</f>
        <v>205.146</v>
      </c>
      <c r="AW160" s="143">
        <v>4</v>
      </c>
      <c r="AX160" s="143">
        <v>5</v>
      </c>
      <c r="AY160" s="143">
        <v>5</v>
      </c>
      <c r="AZ160" s="143">
        <v>140</v>
      </c>
      <c r="BA160" s="143">
        <f t="shared" si="72"/>
        <v>1</v>
      </c>
      <c r="BB160" s="147" t="s">
        <v>69</v>
      </c>
      <c r="BC160" s="143">
        <f>AZ160*0.1</f>
        <v>14</v>
      </c>
      <c r="BD160" s="143">
        <v>1</v>
      </c>
      <c r="BE160" s="143">
        <v>2</v>
      </c>
      <c r="BF160" s="143">
        <v>11</v>
      </c>
      <c r="BG160" s="143">
        <v>127.67</v>
      </c>
      <c r="BH160" s="143">
        <f t="shared" si="73"/>
        <v>10</v>
      </c>
      <c r="BI160" s="147" t="s">
        <v>69</v>
      </c>
      <c r="BJ160" s="143">
        <f>BG160*0.1</f>
        <v>12.767</v>
      </c>
      <c r="BK160" s="143">
        <v>5</v>
      </c>
      <c r="BL160" s="143">
        <v>7</v>
      </c>
      <c r="BM160" s="143">
        <v>4</v>
      </c>
      <c r="BN160" s="143">
        <v>119.6</v>
      </c>
      <c r="BO160" s="143">
        <v>119.6</v>
      </c>
      <c r="BP160" s="143">
        <f t="shared" si="74"/>
        <v>-1</v>
      </c>
      <c r="BQ160" s="147" t="s">
        <v>70</v>
      </c>
      <c r="BR160" s="143">
        <f>(BN160-BO160)*0.06</f>
        <v>0</v>
      </c>
      <c r="BS160" s="143">
        <v>9</v>
      </c>
      <c r="BT160" s="143">
        <v>12</v>
      </c>
      <c r="BU160" s="143">
        <v>13</v>
      </c>
      <c r="BV160" s="143">
        <v>179.07</v>
      </c>
      <c r="BW160" s="143">
        <f t="shared" si="75"/>
        <v>4</v>
      </c>
      <c r="BX160" s="147" t="s">
        <v>69</v>
      </c>
      <c r="BY160" s="143">
        <f>BV160*0.1</f>
        <v>17.907</v>
      </c>
      <c r="BZ160" s="143">
        <v>5</v>
      </c>
      <c r="CA160" s="143">
        <v>6</v>
      </c>
      <c r="CB160" s="143">
        <f t="shared" si="76"/>
        <v>9</v>
      </c>
      <c r="CC160" s="159">
        <f t="shared" si="77"/>
        <v>4</v>
      </c>
      <c r="CD160" s="160" t="s">
        <v>69</v>
      </c>
      <c r="CE160" s="159">
        <f>CG160*3+CH160*5+CI160*25+CJ160*15+CK160*70+CL160*6+CM160*30+CN160*6+CO160*24+CP160*56+CQ160*61</f>
        <v>73</v>
      </c>
      <c r="CF160" s="159"/>
      <c r="CG160" s="144">
        <v>0</v>
      </c>
      <c r="CH160" s="143">
        <v>0</v>
      </c>
      <c r="CI160" s="143">
        <v>0</v>
      </c>
      <c r="CJ160" s="143">
        <v>0</v>
      </c>
      <c r="CK160" s="143">
        <v>0</v>
      </c>
      <c r="CL160" s="143">
        <v>0</v>
      </c>
      <c r="CM160" s="143">
        <v>0</v>
      </c>
      <c r="CN160" s="143">
        <v>2</v>
      </c>
      <c r="CO160" s="143">
        <v>0</v>
      </c>
      <c r="CP160" s="143">
        <v>0</v>
      </c>
      <c r="CQ160" s="143">
        <v>1</v>
      </c>
      <c r="CR160" s="143">
        <f t="shared" si="78"/>
        <v>435</v>
      </c>
      <c r="CS160" s="143">
        <f t="shared" si="79"/>
        <v>0</v>
      </c>
    </row>
    <row r="161" s="135" customFormat="1" customHeight="1" spans="1:97">
      <c r="A161" s="143">
        <v>12539</v>
      </c>
      <c r="B161" s="143" t="s">
        <v>296</v>
      </c>
      <c r="C161" s="143">
        <v>113008</v>
      </c>
      <c r="D161" s="143" t="s">
        <v>295</v>
      </c>
      <c r="E161" s="143" t="s">
        <v>72</v>
      </c>
      <c r="F161" s="143">
        <v>19</v>
      </c>
      <c r="G161" s="143">
        <v>23</v>
      </c>
      <c r="H161" s="143">
        <v>10</v>
      </c>
      <c r="I161" s="143">
        <v>256.4</v>
      </c>
      <c r="J161" s="143">
        <f t="shared" si="66"/>
        <v>-9</v>
      </c>
      <c r="K161" s="147" t="s">
        <v>70</v>
      </c>
      <c r="L161" s="143">
        <f>I161*0.06</f>
        <v>15.384</v>
      </c>
      <c r="M161" s="143">
        <v>25</v>
      </c>
      <c r="N161" s="143">
        <v>27</v>
      </c>
      <c r="O161" s="143">
        <v>26</v>
      </c>
      <c r="P161" s="143">
        <v>579.6</v>
      </c>
      <c r="Q161" s="143">
        <f t="shared" si="67"/>
        <v>1</v>
      </c>
      <c r="R161" s="147" t="s">
        <v>73</v>
      </c>
      <c r="S161" s="143">
        <f>P161*0.06</f>
        <v>34.776</v>
      </c>
      <c r="T161" s="143">
        <v>9</v>
      </c>
      <c r="U161" s="143">
        <v>10</v>
      </c>
      <c r="V161" s="143">
        <v>2</v>
      </c>
      <c r="W161" s="143">
        <v>36.2</v>
      </c>
      <c r="X161" s="143">
        <f t="shared" si="68"/>
        <v>-7</v>
      </c>
      <c r="Y161" s="147" t="s">
        <v>70</v>
      </c>
      <c r="Z161" s="143">
        <f>W161*0.06</f>
        <v>2.172</v>
      </c>
      <c r="AA161" s="143">
        <v>14</v>
      </c>
      <c r="AB161" s="143">
        <v>19</v>
      </c>
      <c r="AC161" s="143">
        <v>9</v>
      </c>
      <c r="AD161" s="143">
        <v>178.5</v>
      </c>
      <c r="AE161" s="143">
        <f t="shared" si="69"/>
        <v>-5</v>
      </c>
      <c r="AF161" s="147" t="s">
        <v>70</v>
      </c>
      <c r="AG161" s="143">
        <f>AD161*0.06</f>
        <v>10.71</v>
      </c>
      <c r="AH161" s="143">
        <v>3</v>
      </c>
      <c r="AI161" s="143">
        <v>4</v>
      </c>
      <c r="AJ161" s="143">
        <v>9</v>
      </c>
      <c r="AK161" s="143">
        <v>260.5</v>
      </c>
      <c r="AL161" s="143">
        <f t="shared" si="70"/>
        <v>6</v>
      </c>
      <c r="AM161" s="147" t="s">
        <v>69</v>
      </c>
      <c r="AN161" s="143">
        <f t="shared" si="92"/>
        <v>26.05</v>
      </c>
      <c r="AO161" s="143"/>
      <c r="AP161" s="143">
        <v>18</v>
      </c>
      <c r="AQ161" s="143">
        <v>21</v>
      </c>
      <c r="AR161" s="143">
        <v>19</v>
      </c>
      <c r="AS161" s="143">
        <v>1426.02</v>
      </c>
      <c r="AT161" s="143">
        <f t="shared" si="71"/>
        <v>1</v>
      </c>
      <c r="AU161" s="147" t="s">
        <v>73</v>
      </c>
      <c r="AV161" s="143">
        <f>AS161*0.08</f>
        <v>114.0816</v>
      </c>
      <c r="AW161" s="143">
        <v>6</v>
      </c>
      <c r="AX161" s="143">
        <v>7</v>
      </c>
      <c r="AY161" s="143">
        <v>0</v>
      </c>
      <c r="AZ161" s="143">
        <v>0</v>
      </c>
      <c r="BA161" s="143">
        <f t="shared" si="72"/>
        <v>-6</v>
      </c>
      <c r="BB161" s="147" t="s">
        <v>70</v>
      </c>
      <c r="BC161" s="143">
        <f>AZ161*0.06</f>
        <v>0</v>
      </c>
      <c r="BD161" s="143">
        <v>3</v>
      </c>
      <c r="BE161" s="143">
        <v>3</v>
      </c>
      <c r="BF161" s="143">
        <v>0</v>
      </c>
      <c r="BG161" s="143">
        <v>0</v>
      </c>
      <c r="BH161" s="143">
        <f t="shared" si="73"/>
        <v>-3</v>
      </c>
      <c r="BI161" s="147" t="s">
        <v>70</v>
      </c>
      <c r="BJ161" s="143">
        <f>BG161*0.06</f>
        <v>0</v>
      </c>
      <c r="BK161" s="143">
        <v>8</v>
      </c>
      <c r="BL161" s="143">
        <v>9</v>
      </c>
      <c r="BM161" s="143">
        <v>18</v>
      </c>
      <c r="BN161" s="143">
        <v>179.5</v>
      </c>
      <c r="BO161" s="143">
        <v>179.5</v>
      </c>
      <c r="BP161" s="143">
        <f t="shared" si="74"/>
        <v>10</v>
      </c>
      <c r="BQ161" s="147" t="s">
        <v>69</v>
      </c>
      <c r="BR161" s="143">
        <f>(BN161-BO161)*0.1</f>
        <v>0</v>
      </c>
      <c r="BS161" s="143">
        <v>11</v>
      </c>
      <c r="BT161" s="143">
        <v>15</v>
      </c>
      <c r="BU161" s="143">
        <v>5</v>
      </c>
      <c r="BV161" s="143">
        <v>105</v>
      </c>
      <c r="BW161" s="143">
        <f t="shared" si="75"/>
        <v>-6</v>
      </c>
      <c r="BX161" s="147" t="s">
        <v>70</v>
      </c>
      <c r="BY161" s="143">
        <f>BV161*0.06</f>
        <v>6.3</v>
      </c>
      <c r="BZ161" s="143">
        <v>6</v>
      </c>
      <c r="CA161" s="143">
        <v>7</v>
      </c>
      <c r="CB161" s="143">
        <f t="shared" si="76"/>
        <v>0</v>
      </c>
      <c r="CC161" s="159">
        <f t="shared" si="77"/>
        <v>-6</v>
      </c>
      <c r="CD161" s="160" t="s">
        <v>70</v>
      </c>
      <c r="CE161" s="159">
        <f>CG161*2+CH161*3+CI161*15+CJ161*10+CK161*50+CL161*4+CM161*20+CN161*3+CO161*15+CP161*40+CQ161*40</f>
        <v>0</v>
      </c>
      <c r="CF161" s="159">
        <f>CC161*3</f>
        <v>-18</v>
      </c>
      <c r="CG161" s="144">
        <v>0</v>
      </c>
      <c r="CH161" s="143">
        <v>0</v>
      </c>
      <c r="CI161" s="143">
        <v>0</v>
      </c>
      <c r="CJ161" s="143">
        <v>0</v>
      </c>
      <c r="CK161" s="143">
        <v>0</v>
      </c>
      <c r="CL161" s="143">
        <v>0</v>
      </c>
      <c r="CM161" s="143">
        <v>0</v>
      </c>
      <c r="CN161" s="143">
        <v>0</v>
      </c>
      <c r="CO161" s="143">
        <v>0</v>
      </c>
      <c r="CP161" s="143">
        <v>0</v>
      </c>
      <c r="CQ161" s="143">
        <v>0</v>
      </c>
      <c r="CR161" s="143">
        <f t="shared" si="78"/>
        <v>209</v>
      </c>
      <c r="CS161" s="143">
        <f t="shared" si="79"/>
        <v>-18</v>
      </c>
    </row>
    <row r="162" s="135" customFormat="1" customHeight="1" spans="1:97">
      <c r="A162" s="143">
        <v>13182</v>
      </c>
      <c r="B162" s="143" t="s">
        <v>297</v>
      </c>
      <c r="C162" s="143">
        <v>113008</v>
      </c>
      <c r="D162" s="143" t="s">
        <v>295</v>
      </c>
      <c r="E162" s="144" t="s">
        <v>81</v>
      </c>
      <c r="F162" s="143"/>
      <c r="G162" s="143"/>
      <c r="H162" s="143">
        <v>2</v>
      </c>
      <c r="I162" s="143">
        <v>57.3</v>
      </c>
      <c r="J162" s="143">
        <f t="shared" si="66"/>
        <v>2</v>
      </c>
      <c r="K162" s="147" t="s">
        <v>76</v>
      </c>
      <c r="L162" s="143">
        <f>I162*0.06</f>
        <v>3.438</v>
      </c>
      <c r="M162" s="143"/>
      <c r="N162" s="143"/>
      <c r="O162" s="143">
        <v>0</v>
      </c>
      <c r="P162" s="143">
        <v>0</v>
      </c>
      <c r="Q162" s="143">
        <f t="shared" si="67"/>
        <v>0</v>
      </c>
      <c r="R162" s="147" t="s">
        <v>76</v>
      </c>
      <c r="S162" s="143">
        <f>P162*0.05</f>
        <v>0</v>
      </c>
      <c r="T162" s="143"/>
      <c r="U162" s="143"/>
      <c r="V162" s="143">
        <v>0</v>
      </c>
      <c r="W162" s="143">
        <v>0</v>
      </c>
      <c r="X162" s="143">
        <f t="shared" si="68"/>
        <v>0</v>
      </c>
      <c r="Y162" s="147" t="s">
        <v>76</v>
      </c>
      <c r="Z162" s="143">
        <f>W162*0.06</f>
        <v>0</v>
      </c>
      <c r="AA162" s="143"/>
      <c r="AB162" s="143"/>
      <c r="AC162" s="143">
        <v>2</v>
      </c>
      <c r="AD162" s="143">
        <v>44.7</v>
      </c>
      <c r="AE162" s="143">
        <f t="shared" si="69"/>
        <v>2</v>
      </c>
      <c r="AF162" s="147" t="s">
        <v>76</v>
      </c>
      <c r="AG162" s="143">
        <f>AD162*0.06</f>
        <v>2.682</v>
      </c>
      <c r="AH162" s="143"/>
      <c r="AI162" s="143"/>
      <c r="AJ162" s="143">
        <v>0</v>
      </c>
      <c r="AK162" s="143">
        <v>0</v>
      </c>
      <c r="AL162" s="143">
        <f t="shared" si="70"/>
        <v>0</v>
      </c>
      <c r="AM162" s="147" t="s">
        <v>76</v>
      </c>
      <c r="AN162" s="143">
        <f>AK162*0.06</f>
        <v>0</v>
      </c>
      <c r="AO162" s="143"/>
      <c r="AP162" s="143"/>
      <c r="AQ162" s="143"/>
      <c r="AR162" s="143">
        <v>1</v>
      </c>
      <c r="AS162" s="143">
        <v>25</v>
      </c>
      <c r="AT162" s="143">
        <f t="shared" si="71"/>
        <v>1</v>
      </c>
      <c r="AU162" s="147" t="s">
        <v>76</v>
      </c>
      <c r="AV162" s="143">
        <f>AS162*0.06</f>
        <v>1.5</v>
      </c>
      <c r="AW162" s="143"/>
      <c r="AX162" s="143"/>
      <c r="AY162" s="143">
        <v>0</v>
      </c>
      <c r="AZ162" s="143">
        <v>0</v>
      </c>
      <c r="BA162" s="143">
        <f t="shared" si="72"/>
        <v>0</v>
      </c>
      <c r="BB162" s="147" t="s">
        <v>76</v>
      </c>
      <c r="BC162" s="143">
        <f>AZ162*0.06</f>
        <v>0</v>
      </c>
      <c r="BD162" s="143"/>
      <c r="BE162" s="143"/>
      <c r="BF162" s="143">
        <v>0</v>
      </c>
      <c r="BG162" s="143">
        <v>0</v>
      </c>
      <c r="BH162" s="143">
        <f t="shared" si="73"/>
        <v>0</v>
      </c>
      <c r="BI162" s="147" t="s">
        <v>76</v>
      </c>
      <c r="BJ162" s="143">
        <f>BG162*0.06</f>
        <v>0</v>
      </c>
      <c r="BK162" s="143"/>
      <c r="BL162" s="143"/>
      <c r="BM162" s="143">
        <v>0</v>
      </c>
      <c r="BN162" s="143">
        <v>0</v>
      </c>
      <c r="BO162" s="143">
        <v>0</v>
      </c>
      <c r="BP162" s="143">
        <f t="shared" si="74"/>
        <v>0</v>
      </c>
      <c r="BQ162" s="147" t="s">
        <v>76</v>
      </c>
      <c r="BR162" s="143">
        <f>(BN162-BO162)*0.06</f>
        <v>0</v>
      </c>
      <c r="BS162" s="143"/>
      <c r="BT162" s="143"/>
      <c r="BU162" s="143">
        <v>0</v>
      </c>
      <c r="BV162" s="143">
        <v>0</v>
      </c>
      <c r="BW162" s="143">
        <f t="shared" si="75"/>
        <v>0</v>
      </c>
      <c r="BX162" s="147" t="s">
        <v>76</v>
      </c>
      <c r="BY162" s="143">
        <f>BV162*0.06</f>
        <v>0</v>
      </c>
      <c r="BZ162" s="143"/>
      <c r="CA162" s="143"/>
      <c r="CB162" s="143">
        <f t="shared" si="76"/>
        <v>0</v>
      </c>
      <c r="CC162" s="159">
        <f t="shared" si="77"/>
        <v>0</v>
      </c>
      <c r="CD162" s="160" t="s">
        <v>76</v>
      </c>
      <c r="CE162" s="159">
        <f>CG162*2+CH162*3+CI162*15+CJ162*10+CK162*50+CL162*4+CM162*20+CN162*3+CO162*15+CP162*40+CQ162*40</f>
        <v>0</v>
      </c>
      <c r="CF162" s="159"/>
      <c r="CG162" s="144">
        <v>0</v>
      </c>
      <c r="CH162" s="143">
        <v>0</v>
      </c>
      <c r="CI162" s="143">
        <v>0</v>
      </c>
      <c r="CJ162" s="143">
        <v>0</v>
      </c>
      <c r="CK162" s="143">
        <v>0</v>
      </c>
      <c r="CL162" s="143">
        <v>0</v>
      </c>
      <c r="CM162" s="143">
        <v>0</v>
      </c>
      <c r="CN162" s="143">
        <v>0</v>
      </c>
      <c r="CO162" s="143">
        <v>0</v>
      </c>
      <c r="CP162" s="143">
        <v>0</v>
      </c>
      <c r="CQ162" s="143">
        <v>0</v>
      </c>
      <c r="CR162" s="143">
        <f t="shared" si="78"/>
        <v>8</v>
      </c>
      <c r="CS162" s="143">
        <f t="shared" si="79"/>
        <v>0</v>
      </c>
    </row>
    <row r="163" s="135" customFormat="1" customHeight="1" spans="1:97">
      <c r="A163" s="143">
        <v>8763</v>
      </c>
      <c r="B163" s="143" t="s">
        <v>298</v>
      </c>
      <c r="C163" s="143">
        <v>105751</v>
      </c>
      <c r="D163" s="143" t="s">
        <v>299</v>
      </c>
      <c r="E163" s="143" t="s">
        <v>72</v>
      </c>
      <c r="F163" s="143">
        <v>60</v>
      </c>
      <c r="G163" s="143">
        <v>72</v>
      </c>
      <c r="H163" s="143">
        <v>71</v>
      </c>
      <c r="I163" s="143">
        <v>1918.59</v>
      </c>
      <c r="J163" s="143">
        <f t="shared" si="66"/>
        <v>11</v>
      </c>
      <c r="K163" s="147" t="s">
        <v>73</v>
      </c>
      <c r="L163" s="143">
        <f>I163*0.08</f>
        <v>153.4872</v>
      </c>
      <c r="M163" s="143">
        <v>79</v>
      </c>
      <c r="N163" s="143">
        <v>87</v>
      </c>
      <c r="O163" s="143">
        <v>67</v>
      </c>
      <c r="P163" s="143">
        <v>1490.12</v>
      </c>
      <c r="Q163" s="143">
        <f t="shared" si="67"/>
        <v>-12</v>
      </c>
      <c r="R163" s="147" t="s">
        <v>70</v>
      </c>
      <c r="S163" s="143">
        <f>P163*0.05</f>
        <v>74.506</v>
      </c>
      <c r="T163" s="143">
        <v>17</v>
      </c>
      <c r="U163" s="143">
        <v>18</v>
      </c>
      <c r="V163" s="143">
        <v>19</v>
      </c>
      <c r="W163" s="143">
        <v>540.18</v>
      </c>
      <c r="X163" s="143">
        <f t="shared" si="68"/>
        <v>2</v>
      </c>
      <c r="Y163" s="147" t="s">
        <v>69</v>
      </c>
      <c r="Z163" s="143">
        <f>W163*0.1</f>
        <v>54.018</v>
      </c>
      <c r="AA163" s="143">
        <v>50</v>
      </c>
      <c r="AB163" s="143">
        <v>62</v>
      </c>
      <c r="AC163" s="143">
        <v>70</v>
      </c>
      <c r="AD163" s="143">
        <v>1481.31</v>
      </c>
      <c r="AE163" s="143">
        <f t="shared" si="69"/>
        <v>20</v>
      </c>
      <c r="AF163" s="147" t="s">
        <v>69</v>
      </c>
      <c r="AG163" s="143">
        <f t="shared" ref="AG162:AG167" si="93">AD163*0.1</f>
        <v>148.131</v>
      </c>
      <c r="AH163" s="143">
        <v>9</v>
      </c>
      <c r="AI163" s="143">
        <v>10</v>
      </c>
      <c r="AJ163" s="143">
        <v>4</v>
      </c>
      <c r="AK163" s="143">
        <v>115.3</v>
      </c>
      <c r="AL163" s="143">
        <f t="shared" si="70"/>
        <v>-5</v>
      </c>
      <c r="AM163" s="147" t="s">
        <v>70</v>
      </c>
      <c r="AN163" s="143">
        <f>AK163*0.06</f>
        <v>6.918</v>
      </c>
      <c r="AO163" s="143">
        <f>AL163*1</f>
        <v>-5</v>
      </c>
      <c r="AP163" s="143">
        <v>53</v>
      </c>
      <c r="AQ163" s="143">
        <v>63</v>
      </c>
      <c r="AR163" s="143">
        <v>74</v>
      </c>
      <c r="AS163" s="143">
        <v>6016.44</v>
      </c>
      <c r="AT163" s="143">
        <f t="shared" si="71"/>
        <v>21</v>
      </c>
      <c r="AU163" s="147" t="s">
        <v>69</v>
      </c>
      <c r="AV163" s="143">
        <f>AS163*0.1</f>
        <v>601.644</v>
      </c>
      <c r="AW163" s="143">
        <v>12</v>
      </c>
      <c r="AX163" s="143">
        <v>14</v>
      </c>
      <c r="AY163" s="143">
        <v>6</v>
      </c>
      <c r="AZ163" s="143">
        <v>175</v>
      </c>
      <c r="BA163" s="143">
        <f t="shared" si="72"/>
        <v>-6</v>
      </c>
      <c r="BB163" s="147" t="s">
        <v>70</v>
      </c>
      <c r="BC163" s="143">
        <f>AZ163*0.06</f>
        <v>10.5</v>
      </c>
      <c r="BD163" s="143">
        <v>5</v>
      </c>
      <c r="BE163" s="143">
        <v>6</v>
      </c>
      <c r="BF163" s="143">
        <v>0</v>
      </c>
      <c r="BG163" s="143">
        <v>0</v>
      </c>
      <c r="BH163" s="143">
        <f t="shared" si="73"/>
        <v>-5</v>
      </c>
      <c r="BI163" s="147" t="s">
        <v>70</v>
      </c>
      <c r="BJ163" s="143">
        <f>BG163*0.06</f>
        <v>0</v>
      </c>
      <c r="BK163" s="143">
        <v>15</v>
      </c>
      <c r="BL163" s="143">
        <v>18</v>
      </c>
      <c r="BM163" s="143">
        <v>14</v>
      </c>
      <c r="BN163" s="143">
        <v>269.1</v>
      </c>
      <c r="BO163" s="143">
        <v>179.4</v>
      </c>
      <c r="BP163" s="143">
        <f t="shared" si="74"/>
        <v>-1</v>
      </c>
      <c r="BQ163" s="147" t="s">
        <v>70</v>
      </c>
      <c r="BR163" s="143">
        <f>(BN163-BO163)*0.06</f>
        <v>5.382</v>
      </c>
      <c r="BS163" s="143">
        <v>12</v>
      </c>
      <c r="BT163" s="143">
        <v>16</v>
      </c>
      <c r="BU163" s="143">
        <v>17</v>
      </c>
      <c r="BV163" s="143">
        <v>322.13</v>
      </c>
      <c r="BW163" s="143">
        <f t="shared" si="75"/>
        <v>5</v>
      </c>
      <c r="BX163" s="147" t="s">
        <v>69</v>
      </c>
      <c r="BY163" s="143">
        <f>BV163*0.1</f>
        <v>32.213</v>
      </c>
      <c r="BZ163" s="143">
        <v>32</v>
      </c>
      <c r="CA163" s="143">
        <v>39</v>
      </c>
      <c r="CB163" s="143">
        <f t="shared" si="76"/>
        <v>13</v>
      </c>
      <c r="CC163" s="159">
        <f t="shared" si="77"/>
        <v>-19</v>
      </c>
      <c r="CD163" s="160" t="s">
        <v>70</v>
      </c>
      <c r="CE163" s="159">
        <f>CG163*2+CH163*3+CI163*15+CJ163*10+CK163*50+CL163*4+CM163*20+CN163*3+CO163*15+CP163*40+CQ163*40</f>
        <v>42</v>
      </c>
      <c r="CF163" s="159">
        <f>CC163*3</f>
        <v>-57</v>
      </c>
      <c r="CG163" s="144">
        <v>0</v>
      </c>
      <c r="CH163" s="143">
        <v>2</v>
      </c>
      <c r="CI163" s="143">
        <v>1</v>
      </c>
      <c r="CJ163" s="143">
        <v>0</v>
      </c>
      <c r="CK163" s="143">
        <v>0</v>
      </c>
      <c r="CL163" s="143">
        <v>0</v>
      </c>
      <c r="CM163" s="143">
        <v>0</v>
      </c>
      <c r="CN163" s="143">
        <v>2</v>
      </c>
      <c r="CO163" s="143">
        <v>1</v>
      </c>
      <c r="CP163" s="143">
        <v>0</v>
      </c>
      <c r="CQ163" s="143">
        <v>0</v>
      </c>
      <c r="CR163" s="143">
        <f t="shared" si="78"/>
        <v>1129</v>
      </c>
      <c r="CS163" s="143">
        <f t="shared" si="79"/>
        <v>-62</v>
      </c>
    </row>
    <row r="164" s="135" customFormat="1" customHeight="1" spans="1:97">
      <c r="A164" s="143">
        <v>9295</v>
      </c>
      <c r="B164" s="143" t="s">
        <v>300</v>
      </c>
      <c r="C164" s="143">
        <v>105751</v>
      </c>
      <c r="D164" s="143" t="s">
        <v>299</v>
      </c>
      <c r="E164" s="143" t="s">
        <v>72</v>
      </c>
      <c r="F164" s="143">
        <v>60</v>
      </c>
      <c r="G164" s="143">
        <v>72</v>
      </c>
      <c r="H164" s="143">
        <v>75</v>
      </c>
      <c r="I164" s="143">
        <v>1938.12</v>
      </c>
      <c r="J164" s="143">
        <f t="shared" si="66"/>
        <v>15</v>
      </c>
      <c r="K164" s="147" t="s">
        <v>69</v>
      </c>
      <c r="L164" s="143">
        <f>I164*0.1</f>
        <v>193.812</v>
      </c>
      <c r="M164" s="143">
        <v>79</v>
      </c>
      <c r="N164" s="143">
        <v>87</v>
      </c>
      <c r="O164" s="143">
        <v>91</v>
      </c>
      <c r="P164" s="143">
        <v>2044.5</v>
      </c>
      <c r="Q164" s="143">
        <f t="shared" si="67"/>
        <v>12</v>
      </c>
      <c r="R164" s="147" t="s">
        <v>69</v>
      </c>
      <c r="S164" s="143">
        <f t="shared" ref="S164:S177" si="94">P164*0.08</f>
        <v>163.56</v>
      </c>
      <c r="T164" s="143">
        <v>16</v>
      </c>
      <c r="U164" s="143">
        <v>18</v>
      </c>
      <c r="V164" s="143">
        <v>17</v>
      </c>
      <c r="W164" s="143">
        <v>492</v>
      </c>
      <c r="X164" s="143">
        <f t="shared" si="68"/>
        <v>1</v>
      </c>
      <c r="Y164" s="147" t="s">
        <v>73</v>
      </c>
      <c r="Z164" s="143">
        <f>W164*0.08</f>
        <v>39.36</v>
      </c>
      <c r="AA164" s="143">
        <v>49</v>
      </c>
      <c r="AB164" s="143">
        <v>61</v>
      </c>
      <c r="AC164" s="143">
        <v>116</v>
      </c>
      <c r="AD164" s="143">
        <v>2274.12</v>
      </c>
      <c r="AE164" s="143">
        <f t="shared" si="69"/>
        <v>67</v>
      </c>
      <c r="AF164" s="147" t="s">
        <v>69</v>
      </c>
      <c r="AG164" s="143">
        <f t="shared" si="93"/>
        <v>227.412</v>
      </c>
      <c r="AH164" s="143">
        <v>8</v>
      </c>
      <c r="AI164" s="143">
        <v>10</v>
      </c>
      <c r="AJ164" s="143">
        <v>18</v>
      </c>
      <c r="AK164" s="143">
        <v>507.16</v>
      </c>
      <c r="AL164" s="143">
        <f t="shared" si="70"/>
        <v>10</v>
      </c>
      <c r="AM164" s="147" t="s">
        <v>69</v>
      </c>
      <c r="AN164" s="143">
        <f>AK164*0.1</f>
        <v>50.716</v>
      </c>
      <c r="AO164" s="143"/>
      <c r="AP164" s="143">
        <v>52</v>
      </c>
      <c r="AQ164" s="143">
        <v>63</v>
      </c>
      <c r="AR164" s="143">
        <v>30</v>
      </c>
      <c r="AS164" s="143">
        <v>2450.19</v>
      </c>
      <c r="AT164" s="143">
        <f t="shared" si="71"/>
        <v>-22</v>
      </c>
      <c r="AU164" s="147" t="s">
        <v>70</v>
      </c>
      <c r="AV164" s="143">
        <f>AS164*0.06</f>
        <v>147.0114</v>
      </c>
      <c r="AW164" s="143">
        <v>11</v>
      </c>
      <c r="AX164" s="143">
        <v>13</v>
      </c>
      <c r="AY164" s="143">
        <v>17</v>
      </c>
      <c r="AZ164" s="143">
        <v>516.67</v>
      </c>
      <c r="BA164" s="143">
        <f t="shared" si="72"/>
        <v>6</v>
      </c>
      <c r="BB164" s="147" t="s">
        <v>69</v>
      </c>
      <c r="BC164" s="143">
        <f>AZ164*0.1</f>
        <v>51.667</v>
      </c>
      <c r="BD164" s="143">
        <v>4</v>
      </c>
      <c r="BE164" s="143">
        <v>5</v>
      </c>
      <c r="BF164" s="143">
        <v>0</v>
      </c>
      <c r="BG164" s="143">
        <v>0</v>
      </c>
      <c r="BH164" s="143">
        <f t="shared" si="73"/>
        <v>-4</v>
      </c>
      <c r="BI164" s="147" t="s">
        <v>70</v>
      </c>
      <c r="BJ164" s="143">
        <f>BG164*0.06</f>
        <v>0</v>
      </c>
      <c r="BK164" s="143">
        <v>14</v>
      </c>
      <c r="BL164" s="143">
        <v>17</v>
      </c>
      <c r="BM164" s="143">
        <v>22</v>
      </c>
      <c r="BN164" s="143">
        <v>478.4</v>
      </c>
      <c r="BO164" s="143">
        <v>0</v>
      </c>
      <c r="BP164" s="143">
        <f t="shared" si="74"/>
        <v>8</v>
      </c>
      <c r="BQ164" s="147" t="s">
        <v>69</v>
      </c>
      <c r="BR164" s="143">
        <f>(BN164-BO164)*0.1</f>
        <v>47.84</v>
      </c>
      <c r="BS164" s="143">
        <v>12</v>
      </c>
      <c r="BT164" s="143">
        <v>15</v>
      </c>
      <c r="BU164" s="143">
        <v>13</v>
      </c>
      <c r="BV164" s="143">
        <v>257.66</v>
      </c>
      <c r="BW164" s="143">
        <f t="shared" si="75"/>
        <v>1</v>
      </c>
      <c r="BX164" s="147" t="s">
        <v>73</v>
      </c>
      <c r="BY164" s="143">
        <f>BV164*0.08</f>
        <v>20.6128</v>
      </c>
      <c r="BZ164" s="143">
        <v>32</v>
      </c>
      <c r="CA164" s="143">
        <v>38</v>
      </c>
      <c r="CB164" s="143">
        <f t="shared" si="76"/>
        <v>38.5</v>
      </c>
      <c r="CC164" s="159">
        <f t="shared" si="77"/>
        <v>6.5</v>
      </c>
      <c r="CD164" s="160" t="s">
        <v>69</v>
      </c>
      <c r="CE164" s="159">
        <f>CG164*3+CH164*5+CI164*25+CJ164*15+CK164*70+CL164*6+CM164*30+CN164*6+CO164*24+CP164*56+CQ164*61</f>
        <v>212</v>
      </c>
      <c r="CF164" s="159"/>
      <c r="CG164" s="144">
        <v>0</v>
      </c>
      <c r="CH164" s="143">
        <v>7</v>
      </c>
      <c r="CI164" s="143">
        <v>4</v>
      </c>
      <c r="CJ164" s="143">
        <v>1</v>
      </c>
      <c r="CK164" s="143">
        <v>0</v>
      </c>
      <c r="CL164" s="143">
        <v>0</v>
      </c>
      <c r="CM164" s="143">
        <v>0</v>
      </c>
      <c r="CN164" s="143">
        <v>1</v>
      </c>
      <c r="CO164" s="143">
        <v>0</v>
      </c>
      <c r="CP164" s="143">
        <v>1</v>
      </c>
      <c r="CQ164" s="143">
        <v>0</v>
      </c>
      <c r="CR164" s="143">
        <f t="shared" si="78"/>
        <v>1154</v>
      </c>
      <c r="CS164" s="143">
        <f t="shared" si="79"/>
        <v>0</v>
      </c>
    </row>
    <row r="165" s="135" customFormat="1" customHeight="1" spans="1:97">
      <c r="A165" s="143">
        <v>11463</v>
      </c>
      <c r="B165" s="143" t="s">
        <v>301</v>
      </c>
      <c r="C165" s="143">
        <v>104430</v>
      </c>
      <c r="D165" s="143" t="s">
        <v>302</v>
      </c>
      <c r="E165" s="143" t="s">
        <v>68</v>
      </c>
      <c r="F165" s="143">
        <v>13</v>
      </c>
      <c r="G165" s="143">
        <v>16</v>
      </c>
      <c r="H165" s="143">
        <v>26</v>
      </c>
      <c r="I165" s="143">
        <v>611.8</v>
      </c>
      <c r="J165" s="143">
        <f t="shared" si="66"/>
        <v>13</v>
      </c>
      <c r="K165" s="147" t="s">
        <v>69</v>
      </c>
      <c r="L165" s="143">
        <f>I165*0.1</f>
        <v>61.18</v>
      </c>
      <c r="M165" s="143">
        <v>17</v>
      </c>
      <c r="N165" s="143">
        <v>19</v>
      </c>
      <c r="O165" s="143">
        <v>24</v>
      </c>
      <c r="P165" s="143">
        <v>538.06</v>
      </c>
      <c r="Q165" s="143">
        <f t="shared" si="67"/>
        <v>7</v>
      </c>
      <c r="R165" s="147" t="s">
        <v>69</v>
      </c>
      <c r="S165" s="143">
        <f t="shared" si="94"/>
        <v>43.0448</v>
      </c>
      <c r="T165" s="143">
        <v>6</v>
      </c>
      <c r="U165" s="143">
        <v>7</v>
      </c>
      <c r="V165" s="143">
        <v>7</v>
      </c>
      <c r="W165" s="143">
        <v>210.5</v>
      </c>
      <c r="X165" s="143">
        <f t="shared" si="68"/>
        <v>1</v>
      </c>
      <c r="Y165" s="147" t="s">
        <v>69</v>
      </c>
      <c r="Z165" s="143">
        <f>W165*0.1</f>
        <v>21.05</v>
      </c>
      <c r="AA165" s="143">
        <v>16</v>
      </c>
      <c r="AB165" s="143">
        <v>21</v>
      </c>
      <c r="AC165" s="143">
        <v>47</v>
      </c>
      <c r="AD165" s="143">
        <v>935.3</v>
      </c>
      <c r="AE165" s="143">
        <f t="shared" si="69"/>
        <v>31</v>
      </c>
      <c r="AF165" s="147" t="s">
        <v>69</v>
      </c>
      <c r="AG165" s="143">
        <f t="shared" si="93"/>
        <v>93.53</v>
      </c>
      <c r="AH165" s="143">
        <v>2</v>
      </c>
      <c r="AI165" s="143">
        <v>2</v>
      </c>
      <c r="AJ165" s="143">
        <v>3</v>
      </c>
      <c r="AK165" s="143">
        <v>89.4</v>
      </c>
      <c r="AL165" s="143">
        <f t="shared" si="70"/>
        <v>1</v>
      </c>
      <c r="AM165" s="147" t="s">
        <v>69</v>
      </c>
      <c r="AN165" s="143">
        <f>AK165*0.1</f>
        <v>8.94</v>
      </c>
      <c r="AO165" s="143"/>
      <c r="AP165" s="143">
        <v>14</v>
      </c>
      <c r="AQ165" s="143">
        <v>17</v>
      </c>
      <c r="AR165" s="143">
        <v>31</v>
      </c>
      <c r="AS165" s="143">
        <v>2804.45</v>
      </c>
      <c r="AT165" s="143">
        <f t="shared" si="71"/>
        <v>17</v>
      </c>
      <c r="AU165" s="147" t="s">
        <v>69</v>
      </c>
      <c r="AV165" s="143">
        <f>AS165*0.1</f>
        <v>280.445</v>
      </c>
      <c r="AW165" s="143">
        <v>4</v>
      </c>
      <c r="AX165" s="143">
        <v>4</v>
      </c>
      <c r="AY165" s="143">
        <v>0</v>
      </c>
      <c r="AZ165" s="143">
        <v>0</v>
      </c>
      <c r="BA165" s="143">
        <f t="shared" si="72"/>
        <v>-4</v>
      </c>
      <c r="BB165" s="147" t="s">
        <v>70</v>
      </c>
      <c r="BC165" s="143">
        <f>AZ165*0.06</f>
        <v>0</v>
      </c>
      <c r="BD165" s="143">
        <v>3</v>
      </c>
      <c r="BE165" s="143">
        <v>3</v>
      </c>
      <c r="BF165" s="143">
        <v>4</v>
      </c>
      <c r="BG165" s="143">
        <v>166.8</v>
      </c>
      <c r="BH165" s="143">
        <f t="shared" si="73"/>
        <v>1</v>
      </c>
      <c r="BI165" s="147" t="s">
        <v>69</v>
      </c>
      <c r="BJ165" s="143">
        <f>BG165*0.1</f>
        <v>16.68</v>
      </c>
      <c r="BK165" s="143">
        <v>5</v>
      </c>
      <c r="BL165" s="143">
        <v>6</v>
      </c>
      <c r="BM165" s="143">
        <v>0</v>
      </c>
      <c r="BN165" s="143">
        <v>0</v>
      </c>
      <c r="BO165" s="143">
        <v>0</v>
      </c>
      <c r="BP165" s="143">
        <f t="shared" si="74"/>
        <v>-5</v>
      </c>
      <c r="BQ165" s="147" t="s">
        <v>70</v>
      </c>
      <c r="BR165" s="143">
        <f>(BN165-BO165)*0.06</f>
        <v>0</v>
      </c>
      <c r="BS165" s="143">
        <v>7</v>
      </c>
      <c r="BT165" s="143">
        <v>10</v>
      </c>
      <c r="BU165" s="143">
        <v>7</v>
      </c>
      <c r="BV165" s="143">
        <v>131.01</v>
      </c>
      <c r="BW165" s="143">
        <f t="shared" si="75"/>
        <v>0</v>
      </c>
      <c r="BX165" s="147" t="s">
        <v>73</v>
      </c>
      <c r="BY165" s="143">
        <f>BV165*0.08</f>
        <v>10.4808</v>
      </c>
      <c r="BZ165" s="143">
        <v>4</v>
      </c>
      <c r="CA165" s="143">
        <v>5</v>
      </c>
      <c r="CB165" s="143">
        <f t="shared" si="76"/>
        <v>0</v>
      </c>
      <c r="CC165" s="159">
        <f t="shared" si="77"/>
        <v>-4</v>
      </c>
      <c r="CD165" s="160" t="s">
        <v>70</v>
      </c>
      <c r="CE165" s="159">
        <f>CG165*2+CH165*3+CI165*15+CJ165*10+CK165*50+CL165*4+CM165*20+CN165*3+CO165*15+CP165*40+CQ165*40</f>
        <v>0</v>
      </c>
      <c r="CF165" s="159">
        <f>CC165*3</f>
        <v>-12</v>
      </c>
      <c r="CG165" s="144">
        <v>0</v>
      </c>
      <c r="CH165" s="143">
        <v>0</v>
      </c>
      <c r="CI165" s="143">
        <v>0</v>
      </c>
      <c r="CJ165" s="143">
        <v>0</v>
      </c>
      <c r="CK165" s="143">
        <v>0</v>
      </c>
      <c r="CL165" s="143">
        <v>0</v>
      </c>
      <c r="CM165" s="143">
        <v>0</v>
      </c>
      <c r="CN165" s="143">
        <v>0</v>
      </c>
      <c r="CO165" s="143">
        <v>0</v>
      </c>
      <c r="CP165" s="143">
        <v>0</v>
      </c>
      <c r="CQ165" s="143">
        <v>0</v>
      </c>
      <c r="CR165" s="143">
        <f t="shared" si="78"/>
        <v>535</v>
      </c>
      <c r="CS165" s="143">
        <f t="shared" si="79"/>
        <v>-12</v>
      </c>
    </row>
    <row r="166" s="135" customFormat="1" customHeight="1" spans="1:97">
      <c r="A166" s="143">
        <v>11762</v>
      </c>
      <c r="B166" s="143" t="s">
        <v>303</v>
      </c>
      <c r="C166" s="143">
        <v>104430</v>
      </c>
      <c r="D166" s="143" t="s">
        <v>302</v>
      </c>
      <c r="E166" s="143" t="s">
        <v>72</v>
      </c>
      <c r="F166" s="143">
        <v>12</v>
      </c>
      <c r="G166" s="143">
        <v>14</v>
      </c>
      <c r="H166" s="143">
        <v>8</v>
      </c>
      <c r="I166" s="143">
        <v>226.77</v>
      </c>
      <c r="J166" s="143">
        <f t="shared" si="66"/>
        <v>-4</v>
      </c>
      <c r="K166" s="147" t="s">
        <v>70</v>
      </c>
      <c r="L166" s="143">
        <f>I166*0.06</f>
        <v>13.6062</v>
      </c>
      <c r="M166" s="143">
        <v>16</v>
      </c>
      <c r="N166" s="143">
        <v>17</v>
      </c>
      <c r="O166" s="143">
        <v>30</v>
      </c>
      <c r="P166" s="143">
        <v>583.35</v>
      </c>
      <c r="Q166" s="143">
        <f t="shared" si="67"/>
        <v>14</v>
      </c>
      <c r="R166" s="147" t="s">
        <v>69</v>
      </c>
      <c r="S166" s="143">
        <f t="shared" si="94"/>
        <v>46.668</v>
      </c>
      <c r="T166" s="143">
        <v>5</v>
      </c>
      <c r="U166" s="143">
        <v>6</v>
      </c>
      <c r="V166" s="143">
        <v>2</v>
      </c>
      <c r="W166" s="143">
        <v>70</v>
      </c>
      <c r="X166" s="143">
        <f t="shared" si="68"/>
        <v>-3</v>
      </c>
      <c r="Y166" s="147" t="s">
        <v>70</v>
      </c>
      <c r="Z166" s="143">
        <f>W166*0.06</f>
        <v>4.2</v>
      </c>
      <c r="AA166" s="143">
        <v>15</v>
      </c>
      <c r="AB166" s="143">
        <v>19</v>
      </c>
      <c r="AC166" s="143">
        <v>29</v>
      </c>
      <c r="AD166" s="143">
        <v>672.8</v>
      </c>
      <c r="AE166" s="143">
        <f t="shared" si="69"/>
        <v>14</v>
      </c>
      <c r="AF166" s="147" t="s">
        <v>69</v>
      </c>
      <c r="AG166" s="143">
        <f t="shared" si="93"/>
        <v>67.28</v>
      </c>
      <c r="AH166" s="143">
        <v>2</v>
      </c>
      <c r="AI166" s="143">
        <v>2</v>
      </c>
      <c r="AJ166" s="143">
        <v>0</v>
      </c>
      <c r="AK166" s="143">
        <v>0</v>
      </c>
      <c r="AL166" s="143">
        <f t="shared" si="70"/>
        <v>-2</v>
      </c>
      <c r="AM166" s="147" t="s">
        <v>70</v>
      </c>
      <c r="AN166" s="143">
        <f>AK166*0.06</f>
        <v>0</v>
      </c>
      <c r="AO166" s="143">
        <f>AL166*1</f>
        <v>-2</v>
      </c>
      <c r="AP166" s="143">
        <v>13</v>
      </c>
      <c r="AQ166" s="143">
        <v>15</v>
      </c>
      <c r="AR166" s="143">
        <v>29</v>
      </c>
      <c r="AS166" s="143">
        <v>2392.01</v>
      </c>
      <c r="AT166" s="143">
        <f t="shared" si="71"/>
        <v>16</v>
      </c>
      <c r="AU166" s="147" t="s">
        <v>69</v>
      </c>
      <c r="AV166" s="143">
        <f>AS166*0.1</f>
        <v>239.201</v>
      </c>
      <c r="AW166" s="143">
        <v>3</v>
      </c>
      <c r="AX166" s="143">
        <v>4</v>
      </c>
      <c r="AY166" s="143">
        <v>6</v>
      </c>
      <c r="AZ166" s="143">
        <v>175</v>
      </c>
      <c r="BA166" s="143">
        <f t="shared" si="72"/>
        <v>3</v>
      </c>
      <c r="BB166" s="147" t="s">
        <v>69</v>
      </c>
      <c r="BC166" s="143">
        <f>AZ166*0.1</f>
        <v>17.5</v>
      </c>
      <c r="BD166" s="143">
        <v>2</v>
      </c>
      <c r="BE166" s="143">
        <v>3</v>
      </c>
      <c r="BF166" s="143">
        <v>7</v>
      </c>
      <c r="BG166" s="143">
        <v>206.8</v>
      </c>
      <c r="BH166" s="143">
        <f t="shared" si="73"/>
        <v>5</v>
      </c>
      <c r="BI166" s="147" t="s">
        <v>69</v>
      </c>
      <c r="BJ166" s="143">
        <f>BG166*0.1</f>
        <v>20.68</v>
      </c>
      <c r="BK166" s="143">
        <v>4</v>
      </c>
      <c r="BL166" s="143">
        <v>5</v>
      </c>
      <c r="BM166" s="143">
        <v>1</v>
      </c>
      <c r="BN166" s="143">
        <v>29.9</v>
      </c>
      <c r="BO166" s="143">
        <v>0</v>
      </c>
      <c r="BP166" s="143">
        <f t="shared" si="74"/>
        <v>-3</v>
      </c>
      <c r="BQ166" s="147" t="s">
        <v>70</v>
      </c>
      <c r="BR166" s="143">
        <f>(BN166-BO166)*0.06</f>
        <v>1.794</v>
      </c>
      <c r="BS166" s="143">
        <v>7</v>
      </c>
      <c r="BT166" s="143">
        <v>9</v>
      </c>
      <c r="BU166" s="143">
        <v>11</v>
      </c>
      <c r="BV166" s="143">
        <v>202.51</v>
      </c>
      <c r="BW166" s="143">
        <f t="shared" si="75"/>
        <v>4</v>
      </c>
      <c r="BX166" s="147" t="s">
        <v>69</v>
      </c>
      <c r="BY166" s="143">
        <f>BV166*0.1</f>
        <v>20.251</v>
      </c>
      <c r="BZ166" s="143">
        <v>4</v>
      </c>
      <c r="CA166" s="143">
        <v>4</v>
      </c>
      <c r="CB166" s="143">
        <f t="shared" si="76"/>
        <v>12.5</v>
      </c>
      <c r="CC166" s="159">
        <f t="shared" si="77"/>
        <v>8.5</v>
      </c>
      <c r="CD166" s="160" t="s">
        <v>69</v>
      </c>
      <c r="CE166" s="159">
        <f>CG166*3+CH166*5+CI166*25+CJ166*15+CK166*70+CL166*6+CM166*30+CN166*6+CO166*24+CP166*56+CQ166*61</f>
        <v>82</v>
      </c>
      <c r="CF166" s="159"/>
      <c r="CG166" s="144">
        <v>0</v>
      </c>
      <c r="CH166" s="143">
        <v>1</v>
      </c>
      <c r="CI166" s="143">
        <v>0</v>
      </c>
      <c r="CJ166" s="143">
        <v>1</v>
      </c>
      <c r="CK166" s="143">
        <v>0</v>
      </c>
      <c r="CL166" s="143">
        <v>0</v>
      </c>
      <c r="CM166" s="143">
        <v>0</v>
      </c>
      <c r="CN166" s="143">
        <v>1</v>
      </c>
      <c r="CO166" s="143">
        <v>0</v>
      </c>
      <c r="CP166" s="143">
        <v>1</v>
      </c>
      <c r="CQ166" s="143">
        <v>0</v>
      </c>
      <c r="CR166" s="143">
        <f t="shared" si="78"/>
        <v>513</v>
      </c>
      <c r="CS166" s="143">
        <f t="shared" si="79"/>
        <v>-2</v>
      </c>
    </row>
    <row r="167" s="135" customFormat="1" customHeight="1" spans="1:97">
      <c r="A167" s="143">
        <v>12048</v>
      </c>
      <c r="B167" s="143" t="s">
        <v>304</v>
      </c>
      <c r="C167" s="143">
        <v>104430</v>
      </c>
      <c r="D167" s="143" t="s">
        <v>302</v>
      </c>
      <c r="E167" s="143" t="s">
        <v>72</v>
      </c>
      <c r="F167" s="143">
        <v>11</v>
      </c>
      <c r="G167" s="143">
        <v>13</v>
      </c>
      <c r="H167" s="143">
        <v>8</v>
      </c>
      <c r="I167" s="143">
        <v>132.59</v>
      </c>
      <c r="J167" s="143">
        <f t="shared" si="66"/>
        <v>-3</v>
      </c>
      <c r="K167" s="147" t="s">
        <v>70</v>
      </c>
      <c r="L167" s="143">
        <f>I167*0.06</f>
        <v>7.9554</v>
      </c>
      <c r="M167" s="143">
        <v>14</v>
      </c>
      <c r="N167" s="143">
        <v>16</v>
      </c>
      <c r="O167" s="143">
        <v>23</v>
      </c>
      <c r="P167" s="143">
        <v>550.6</v>
      </c>
      <c r="Q167" s="143">
        <f t="shared" si="67"/>
        <v>9</v>
      </c>
      <c r="R167" s="147" t="s">
        <v>69</v>
      </c>
      <c r="S167" s="143">
        <f t="shared" si="94"/>
        <v>44.048</v>
      </c>
      <c r="T167" s="143">
        <v>5</v>
      </c>
      <c r="U167" s="143">
        <v>5</v>
      </c>
      <c r="V167" s="143">
        <v>0</v>
      </c>
      <c r="W167" s="143">
        <v>0</v>
      </c>
      <c r="X167" s="143">
        <f t="shared" si="68"/>
        <v>-5</v>
      </c>
      <c r="Y167" s="147" t="s">
        <v>70</v>
      </c>
      <c r="Z167" s="143">
        <f>W167*0.06</f>
        <v>0</v>
      </c>
      <c r="AA167" s="143">
        <v>13</v>
      </c>
      <c r="AB167" s="143">
        <v>17</v>
      </c>
      <c r="AC167" s="143">
        <v>28</v>
      </c>
      <c r="AD167" s="143">
        <v>530.5</v>
      </c>
      <c r="AE167" s="143">
        <f t="shared" si="69"/>
        <v>15</v>
      </c>
      <c r="AF167" s="147" t="s">
        <v>69</v>
      </c>
      <c r="AG167" s="143">
        <f t="shared" si="93"/>
        <v>53.05</v>
      </c>
      <c r="AH167" s="143">
        <v>1</v>
      </c>
      <c r="AI167" s="143">
        <v>2</v>
      </c>
      <c r="AJ167" s="143">
        <v>3</v>
      </c>
      <c r="AK167" s="143">
        <v>85.5</v>
      </c>
      <c r="AL167" s="143">
        <f t="shared" si="70"/>
        <v>2</v>
      </c>
      <c r="AM167" s="147" t="s">
        <v>69</v>
      </c>
      <c r="AN167" s="143">
        <f>AK167*0.1</f>
        <v>8.55</v>
      </c>
      <c r="AO167" s="143"/>
      <c r="AP167" s="143">
        <v>11</v>
      </c>
      <c r="AQ167" s="143">
        <v>14</v>
      </c>
      <c r="AR167" s="143">
        <v>10</v>
      </c>
      <c r="AS167" s="143">
        <v>753.05</v>
      </c>
      <c r="AT167" s="143">
        <f t="shared" si="71"/>
        <v>-1</v>
      </c>
      <c r="AU167" s="147" t="s">
        <v>70</v>
      </c>
      <c r="AV167" s="143">
        <f>AS167*0.06</f>
        <v>45.183</v>
      </c>
      <c r="AW167" s="143">
        <v>3</v>
      </c>
      <c r="AX167" s="143">
        <v>4</v>
      </c>
      <c r="AY167" s="143">
        <v>0</v>
      </c>
      <c r="AZ167" s="143">
        <v>0</v>
      </c>
      <c r="BA167" s="143">
        <f t="shared" si="72"/>
        <v>-3</v>
      </c>
      <c r="BB167" s="147" t="s">
        <v>70</v>
      </c>
      <c r="BC167" s="143">
        <f>AZ167*0.06</f>
        <v>0</v>
      </c>
      <c r="BD167" s="143">
        <v>2</v>
      </c>
      <c r="BE167" s="143">
        <v>2</v>
      </c>
      <c r="BF167" s="143">
        <v>0</v>
      </c>
      <c r="BG167" s="143">
        <v>0</v>
      </c>
      <c r="BH167" s="143">
        <f t="shared" si="73"/>
        <v>-2</v>
      </c>
      <c r="BI167" s="147" t="s">
        <v>70</v>
      </c>
      <c r="BJ167" s="143">
        <f>BG167*0.06</f>
        <v>0</v>
      </c>
      <c r="BK167" s="143">
        <v>4</v>
      </c>
      <c r="BL167" s="143">
        <v>5</v>
      </c>
      <c r="BM167" s="143">
        <v>0</v>
      </c>
      <c r="BN167" s="143">
        <v>0</v>
      </c>
      <c r="BO167" s="143">
        <v>0</v>
      </c>
      <c r="BP167" s="143">
        <f t="shared" si="74"/>
        <v>-4</v>
      </c>
      <c r="BQ167" s="147" t="s">
        <v>70</v>
      </c>
      <c r="BR167" s="143">
        <f>(BN167-BO167)*0.06</f>
        <v>0</v>
      </c>
      <c r="BS167" s="143">
        <v>6</v>
      </c>
      <c r="BT167" s="143">
        <v>8</v>
      </c>
      <c r="BU167" s="143">
        <v>13</v>
      </c>
      <c r="BV167" s="143">
        <v>241</v>
      </c>
      <c r="BW167" s="143">
        <f t="shared" si="75"/>
        <v>7</v>
      </c>
      <c r="BX167" s="147" t="s">
        <v>69</v>
      </c>
      <c r="BY167" s="143">
        <f>BV167*0.1</f>
        <v>24.1</v>
      </c>
      <c r="BZ167" s="143">
        <v>3</v>
      </c>
      <c r="CA167" s="143">
        <v>4</v>
      </c>
      <c r="CB167" s="143">
        <f t="shared" si="76"/>
        <v>4</v>
      </c>
      <c r="CC167" s="159">
        <f t="shared" si="77"/>
        <v>1</v>
      </c>
      <c r="CD167" s="160" t="s">
        <v>69</v>
      </c>
      <c r="CE167" s="159">
        <f>CG167*3+CH167*5+CI167*25+CJ167*15+CK167*70+CL167*6+CM167*30+CN167*6+CO167*24+CP167*56+CQ167*61</f>
        <v>24</v>
      </c>
      <c r="CF167" s="159"/>
      <c r="CG167" s="144">
        <v>0</v>
      </c>
      <c r="CH167" s="143">
        <v>0</v>
      </c>
      <c r="CI167" s="143">
        <v>0</v>
      </c>
      <c r="CJ167" s="143">
        <v>0</v>
      </c>
      <c r="CK167" s="143">
        <v>0</v>
      </c>
      <c r="CL167" s="143">
        <v>0</v>
      </c>
      <c r="CM167" s="143">
        <v>0</v>
      </c>
      <c r="CN167" s="143">
        <v>0</v>
      </c>
      <c r="CO167" s="143">
        <v>1</v>
      </c>
      <c r="CP167" s="143">
        <v>0</v>
      </c>
      <c r="CQ167" s="143">
        <v>0</v>
      </c>
      <c r="CR167" s="143">
        <f t="shared" si="78"/>
        <v>207</v>
      </c>
      <c r="CS167" s="143">
        <f t="shared" si="79"/>
        <v>0</v>
      </c>
    </row>
    <row r="168" s="135" customFormat="1" customHeight="1" spans="1:97">
      <c r="A168" s="143">
        <v>12443</v>
      </c>
      <c r="B168" s="143" t="s">
        <v>305</v>
      </c>
      <c r="C168" s="143">
        <v>106568</v>
      </c>
      <c r="D168" s="143" t="s">
        <v>306</v>
      </c>
      <c r="E168" s="143" t="s">
        <v>72</v>
      </c>
      <c r="F168" s="143">
        <v>21</v>
      </c>
      <c r="G168" s="143">
        <v>26</v>
      </c>
      <c r="H168" s="143">
        <v>21</v>
      </c>
      <c r="I168" s="143">
        <v>537.52</v>
      </c>
      <c r="J168" s="143">
        <f t="shared" si="66"/>
        <v>0</v>
      </c>
      <c r="K168" s="147" t="s">
        <v>73</v>
      </c>
      <c r="L168" s="143">
        <f>I168*0.08</f>
        <v>43.0016</v>
      </c>
      <c r="M168" s="143">
        <v>28</v>
      </c>
      <c r="N168" s="143">
        <v>31</v>
      </c>
      <c r="O168" s="143">
        <v>45</v>
      </c>
      <c r="P168" s="143">
        <v>1001.51</v>
      </c>
      <c r="Q168" s="143">
        <f t="shared" si="67"/>
        <v>17</v>
      </c>
      <c r="R168" s="147" t="s">
        <v>69</v>
      </c>
      <c r="S168" s="143">
        <f t="shared" si="94"/>
        <v>80.1208</v>
      </c>
      <c r="T168" s="143">
        <v>9</v>
      </c>
      <c r="U168" s="143">
        <v>10</v>
      </c>
      <c r="V168" s="143">
        <v>7</v>
      </c>
      <c r="W168" s="143">
        <v>162.72</v>
      </c>
      <c r="X168" s="143">
        <f t="shared" si="68"/>
        <v>-2</v>
      </c>
      <c r="Y168" s="147" t="s">
        <v>70</v>
      </c>
      <c r="Z168" s="143">
        <f>W168*0.06</f>
        <v>9.7632</v>
      </c>
      <c r="AA168" s="143">
        <v>18</v>
      </c>
      <c r="AB168" s="143">
        <v>24</v>
      </c>
      <c r="AC168" s="143">
        <v>8</v>
      </c>
      <c r="AD168" s="143">
        <v>204.2</v>
      </c>
      <c r="AE168" s="143">
        <f t="shared" si="69"/>
        <v>-10</v>
      </c>
      <c r="AF168" s="147" t="s">
        <v>70</v>
      </c>
      <c r="AG168" s="143">
        <f>AD168*0.06</f>
        <v>12.252</v>
      </c>
      <c r="AH168" s="143">
        <v>3</v>
      </c>
      <c r="AI168" s="143">
        <v>4</v>
      </c>
      <c r="AJ168" s="143">
        <v>1</v>
      </c>
      <c r="AK168" s="143">
        <v>29.8</v>
      </c>
      <c r="AL168" s="143">
        <f t="shared" si="70"/>
        <v>-2</v>
      </c>
      <c r="AM168" s="147" t="s">
        <v>70</v>
      </c>
      <c r="AN168" s="143">
        <f>AK168*0.06</f>
        <v>1.788</v>
      </c>
      <c r="AO168" s="143">
        <f>AL168*1</f>
        <v>-2</v>
      </c>
      <c r="AP168" s="143">
        <v>28</v>
      </c>
      <c r="AQ168" s="143">
        <v>34</v>
      </c>
      <c r="AR168" s="143">
        <v>16</v>
      </c>
      <c r="AS168" s="143">
        <v>1323</v>
      </c>
      <c r="AT168" s="143">
        <f t="shared" si="71"/>
        <v>-12</v>
      </c>
      <c r="AU168" s="147" t="s">
        <v>70</v>
      </c>
      <c r="AV168" s="143">
        <f>AS168*0.06</f>
        <v>79.38</v>
      </c>
      <c r="AW168" s="143">
        <v>5</v>
      </c>
      <c r="AX168" s="143">
        <v>6</v>
      </c>
      <c r="AY168" s="143">
        <v>0</v>
      </c>
      <c r="AZ168" s="143">
        <v>0</v>
      </c>
      <c r="BA168" s="143">
        <f t="shared" si="72"/>
        <v>-5</v>
      </c>
      <c r="BB168" s="147" t="s">
        <v>70</v>
      </c>
      <c r="BC168" s="143">
        <f>AZ168*0.06</f>
        <v>0</v>
      </c>
      <c r="BD168" s="143">
        <v>3</v>
      </c>
      <c r="BE168" s="143">
        <v>4</v>
      </c>
      <c r="BF168" s="143">
        <v>0</v>
      </c>
      <c r="BG168" s="143">
        <v>0</v>
      </c>
      <c r="BH168" s="143">
        <f t="shared" si="73"/>
        <v>-3</v>
      </c>
      <c r="BI168" s="147" t="s">
        <v>70</v>
      </c>
      <c r="BJ168" s="143">
        <f>BG168*0.06</f>
        <v>0</v>
      </c>
      <c r="BK168" s="143">
        <v>6</v>
      </c>
      <c r="BL168" s="143">
        <v>8</v>
      </c>
      <c r="BM168" s="143">
        <v>3</v>
      </c>
      <c r="BN168" s="143">
        <v>89.7</v>
      </c>
      <c r="BO168" s="143">
        <v>0</v>
      </c>
      <c r="BP168" s="143">
        <f t="shared" si="74"/>
        <v>-3</v>
      </c>
      <c r="BQ168" s="147" t="s">
        <v>70</v>
      </c>
      <c r="BR168" s="143">
        <f>(BN168-BO168)*0.06</f>
        <v>5.382</v>
      </c>
      <c r="BS168" s="143">
        <v>10</v>
      </c>
      <c r="BT168" s="143">
        <v>13</v>
      </c>
      <c r="BU168" s="143">
        <v>12</v>
      </c>
      <c r="BV168" s="143">
        <v>236.51</v>
      </c>
      <c r="BW168" s="143">
        <f t="shared" si="75"/>
        <v>2</v>
      </c>
      <c r="BX168" s="147" t="s">
        <v>73</v>
      </c>
      <c r="BY168" s="143">
        <f>BV168*0.08</f>
        <v>18.9208</v>
      </c>
      <c r="BZ168" s="143">
        <v>17</v>
      </c>
      <c r="CA168" s="143">
        <v>20</v>
      </c>
      <c r="CB168" s="143">
        <f t="shared" si="76"/>
        <v>0</v>
      </c>
      <c r="CC168" s="159">
        <f t="shared" si="77"/>
        <v>-17</v>
      </c>
      <c r="CD168" s="160" t="s">
        <v>70</v>
      </c>
      <c r="CE168" s="159">
        <f>CG168*2+CH168*3+CI168*15+CJ168*10+CK168*50+CL168*4+CM168*20+CN168*3+CO168*15+CP168*40+CQ168*40</f>
        <v>0</v>
      </c>
      <c r="CF168" s="159">
        <f>CC168*3</f>
        <v>-51</v>
      </c>
      <c r="CG168" s="144">
        <v>0</v>
      </c>
      <c r="CH168" s="143">
        <v>0</v>
      </c>
      <c r="CI168" s="143">
        <v>0</v>
      </c>
      <c r="CJ168" s="143">
        <v>0</v>
      </c>
      <c r="CK168" s="143">
        <v>0</v>
      </c>
      <c r="CL168" s="143">
        <v>0</v>
      </c>
      <c r="CM168" s="143">
        <v>0</v>
      </c>
      <c r="CN168" s="143">
        <v>0</v>
      </c>
      <c r="CO168" s="143">
        <v>0</v>
      </c>
      <c r="CP168" s="143">
        <v>0</v>
      </c>
      <c r="CQ168" s="143">
        <v>0</v>
      </c>
      <c r="CR168" s="143">
        <f t="shared" si="78"/>
        <v>251</v>
      </c>
      <c r="CS168" s="143">
        <f t="shared" si="79"/>
        <v>-53</v>
      </c>
    </row>
    <row r="169" s="135" customFormat="1" customHeight="1" spans="1:97">
      <c r="A169" s="143">
        <v>12717</v>
      </c>
      <c r="B169" s="143" t="s">
        <v>307</v>
      </c>
      <c r="C169" s="143">
        <v>106568</v>
      </c>
      <c r="D169" s="143" t="s">
        <v>306</v>
      </c>
      <c r="E169" s="143" t="s">
        <v>68</v>
      </c>
      <c r="F169" s="143">
        <v>22</v>
      </c>
      <c r="G169" s="143">
        <v>26</v>
      </c>
      <c r="H169" s="143">
        <v>25</v>
      </c>
      <c r="I169" s="143">
        <v>670.99</v>
      </c>
      <c r="J169" s="143">
        <f t="shared" si="66"/>
        <v>3</v>
      </c>
      <c r="K169" s="147" t="s">
        <v>73</v>
      </c>
      <c r="L169" s="143">
        <f>I169*0.08</f>
        <v>53.6792</v>
      </c>
      <c r="M169" s="143">
        <v>29</v>
      </c>
      <c r="N169" s="143">
        <v>32</v>
      </c>
      <c r="O169" s="143">
        <v>59</v>
      </c>
      <c r="P169" s="143">
        <v>1293.82</v>
      </c>
      <c r="Q169" s="143">
        <f t="shared" si="67"/>
        <v>30</v>
      </c>
      <c r="R169" s="147" t="s">
        <v>69</v>
      </c>
      <c r="S169" s="143">
        <f t="shared" si="94"/>
        <v>103.5056</v>
      </c>
      <c r="T169" s="143">
        <v>10</v>
      </c>
      <c r="U169" s="143">
        <v>11</v>
      </c>
      <c r="V169" s="143">
        <v>8</v>
      </c>
      <c r="W169" s="143">
        <v>209.5</v>
      </c>
      <c r="X169" s="143">
        <f t="shared" si="68"/>
        <v>-2</v>
      </c>
      <c r="Y169" s="147" t="s">
        <v>70</v>
      </c>
      <c r="Z169" s="143">
        <f>W169*0.06</f>
        <v>12.57</v>
      </c>
      <c r="AA169" s="143">
        <v>18</v>
      </c>
      <c r="AB169" s="143">
        <v>24</v>
      </c>
      <c r="AC169" s="143">
        <v>30</v>
      </c>
      <c r="AD169" s="143">
        <v>658.75</v>
      </c>
      <c r="AE169" s="143">
        <f t="shared" si="69"/>
        <v>12</v>
      </c>
      <c r="AF169" s="147" t="s">
        <v>69</v>
      </c>
      <c r="AG169" s="143">
        <f>AD169*0.1</f>
        <v>65.875</v>
      </c>
      <c r="AH169" s="143">
        <v>4</v>
      </c>
      <c r="AI169" s="143">
        <v>4</v>
      </c>
      <c r="AJ169" s="143">
        <v>1</v>
      </c>
      <c r="AK169" s="143">
        <v>28.5</v>
      </c>
      <c r="AL169" s="143">
        <f t="shared" si="70"/>
        <v>-3</v>
      </c>
      <c r="AM169" s="147" t="s">
        <v>70</v>
      </c>
      <c r="AN169" s="143">
        <f>AK169*0.06</f>
        <v>1.71</v>
      </c>
      <c r="AO169" s="143">
        <f>AL169*1</f>
        <v>-3</v>
      </c>
      <c r="AP169" s="143">
        <v>29</v>
      </c>
      <c r="AQ169" s="143">
        <v>34</v>
      </c>
      <c r="AR169" s="143">
        <v>21</v>
      </c>
      <c r="AS169" s="143">
        <v>1588</v>
      </c>
      <c r="AT169" s="143">
        <f t="shared" si="71"/>
        <v>-8</v>
      </c>
      <c r="AU169" s="147" t="s">
        <v>70</v>
      </c>
      <c r="AV169" s="143">
        <f>AS169*0.06</f>
        <v>95.28</v>
      </c>
      <c r="AW169" s="143">
        <v>6</v>
      </c>
      <c r="AX169" s="143">
        <v>7</v>
      </c>
      <c r="AY169" s="143">
        <v>2</v>
      </c>
      <c r="AZ169" s="143">
        <v>70</v>
      </c>
      <c r="BA169" s="143">
        <f t="shared" si="72"/>
        <v>-4</v>
      </c>
      <c r="BB169" s="147" t="s">
        <v>70</v>
      </c>
      <c r="BC169" s="143">
        <f>AZ169*0.06</f>
        <v>4.2</v>
      </c>
      <c r="BD169" s="143">
        <v>4</v>
      </c>
      <c r="BE169" s="143">
        <v>4</v>
      </c>
      <c r="BF169" s="143">
        <v>3</v>
      </c>
      <c r="BG169" s="143">
        <v>0</v>
      </c>
      <c r="BH169" s="143">
        <f t="shared" si="73"/>
        <v>-1</v>
      </c>
      <c r="BI169" s="147" t="s">
        <v>70</v>
      </c>
      <c r="BJ169" s="143">
        <f>BG169*0.06</f>
        <v>0</v>
      </c>
      <c r="BK169" s="143">
        <v>7</v>
      </c>
      <c r="BL169" s="143">
        <v>8</v>
      </c>
      <c r="BM169" s="143">
        <v>22</v>
      </c>
      <c r="BN169" s="143">
        <v>299</v>
      </c>
      <c r="BO169" s="143">
        <v>299</v>
      </c>
      <c r="BP169" s="143">
        <f t="shared" si="74"/>
        <v>15</v>
      </c>
      <c r="BQ169" s="147" t="s">
        <v>69</v>
      </c>
      <c r="BR169" s="143">
        <f t="shared" ref="BR169:BR177" si="95">(BN169-BO169)*0.1</f>
        <v>0</v>
      </c>
      <c r="BS169" s="143">
        <v>10</v>
      </c>
      <c r="BT169" s="143">
        <v>14</v>
      </c>
      <c r="BU169" s="143">
        <v>17</v>
      </c>
      <c r="BV169" s="143">
        <v>333.03</v>
      </c>
      <c r="BW169" s="143">
        <f t="shared" si="75"/>
        <v>7</v>
      </c>
      <c r="BX169" s="147" t="s">
        <v>69</v>
      </c>
      <c r="BY169" s="143">
        <f>BV169*0.1</f>
        <v>33.303</v>
      </c>
      <c r="BZ169" s="143">
        <v>17</v>
      </c>
      <c r="CA169" s="143">
        <v>21</v>
      </c>
      <c r="CB169" s="143">
        <f t="shared" si="76"/>
        <v>9</v>
      </c>
      <c r="CC169" s="159">
        <f t="shared" si="77"/>
        <v>-8</v>
      </c>
      <c r="CD169" s="160" t="s">
        <v>70</v>
      </c>
      <c r="CE169" s="159">
        <f>CG169*2+CH169*3+CI169*15+CJ169*10+CK169*50+CL169*4+CM169*20+CN169*3+CO169*15+CP169*40+CQ169*40</f>
        <v>27</v>
      </c>
      <c r="CF169" s="159">
        <f>CC169*3</f>
        <v>-24</v>
      </c>
      <c r="CG169" s="144">
        <v>0</v>
      </c>
      <c r="CH169" s="143">
        <v>2</v>
      </c>
      <c r="CI169" s="143">
        <v>1</v>
      </c>
      <c r="CJ169" s="143">
        <v>0</v>
      </c>
      <c r="CK169" s="143">
        <v>0</v>
      </c>
      <c r="CL169" s="143">
        <v>0</v>
      </c>
      <c r="CM169" s="143">
        <v>0</v>
      </c>
      <c r="CN169" s="143">
        <v>2</v>
      </c>
      <c r="CO169" s="143">
        <v>0</v>
      </c>
      <c r="CP169" s="143">
        <v>0</v>
      </c>
      <c r="CQ169" s="143">
        <v>0</v>
      </c>
      <c r="CR169" s="143">
        <f t="shared" si="78"/>
        <v>397</v>
      </c>
      <c r="CS169" s="143">
        <f t="shared" si="79"/>
        <v>-27</v>
      </c>
    </row>
    <row r="170" s="135" customFormat="1" customHeight="1" spans="1:97">
      <c r="A170" s="143">
        <v>13214</v>
      </c>
      <c r="B170" s="143" t="s">
        <v>308</v>
      </c>
      <c r="C170" s="143">
        <v>106568</v>
      </c>
      <c r="D170" s="143" t="s">
        <v>306</v>
      </c>
      <c r="E170" s="144" t="s">
        <v>81</v>
      </c>
      <c r="F170" s="143"/>
      <c r="G170" s="143"/>
      <c r="H170" s="143">
        <v>2</v>
      </c>
      <c r="I170" s="143">
        <v>55.9</v>
      </c>
      <c r="J170" s="143">
        <f t="shared" si="66"/>
        <v>2</v>
      </c>
      <c r="K170" s="147" t="s">
        <v>76</v>
      </c>
      <c r="L170" s="143">
        <f>I170*0.06</f>
        <v>3.354</v>
      </c>
      <c r="M170" s="143"/>
      <c r="N170" s="143"/>
      <c r="O170" s="143">
        <v>5</v>
      </c>
      <c r="P170" s="143">
        <v>115.8</v>
      </c>
      <c r="Q170" s="143">
        <f t="shared" si="67"/>
        <v>5</v>
      </c>
      <c r="R170" s="147" t="s">
        <v>76</v>
      </c>
      <c r="S170" s="143">
        <f>P170*0.05</f>
        <v>5.79</v>
      </c>
      <c r="T170" s="143"/>
      <c r="U170" s="143"/>
      <c r="V170" s="143">
        <v>0</v>
      </c>
      <c r="W170" s="143">
        <v>0</v>
      </c>
      <c r="X170" s="143">
        <f t="shared" si="68"/>
        <v>0</v>
      </c>
      <c r="Y170" s="147" t="s">
        <v>76</v>
      </c>
      <c r="Z170" s="143">
        <f>W170*0.06</f>
        <v>0</v>
      </c>
      <c r="AA170" s="143"/>
      <c r="AB170" s="143"/>
      <c r="AC170" s="143">
        <v>1</v>
      </c>
      <c r="AD170" s="143">
        <v>29.8</v>
      </c>
      <c r="AE170" s="143">
        <f t="shared" si="69"/>
        <v>1</v>
      </c>
      <c r="AF170" s="147" t="s">
        <v>76</v>
      </c>
      <c r="AG170" s="143">
        <f>AD170*0.06</f>
        <v>1.788</v>
      </c>
      <c r="AH170" s="143"/>
      <c r="AI170" s="143"/>
      <c r="AJ170" s="143">
        <v>3</v>
      </c>
      <c r="AK170" s="143">
        <v>77.8</v>
      </c>
      <c r="AL170" s="143">
        <f t="shared" si="70"/>
        <v>3</v>
      </c>
      <c r="AM170" s="147" t="s">
        <v>76</v>
      </c>
      <c r="AN170" s="143">
        <f>AK170*0.06</f>
        <v>4.668</v>
      </c>
      <c r="AO170" s="143"/>
      <c r="AP170" s="143"/>
      <c r="AQ170" s="143"/>
      <c r="AR170" s="143">
        <v>3</v>
      </c>
      <c r="AS170" s="143">
        <v>174</v>
      </c>
      <c r="AT170" s="143">
        <f t="shared" si="71"/>
        <v>3</v>
      </c>
      <c r="AU170" s="147" t="s">
        <v>76</v>
      </c>
      <c r="AV170" s="143">
        <f>AS170*0.06</f>
        <v>10.44</v>
      </c>
      <c r="AW170" s="143"/>
      <c r="AX170" s="143"/>
      <c r="AY170" s="143">
        <v>1</v>
      </c>
      <c r="AZ170" s="143">
        <v>35</v>
      </c>
      <c r="BA170" s="143">
        <f t="shared" si="72"/>
        <v>1</v>
      </c>
      <c r="BB170" s="147" t="s">
        <v>76</v>
      </c>
      <c r="BC170" s="143">
        <f>AZ170*0.06</f>
        <v>2.1</v>
      </c>
      <c r="BD170" s="143"/>
      <c r="BE170" s="143"/>
      <c r="BF170" s="143">
        <v>0</v>
      </c>
      <c r="BG170" s="143">
        <v>0</v>
      </c>
      <c r="BH170" s="143">
        <f t="shared" si="73"/>
        <v>0</v>
      </c>
      <c r="BI170" s="147" t="s">
        <v>76</v>
      </c>
      <c r="BJ170" s="143">
        <f>BG170*0.06</f>
        <v>0</v>
      </c>
      <c r="BK170" s="143"/>
      <c r="BL170" s="143"/>
      <c r="BM170" s="143">
        <v>0</v>
      </c>
      <c r="BN170" s="143">
        <v>0</v>
      </c>
      <c r="BO170" s="143">
        <v>0</v>
      </c>
      <c r="BP170" s="143">
        <f t="shared" si="74"/>
        <v>0</v>
      </c>
      <c r="BQ170" s="147" t="s">
        <v>76</v>
      </c>
      <c r="BR170" s="143">
        <f>(BN170-BO170)*0.06</f>
        <v>0</v>
      </c>
      <c r="BS170" s="143"/>
      <c r="BT170" s="143"/>
      <c r="BU170" s="143">
        <v>0</v>
      </c>
      <c r="BV170" s="143">
        <v>0</v>
      </c>
      <c r="BW170" s="143">
        <f t="shared" si="75"/>
        <v>0</v>
      </c>
      <c r="BX170" s="147" t="s">
        <v>76</v>
      </c>
      <c r="BY170" s="143">
        <f>BV170*0.06</f>
        <v>0</v>
      </c>
      <c r="BZ170" s="143"/>
      <c r="CA170" s="143"/>
      <c r="CB170" s="143">
        <f t="shared" si="76"/>
        <v>0</v>
      </c>
      <c r="CC170" s="159">
        <f t="shared" si="77"/>
        <v>0</v>
      </c>
      <c r="CD170" s="160" t="s">
        <v>76</v>
      </c>
      <c r="CE170" s="159">
        <f>CG170*2+CH170*3+CI170*15+CJ170*10+CK170*50+CL170*4+CM170*20+CN170*3+CO170*15+CP170*40+CQ170*40</f>
        <v>0</v>
      </c>
      <c r="CF170" s="159"/>
      <c r="CG170" s="144">
        <v>0</v>
      </c>
      <c r="CH170" s="143">
        <v>0</v>
      </c>
      <c r="CI170" s="143">
        <v>0</v>
      </c>
      <c r="CJ170" s="143">
        <v>0</v>
      </c>
      <c r="CK170" s="143">
        <v>0</v>
      </c>
      <c r="CL170" s="143">
        <v>0</v>
      </c>
      <c r="CM170" s="143">
        <v>0</v>
      </c>
      <c r="CN170" s="143">
        <v>0</v>
      </c>
      <c r="CO170" s="143">
        <v>0</v>
      </c>
      <c r="CP170" s="143">
        <v>0</v>
      </c>
      <c r="CQ170" s="143">
        <v>0</v>
      </c>
      <c r="CR170" s="143">
        <f t="shared" si="78"/>
        <v>28</v>
      </c>
      <c r="CS170" s="143">
        <f t="shared" si="79"/>
        <v>0</v>
      </c>
    </row>
    <row r="171" s="135" customFormat="1" customHeight="1" spans="1:97">
      <c r="A171" s="143">
        <v>12949</v>
      </c>
      <c r="B171" s="143" t="s">
        <v>309</v>
      </c>
      <c r="C171" s="143">
        <v>105910</v>
      </c>
      <c r="D171" s="143" t="s">
        <v>310</v>
      </c>
      <c r="E171" s="143" t="s">
        <v>134</v>
      </c>
      <c r="F171" s="143">
        <v>30</v>
      </c>
      <c r="G171" s="143">
        <v>36</v>
      </c>
      <c r="H171" s="143">
        <v>20</v>
      </c>
      <c r="I171" s="143">
        <v>527.4</v>
      </c>
      <c r="J171" s="143">
        <f t="shared" si="66"/>
        <v>-10</v>
      </c>
      <c r="K171" s="147" t="s">
        <v>70</v>
      </c>
      <c r="L171" s="143">
        <f>I171*0.06</f>
        <v>31.644</v>
      </c>
      <c r="M171" s="143">
        <v>39</v>
      </c>
      <c r="N171" s="143">
        <v>43</v>
      </c>
      <c r="O171" s="143">
        <v>57</v>
      </c>
      <c r="P171" s="143">
        <v>1468.61</v>
      </c>
      <c r="Q171" s="143">
        <f t="shared" si="67"/>
        <v>18</v>
      </c>
      <c r="R171" s="147" t="s">
        <v>69</v>
      </c>
      <c r="S171" s="143">
        <f t="shared" si="94"/>
        <v>117.4888</v>
      </c>
      <c r="T171" s="143">
        <v>12</v>
      </c>
      <c r="U171" s="143">
        <v>14</v>
      </c>
      <c r="V171" s="143">
        <v>7</v>
      </c>
      <c r="W171" s="143">
        <v>175</v>
      </c>
      <c r="X171" s="143">
        <f t="shared" si="68"/>
        <v>-5</v>
      </c>
      <c r="Y171" s="147" t="s">
        <v>70</v>
      </c>
      <c r="Z171" s="143">
        <f>W171*0.06</f>
        <v>10.5</v>
      </c>
      <c r="AA171" s="143">
        <v>26</v>
      </c>
      <c r="AB171" s="143">
        <v>33</v>
      </c>
      <c r="AC171" s="143">
        <v>29</v>
      </c>
      <c r="AD171" s="143">
        <v>719.6</v>
      </c>
      <c r="AE171" s="143">
        <f t="shared" si="69"/>
        <v>3</v>
      </c>
      <c r="AF171" s="147" t="s">
        <v>73</v>
      </c>
      <c r="AG171" s="143">
        <f>AD171*0.08</f>
        <v>57.568</v>
      </c>
      <c r="AH171" s="143">
        <v>4</v>
      </c>
      <c r="AI171" s="143">
        <v>5</v>
      </c>
      <c r="AJ171" s="143">
        <v>9</v>
      </c>
      <c r="AK171" s="143">
        <v>255.97</v>
      </c>
      <c r="AL171" s="143">
        <f t="shared" si="70"/>
        <v>5</v>
      </c>
      <c r="AM171" s="147" t="s">
        <v>69</v>
      </c>
      <c r="AN171" s="143">
        <f>AK171*0.1</f>
        <v>25.597</v>
      </c>
      <c r="AO171" s="143"/>
      <c r="AP171" s="143">
        <v>28</v>
      </c>
      <c r="AQ171" s="143">
        <v>34</v>
      </c>
      <c r="AR171" s="143">
        <v>21</v>
      </c>
      <c r="AS171" s="143">
        <v>1415</v>
      </c>
      <c r="AT171" s="143">
        <f t="shared" si="71"/>
        <v>-7</v>
      </c>
      <c r="AU171" s="147" t="s">
        <v>70</v>
      </c>
      <c r="AV171" s="143">
        <f>AS171*0.06</f>
        <v>84.9</v>
      </c>
      <c r="AW171" s="143">
        <v>6</v>
      </c>
      <c r="AX171" s="143">
        <v>7</v>
      </c>
      <c r="AY171" s="143">
        <v>8</v>
      </c>
      <c r="AZ171" s="143">
        <v>210</v>
      </c>
      <c r="BA171" s="143">
        <f t="shared" si="72"/>
        <v>2</v>
      </c>
      <c r="BB171" s="147" t="s">
        <v>69</v>
      </c>
      <c r="BC171" s="143">
        <f>AZ171*0.1</f>
        <v>21</v>
      </c>
      <c r="BD171" s="143">
        <v>3</v>
      </c>
      <c r="BE171" s="143">
        <v>4</v>
      </c>
      <c r="BF171" s="143">
        <v>2</v>
      </c>
      <c r="BG171" s="143">
        <v>29.9</v>
      </c>
      <c r="BH171" s="143">
        <f t="shared" si="73"/>
        <v>-1</v>
      </c>
      <c r="BI171" s="147" t="s">
        <v>70</v>
      </c>
      <c r="BJ171" s="143">
        <f>BG171*0.06</f>
        <v>1.794</v>
      </c>
      <c r="BK171" s="143">
        <v>7</v>
      </c>
      <c r="BL171" s="143">
        <v>8</v>
      </c>
      <c r="BM171" s="143">
        <v>44</v>
      </c>
      <c r="BN171" s="143">
        <v>598</v>
      </c>
      <c r="BO171" s="143">
        <v>598</v>
      </c>
      <c r="BP171" s="143">
        <f t="shared" si="74"/>
        <v>37</v>
      </c>
      <c r="BQ171" s="147" t="s">
        <v>69</v>
      </c>
      <c r="BR171" s="143">
        <f t="shared" si="95"/>
        <v>0</v>
      </c>
      <c r="BS171" s="143">
        <v>10</v>
      </c>
      <c r="BT171" s="143">
        <v>13</v>
      </c>
      <c r="BU171" s="143">
        <v>9</v>
      </c>
      <c r="BV171" s="143">
        <v>195</v>
      </c>
      <c r="BW171" s="143">
        <f t="shared" si="75"/>
        <v>-1</v>
      </c>
      <c r="BX171" s="147" t="s">
        <v>70</v>
      </c>
      <c r="BY171" s="143">
        <f>BV171*0.06</f>
        <v>11.7</v>
      </c>
      <c r="BZ171" s="143">
        <v>22</v>
      </c>
      <c r="CA171" s="143">
        <v>27</v>
      </c>
      <c r="CB171" s="143">
        <f t="shared" si="76"/>
        <v>12.5</v>
      </c>
      <c r="CC171" s="159">
        <f t="shared" si="77"/>
        <v>-9.5</v>
      </c>
      <c r="CD171" s="160" t="s">
        <v>70</v>
      </c>
      <c r="CE171" s="159">
        <f>CG171*2+CH171*3+CI171*15+CJ171*10+CK171*50+CL171*4+CM171*20+CN171*3+CO171*15+CP171*40+CQ171*40</f>
        <v>41</v>
      </c>
      <c r="CF171" s="159">
        <f>CC171*3</f>
        <v>-28.5</v>
      </c>
      <c r="CG171" s="144">
        <v>1</v>
      </c>
      <c r="CH171" s="143">
        <v>3</v>
      </c>
      <c r="CI171" s="143">
        <v>1</v>
      </c>
      <c r="CJ171" s="143">
        <v>0</v>
      </c>
      <c r="CK171" s="143">
        <v>0</v>
      </c>
      <c r="CL171" s="143">
        <v>0</v>
      </c>
      <c r="CM171" s="143">
        <v>0</v>
      </c>
      <c r="CN171" s="143">
        <v>0</v>
      </c>
      <c r="CO171" s="143">
        <v>1</v>
      </c>
      <c r="CP171" s="143">
        <v>0</v>
      </c>
      <c r="CQ171" s="143">
        <v>0</v>
      </c>
      <c r="CR171" s="143">
        <f t="shared" si="78"/>
        <v>403</v>
      </c>
      <c r="CS171" s="143">
        <f t="shared" si="79"/>
        <v>-28.5</v>
      </c>
    </row>
    <row r="172" s="135" customFormat="1" customHeight="1" spans="1:97">
      <c r="A172" s="143">
        <v>13222</v>
      </c>
      <c r="B172" s="143" t="s">
        <v>311</v>
      </c>
      <c r="C172" s="143">
        <v>105910</v>
      </c>
      <c r="D172" s="143" t="s">
        <v>310</v>
      </c>
      <c r="E172" s="144" t="s">
        <v>81</v>
      </c>
      <c r="F172" s="143"/>
      <c r="G172" s="143"/>
      <c r="H172" s="143">
        <v>0</v>
      </c>
      <c r="I172" s="143">
        <v>0</v>
      </c>
      <c r="J172" s="143">
        <f t="shared" si="66"/>
        <v>0</v>
      </c>
      <c r="K172" s="147" t="s">
        <v>76</v>
      </c>
      <c r="L172" s="143">
        <f>I172*0.06</f>
        <v>0</v>
      </c>
      <c r="M172" s="143"/>
      <c r="N172" s="143"/>
      <c r="O172" s="143">
        <v>1</v>
      </c>
      <c r="P172" s="143">
        <v>32</v>
      </c>
      <c r="Q172" s="143">
        <f t="shared" si="67"/>
        <v>1</v>
      </c>
      <c r="R172" s="147" t="s">
        <v>76</v>
      </c>
      <c r="S172" s="143">
        <f>P172*0.05</f>
        <v>1.6</v>
      </c>
      <c r="T172" s="143"/>
      <c r="U172" s="143"/>
      <c r="V172" s="143">
        <v>0</v>
      </c>
      <c r="W172" s="143">
        <v>0</v>
      </c>
      <c r="X172" s="143">
        <f t="shared" si="68"/>
        <v>0</v>
      </c>
      <c r="Y172" s="147" t="s">
        <v>76</v>
      </c>
      <c r="Z172" s="143">
        <f>W172*0.06</f>
        <v>0</v>
      </c>
      <c r="AA172" s="143"/>
      <c r="AB172" s="143"/>
      <c r="AC172" s="143">
        <v>2</v>
      </c>
      <c r="AD172" s="143">
        <v>59.6</v>
      </c>
      <c r="AE172" s="143">
        <f t="shared" si="69"/>
        <v>2</v>
      </c>
      <c r="AF172" s="147" t="s">
        <v>76</v>
      </c>
      <c r="AG172" s="143">
        <f>AD172*0.06</f>
        <v>3.576</v>
      </c>
      <c r="AH172" s="143"/>
      <c r="AI172" s="143"/>
      <c r="AJ172" s="143">
        <v>0</v>
      </c>
      <c r="AK172" s="143">
        <v>0</v>
      </c>
      <c r="AL172" s="143">
        <f t="shared" si="70"/>
        <v>0</v>
      </c>
      <c r="AM172" s="147" t="s">
        <v>76</v>
      </c>
      <c r="AN172" s="143">
        <f>AK172*0.06</f>
        <v>0</v>
      </c>
      <c r="AO172" s="143"/>
      <c r="AP172" s="143"/>
      <c r="AQ172" s="143"/>
      <c r="AR172" s="143">
        <v>0</v>
      </c>
      <c r="AS172" s="143">
        <v>0</v>
      </c>
      <c r="AT172" s="143">
        <f t="shared" si="71"/>
        <v>0</v>
      </c>
      <c r="AU172" s="147" t="s">
        <v>76</v>
      </c>
      <c r="AV172" s="143">
        <f>AS172*0.06</f>
        <v>0</v>
      </c>
      <c r="AW172" s="143"/>
      <c r="AX172" s="143"/>
      <c r="AY172" s="143">
        <v>0</v>
      </c>
      <c r="AZ172" s="143">
        <v>0</v>
      </c>
      <c r="BA172" s="143">
        <f t="shared" si="72"/>
        <v>0</v>
      </c>
      <c r="BB172" s="147" t="s">
        <v>76</v>
      </c>
      <c r="BC172" s="143">
        <f>AZ172*0.06</f>
        <v>0</v>
      </c>
      <c r="BD172" s="143"/>
      <c r="BE172" s="143"/>
      <c r="BF172" s="143">
        <v>0</v>
      </c>
      <c r="BG172" s="143">
        <v>0</v>
      </c>
      <c r="BH172" s="143">
        <f t="shared" si="73"/>
        <v>0</v>
      </c>
      <c r="BI172" s="147" t="s">
        <v>76</v>
      </c>
      <c r="BJ172" s="143">
        <f>BG172*0.06</f>
        <v>0</v>
      </c>
      <c r="BK172" s="143"/>
      <c r="BL172" s="143"/>
      <c r="BM172" s="143">
        <v>0</v>
      </c>
      <c r="BN172" s="143">
        <v>0</v>
      </c>
      <c r="BO172" s="143">
        <v>0</v>
      </c>
      <c r="BP172" s="143">
        <f t="shared" si="74"/>
        <v>0</v>
      </c>
      <c r="BQ172" s="147" t="s">
        <v>76</v>
      </c>
      <c r="BR172" s="143">
        <f>(BN172-BO172)*0.06</f>
        <v>0</v>
      </c>
      <c r="BS172" s="143"/>
      <c r="BT172" s="143"/>
      <c r="BU172" s="143">
        <v>0</v>
      </c>
      <c r="BV172" s="143">
        <v>0</v>
      </c>
      <c r="BW172" s="143">
        <f t="shared" si="75"/>
        <v>0</v>
      </c>
      <c r="BX172" s="147" t="s">
        <v>76</v>
      </c>
      <c r="BY172" s="143">
        <f>BV172*0.06</f>
        <v>0</v>
      </c>
      <c r="BZ172" s="143"/>
      <c r="CA172" s="143"/>
      <c r="CB172" s="143">
        <f t="shared" si="76"/>
        <v>0</v>
      </c>
      <c r="CC172" s="159">
        <f t="shared" si="77"/>
        <v>0</v>
      </c>
      <c r="CD172" s="160" t="s">
        <v>76</v>
      </c>
      <c r="CE172" s="159">
        <f>CG172*2+CH172*3+CI172*15+CJ172*10+CK172*50+CL172*4+CM172*20+CN172*3+CO172*15+CP172*40+CQ172*40</f>
        <v>0</v>
      </c>
      <c r="CF172" s="159"/>
      <c r="CG172" s="144">
        <v>0</v>
      </c>
      <c r="CH172" s="143">
        <v>0</v>
      </c>
      <c r="CI172" s="143">
        <v>0</v>
      </c>
      <c r="CJ172" s="143">
        <v>0</v>
      </c>
      <c r="CK172" s="143">
        <v>0</v>
      </c>
      <c r="CL172" s="143">
        <v>0</v>
      </c>
      <c r="CM172" s="143">
        <v>0</v>
      </c>
      <c r="CN172" s="143">
        <v>0</v>
      </c>
      <c r="CO172" s="143">
        <v>0</v>
      </c>
      <c r="CP172" s="143">
        <v>0</v>
      </c>
      <c r="CQ172" s="143">
        <v>0</v>
      </c>
      <c r="CR172" s="143">
        <f t="shared" si="78"/>
        <v>5</v>
      </c>
      <c r="CS172" s="143">
        <f t="shared" si="79"/>
        <v>0</v>
      </c>
    </row>
    <row r="173" s="135" customFormat="1" customHeight="1" spans="1:97">
      <c r="A173" s="143">
        <v>12504</v>
      </c>
      <c r="B173" s="143" t="s">
        <v>312</v>
      </c>
      <c r="C173" s="143">
        <v>105910</v>
      </c>
      <c r="D173" s="143" t="s">
        <v>310</v>
      </c>
      <c r="E173" s="143" t="s">
        <v>68</v>
      </c>
      <c r="F173" s="143">
        <v>29</v>
      </c>
      <c r="G173" s="143">
        <v>35</v>
      </c>
      <c r="H173" s="143">
        <v>45</v>
      </c>
      <c r="I173" s="143">
        <v>1153.35</v>
      </c>
      <c r="J173" s="143">
        <f t="shared" si="66"/>
        <v>16</v>
      </c>
      <c r="K173" s="147" t="s">
        <v>69</v>
      </c>
      <c r="L173" s="143">
        <f>I173*0.1</f>
        <v>115.335</v>
      </c>
      <c r="M173" s="143">
        <v>39</v>
      </c>
      <c r="N173" s="143">
        <v>43</v>
      </c>
      <c r="O173" s="143">
        <v>51</v>
      </c>
      <c r="P173" s="143">
        <v>1252.41</v>
      </c>
      <c r="Q173" s="143">
        <f t="shared" si="67"/>
        <v>12</v>
      </c>
      <c r="R173" s="147" t="s">
        <v>69</v>
      </c>
      <c r="S173" s="143">
        <f t="shared" si="94"/>
        <v>100.1928</v>
      </c>
      <c r="T173" s="143">
        <v>13</v>
      </c>
      <c r="U173" s="143">
        <v>14</v>
      </c>
      <c r="V173" s="143">
        <v>8</v>
      </c>
      <c r="W173" s="143">
        <v>220.5</v>
      </c>
      <c r="X173" s="143">
        <f t="shared" si="68"/>
        <v>-5</v>
      </c>
      <c r="Y173" s="147" t="s">
        <v>70</v>
      </c>
      <c r="Z173" s="143">
        <f>W173*0.06</f>
        <v>13.23</v>
      </c>
      <c r="AA173" s="143">
        <v>25</v>
      </c>
      <c r="AB173" s="143">
        <v>33</v>
      </c>
      <c r="AC173" s="143">
        <v>70</v>
      </c>
      <c r="AD173" s="143">
        <v>1606.51</v>
      </c>
      <c r="AE173" s="143">
        <f t="shared" si="69"/>
        <v>45</v>
      </c>
      <c r="AF173" s="147" t="s">
        <v>69</v>
      </c>
      <c r="AG173" s="143">
        <f>AD173*0.1</f>
        <v>160.651</v>
      </c>
      <c r="AH173" s="143">
        <v>4</v>
      </c>
      <c r="AI173" s="143">
        <v>5</v>
      </c>
      <c r="AJ173" s="143">
        <v>4</v>
      </c>
      <c r="AK173" s="143">
        <v>114</v>
      </c>
      <c r="AL173" s="143">
        <f t="shared" si="70"/>
        <v>0</v>
      </c>
      <c r="AM173" s="147" t="s">
        <v>73</v>
      </c>
      <c r="AN173" s="143">
        <f>AK173*0.08</f>
        <v>9.12</v>
      </c>
      <c r="AO173" s="143"/>
      <c r="AP173" s="143">
        <v>29</v>
      </c>
      <c r="AQ173" s="143">
        <v>34</v>
      </c>
      <c r="AR173" s="143">
        <v>32</v>
      </c>
      <c r="AS173" s="143">
        <v>2749.75</v>
      </c>
      <c r="AT173" s="143">
        <f t="shared" si="71"/>
        <v>3</v>
      </c>
      <c r="AU173" s="147" t="s">
        <v>73</v>
      </c>
      <c r="AV173" s="143">
        <f>AS173*0.08</f>
        <v>219.98</v>
      </c>
      <c r="AW173" s="143">
        <v>5</v>
      </c>
      <c r="AX173" s="143">
        <v>6</v>
      </c>
      <c r="AY173" s="143">
        <v>15</v>
      </c>
      <c r="AZ173" s="143">
        <v>420</v>
      </c>
      <c r="BA173" s="143">
        <f t="shared" si="72"/>
        <v>10</v>
      </c>
      <c r="BB173" s="147" t="s">
        <v>69</v>
      </c>
      <c r="BC173" s="143">
        <f>AZ173*0.1</f>
        <v>42</v>
      </c>
      <c r="BD173" s="143">
        <v>4</v>
      </c>
      <c r="BE173" s="143">
        <v>4</v>
      </c>
      <c r="BF173" s="143">
        <v>3</v>
      </c>
      <c r="BG173" s="143">
        <v>39.6</v>
      </c>
      <c r="BH173" s="143">
        <f t="shared" si="73"/>
        <v>-1</v>
      </c>
      <c r="BI173" s="147" t="s">
        <v>70</v>
      </c>
      <c r="BJ173" s="143">
        <f>BG173*0.06</f>
        <v>2.376</v>
      </c>
      <c r="BK173" s="143">
        <v>6</v>
      </c>
      <c r="BL173" s="143">
        <v>8</v>
      </c>
      <c r="BM173" s="143">
        <v>22</v>
      </c>
      <c r="BN173" s="143">
        <v>299</v>
      </c>
      <c r="BO173" s="143">
        <v>299</v>
      </c>
      <c r="BP173" s="143">
        <f t="shared" si="74"/>
        <v>16</v>
      </c>
      <c r="BQ173" s="147" t="s">
        <v>69</v>
      </c>
      <c r="BR173" s="143">
        <f t="shared" si="95"/>
        <v>0</v>
      </c>
      <c r="BS173" s="143">
        <v>10</v>
      </c>
      <c r="BT173" s="143">
        <v>14</v>
      </c>
      <c r="BU173" s="143">
        <v>6</v>
      </c>
      <c r="BV173" s="143">
        <v>131.19</v>
      </c>
      <c r="BW173" s="143">
        <f t="shared" si="75"/>
        <v>-4</v>
      </c>
      <c r="BX173" s="147" t="s">
        <v>70</v>
      </c>
      <c r="BY173" s="143">
        <f>BV173*0.06</f>
        <v>7.8714</v>
      </c>
      <c r="BZ173" s="143">
        <v>22</v>
      </c>
      <c r="CA173" s="143">
        <v>26</v>
      </c>
      <c r="CB173" s="143">
        <f t="shared" si="76"/>
        <v>35</v>
      </c>
      <c r="CC173" s="159">
        <f t="shared" si="77"/>
        <v>13</v>
      </c>
      <c r="CD173" s="160" t="s">
        <v>69</v>
      </c>
      <c r="CE173" s="159">
        <f>CG173*3+CH173*5+CI173*25+CJ173*15+CK173*70+CL173*6+CM173*30+CN173*6+CO173*24+CP173*56+CQ173*61</f>
        <v>239</v>
      </c>
      <c r="CF173" s="159"/>
      <c r="CG173" s="144">
        <v>0</v>
      </c>
      <c r="CH173" s="143">
        <v>3</v>
      </c>
      <c r="CI173" s="143">
        <v>1</v>
      </c>
      <c r="CJ173" s="143">
        <v>0</v>
      </c>
      <c r="CK173" s="143">
        <v>1</v>
      </c>
      <c r="CL173" s="143">
        <v>0</v>
      </c>
      <c r="CM173" s="143">
        <v>0</v>
      </c>
      <c r="CN173" s="143">
        <v>2</v>
      </c>
      <c r="CO173" s="143">
        <v>0</v>
      </c>
      <c r="CP173" s="143">
        <v>1</v>
      </c>
      <c r="CQ173" s="143">
        <v>1</v>
      </c>
      <c r="CR173" s="143">
        <f t="shared" si="78"/>
        <v>910</v>
      </c>
      <c r="CS173" s="143">
        <f t="shared" si="79"/>
        <v>0</v>
      </c>
    </row>
    <row r="174" s="135" customFormat="1" customHeight="1" spans="1:97">
      <c r="A174" s="143">
        <v>13144</v>
      </c>
      <c r="B174" s="143" t="s">
        <v>313</v>
      </c>
      <c r="C174" s="143">
        <v>105910</v>
      </c>
      <c r="D174" s="143" t="s">
        <v>310</v>
      </c>
      <c r="E174" s="144" t="s">
        <v>81</v>
      </c>
      <c r="F174" s="143"/>
      <c r="G174" s="143"/>
      <c r="H174" s="143">
        <v>0</v>
      </c>
      <c r="I174" s="143">
        <v>0</v>
      </c>
      <c r="J174" s="143">
        <f t="shared" si="66"/>
        <v>0</v>
      </c>
      <c r="K174" s="147" t="s">
        <v>76</v>
      </c>
      <c r="L174" s="143">
        <f>I174*0.06</f>
        <v>0</v>
      </c>
      <c r="M174" s="143"/>
      <c r="N174" s="143"/>
      <c r="O174" s="143">
        <v>0</v>
      </c>
      <c r="P174" s="143">
        <v>0</v>
      </c>
      <c r="Q174" s="143">
        <f t="shared" si="67"/>
        <v>0</v>
      </c>
      <c r="R174" s="147" t="s">
        <v>76</v>
      </c>
      <c r="S174" s="143">
        <f>P174*0.05</f>
        <v>0</v>
      </c>
      <c r="T174" s="143"/>
      <c r="U174" s="143"/>
      <c r="V174" s="143">
        <v>0</v>
      </c>
      <c r="W174" s="143">
        <v>0</v>
      </c>
      <c r="X174" s="143">
        <f t="shared" si="68"/>
        <v>0</v>
      </c>
      <c r="Y174" s="147" t="s">
        <v>76</v>
      </c>
      <c r="Z174" s="143">
        <f>W174*0.06</f>
        <v>0</v>
      </c>
      <c r="AA174" s="143"/>
      <c r="AB174" s="143"/>
      <c r="AC174" s="143">
        <v>0</v>
      </c>
      <c r="AD174" s="143">
        <v>0</v>
      </c>
      <c r="AE174" s="143">
        <f t="shared" si="69"/>
        <v>0</v>
      </c>
      <c r="AF174" s="147" t="s">
        <v>76</v>
      </c>
      <c r="AG174" s="143">
        <f>AD174*0.06</f>
        <v>0</v>
      </c>
      <c r="AH174" s="143"/>
      <c r="AI174" s="143"/>
      <c r="AJ174" s="143">
        <v>0</v>
      </c>
      <c r="AK174" s="143">
        <v>0</v>
      </c>
      <c r="AL174" s="143">
        <f t="shared" si="70"/>
        <v>0</v>
      </c>
      <c r="AM174" s="147" t="s">
        <v>76</v>
      </c>
      <c r="AN174" s="143">
        <f>AK174*0.06</f>
        <v>0</v>
      </c>
      <c r="AO174" s="143"/>
      <c r="AP174" s="143"/>
      <c r="AQ174" s="143"/>
      <c r="AR174" s="143">
        <v>0</v>
      </c>
      <c r="AS174" s="143">
        <v>0</v>
      </c>
      <c r="AT174" s="143">
        <f t="shared" si="71"/>
        <v>0</v>
      </c>
      <c r="AU174" s="147" t="s">
        <v>76</v>
      </c>
      <c r="AV174" s="143">
        <f>AS174*0.06</f>
        <v>0</v>
      </c>
      <c r="AW174" s="143"/>
      <c r="AX174" s="143"/>
      <c r="AY174" s="143">
        <v>0</v>
      </c>
      <c r="AZ174" s="143">
        <v>0</v>
      </c>
      <c r="BA174" s="143">
        <f t="shared" si="72"/>
        <v>0</v>
      </c>
      <c r="BB174" s="147" t="s">
        <v>76</v>
      </c>
      <c r="BC174" s="143">
        <f>AZ174*0.06</f>
        <v>0</v>
      </c>
      <c r="BD174" s="143"/>
      <c r="BE174" s="143"/>
      <c r="BF174" s="143">
        <v>0</v>
      </c>
      <c r="BG174" s="143">
        <v>0</v>
      </c>
      <c r="BH174" s="143">
        <f t="shared" si="73"/>
        <v>0</v>
      </c>
      <c r="BI174" s="147" t="s">
        <v>76</v>
      </c>
      <c r="BJ174" s="143">
        <f>BG174*0.06</f>
        <v>0</v>
      </c>
      <c r="BK174" s="143"/>
      <c r="BL174" s="143"/>
      <c r="BM174" s="143">
        <v>0</v>
      </c>
      <c r="BN174" s="143">
        <v>0</v>
      </c>
      <c r="BO174" s="143">
        <v>0</v>
      </c>
      <c r="BP174" s="143">
        <f t="shared" si="74"/>
        <v>0</v>
      </c>
      <c r="BQ174" s="147" t="s">
        <v>76</v>
      </c>
      <c r="BR174" s="143">
        <f>(BN174-BO174)*0.06</f>
        <v>0</v>
      </c>
      <c r="BS174" s="143"/>
      <c r="BT174" s="143"/>
      <c r="BU174" s="143">
        <v>0</v>
      </c>
      <c r="BV174" s="143">
        <v>0</v>
      </c>
      <c r="BW174" s="143">
        <f t="shared" si="75"/>
        <v>0</v>
      </c>
      <c r="BX174" s="147" t="s">
        <v>76</v>
      </c>
      <c r="BY174" s="143">
        <f>BV174*0.06</f>
        <v>0</v>
      </c>
      <c r="BZ174" s="143"/>
      <c r="CA174" s="143"/>
      <c r="CB174" s="143">
        <f t="shared" si="76"/>
        <v>0</v>
      </c>
      <c r="CC174" s="159">
        <f t="shared" si="77"/>
        <v>0</v>
      </c>
      <c r="CD174" s="160" t="s">
        <v>76</v>
      </c>
      <c r="CE174" s="159">
        <f>CG174*2+CH174*3+CI174*15+CJ174*10+CK174*50+CL174*4+CM174*20+CN174*3+CO174*15+CP174*40+CQ174*40</f>
        <v>0</v>
      </c>
      <c r="CF174" s="159"/>
      <c r="CG174" s="144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f t="shared" si="78"/>
        <v>0</v>
      </c>
      <c r="CS174" s="143">
        <f t="shared" si="79"/>
        <v>0</v>
      </c>
    </row>
    <row r="175" s="135" customFormat="1" customHeight="1" spans="1:97">
      <c r="A175" s="143">
        <v>5665</v>
      </c>
      <c r="B175" s="143" t="s">
        <v>314</v>
      </c>
      <c r="C175" s="143">
        <v>399</v>
      </c>
      <c r="D175" s="143" t="s">
        <v>315</v>
      </c>
      <c r="E175" s="143" t="s">
        <v>68</v>
      </c>
      <c r="F175" s="143">
        <v>28</v>
      </c>
      <c r="G175" s="143">
        <v>34</v>
      </c>
      <c r="H175" s="143">
        <v>19</v>
      </c>
      <c r="I175" s="143">
        <v>487.22</v>
      </c>
      <c r="J175" s="143">
        <f t="shared" si="66"/>
        <v>-9</v>
      </c>
      <c r="K175" s="147" t="s">
        <v>70</v>
      </c>
      <c r="L175" s="143">
        <f t="shared" ref="L175:L180" si="96">I175*0.06</f>
        <v>29.2332</v>
      </c>
      <c r="M175" s="143">
        <v>38</v>
      </c>
      <c r="N175" s="143">
        <v>41</v>
      </c>
      <c r="O175" s="143">
        <v>66</v>
      </c>
      <c r="P175" s="143">
        <v>1207.12</v>
      </c>
      <c r="Q175" s="143">
        <f t="shared" si="67"/>
        <v>28</v>
      </c>
      <c r="R175" s="147" t="s">
        <v>69</v>
      </c>
      <c r="S175" s="143">
        <f t="shared" si="94"/>
        <v>96.5696</v>
      </c>
      <c r="T175" s="143">
        <v>11</v>
      </c>
      <c r="U175" s="143">
        <v>12</v>
      </c>
      <c r="V175" s="143">
        <v>17</v>
      </c>
      <c r="W175" s="143">
        <v>438.74</v>
      </c>
      <c r="X175" s="143">
        <f t="shared" si="68"/>
        <v>6</v>
      </c>
      <c r="Y175" s="147" t="s">
        <v>69</v>
      </c>
      <c r="Z175" s="143">
        <f>W175*0.1</f>
        <v>43.874</v>
      </c>
      <c r="AA175" s="143">
        <v>24</v>
      </c>
      <c r="AB175" s="143">
        <v>31</v>
      </c>
      <c r="AC175" s="143">
        <v>23</v>
      </c>
      <c r="AD175" s="143">
        <v>575.3</v>
      </c>
      <c r="AE175" s="143">
        <f t="shared" si="69"/>
        <v>-1</v>
      </c>
      <c r="AF175" s="147" t="s">
        <v>70</v>
      </c>
      <c r="AG175" s="143">
        <f>AD175*0.06</f>
        <v>34.518</v>
      </c>
      <c r="AH175" s="143">
        <v>4</v>
      </c>
      <c r="AI175" s="143">
        <v>5</v>
      </c>
      <c r="AJ175" s="143">
        <v>8</v>
      </c>
      <c r="AK175" s="143">
        <v>213.01</v>
      </c>
      <c r="AL175" s="143">
        <f t="shared" si="70"/>
        <v>4</v>
      </c>
      <c r="AM175" s="147" t="s">
        <v>69</v>
      </c>
      <c r="AN175" s="143">
        <f>AK175*0.1</f>
        <v>21.301</v>
      </c>
      <c r="AO175" s="143"/>
      <c r="AP175" s="143">
        <v>24</v>
      </c>
      <c r="AQ175" s="143">
        <v>29</v>
      </c>
      <c r="AR175" s="143">
        <v>65</v>
      </c>
      <c r="AS175" s="143">
        <v>5736.57</v>
      </c>
      <c r="AT175" s="143">
        <f t="shared" si="71"/>
        <v>41</v>
      </c>
      <c r="AU175" s="147" t="s">
        <v>69</v>
      </c>
      <c r="AV175" s="143">
        <f>AS175*0.1</f>
        <v>573.657</v>
      </c>
      <c r="AW175" s="143">
        <v>7</v>
      </c>
      <c r="AX175" s="143">
        <v>8</v>
      </c>
      <c r="AY175" s="143">
        <v>2</v>
      </c>
      <c r="AZ175" s="143">
        <v>40</v>
      </c>
      <c r="BA175" s="143">
        <f t="shared" si="72"/>
        <v>-5</v>
      </c>
      <c r="BB175" s="147" t="s">
        <v>70</v>
      </c>
      <c r="BC175" s="143">
        <f>AZ175*0.06</f>
        <v>2.4</v>
      </c>
      <c r="BD175" s="143">
        <v>3</v>
      </c>
      <c r="BE175" s="143">
        <v>4</v>
      </c>
      <c r="BF175" s="143">
        <v>10</v>
      </c>
      <c r="BG175" s="143">
        <v>158.1</v>
      </c>
      <c r="BH175" s="143">
        <f t="shared" si="73"/>
        <v>7</v>
      </c>
      <c r="BI175" s="147" t="s">
        <v>69</v>
      </c>
      <c r="BJ175" s="143">
        <f>BG175*0.1</f>
        <v>15.81</v>
      </c>
      <c r="BK175" s="143">
        <v>10</v>
      </c>
      <c r="BL175" s="143">
        <v>12</v>
      </c>
      <c r="BM175" s="143">
        <v>69</v>
      </c>
      <c r="BN175" s="143">
        <v>986.7</v>
      </c>
      <c r="BO175" s="143">
        <v>897</v>
      </c>
      <c r="BP175" s="143">
        <f t="shared" si="74"/>
        <v>59</v>
      </c>
      <c r="BQ175" s="147" t="s">
        <v>69</v>
      </c>
      <c r="BR175" s="143">
        <f t="shared" si="95"/>
        <v>8.97</v>
      </c>
      <c r="BS175" s="143">
        <v>8</v>
      </c>
      <c r="BT175" s="143">
        <v>10</v>
      </c>
      <c r="BU175" s="143">
        <v>7</v>
      </c>
      <c r="BV175" s="143">
        <v>110.51</v>
      </c>
      <c r="BW175" s="143">
        <f t="shared" si="75"/>
        <v>-1</v>
      </c>
      <c r="BX175" s="147" t="s">
        <v>70</v>
      </c>
      <c r="BY175" s="143">
        <f>BV175*0.06</f>
        <v>6.6306</v>
      </c>
      <c r="BZ175" s="143">
        <v>16</v>
      </c>
      <c r="CA175" s="143">
        <v>20</v>
      </c>
      <c r="CB175" s="143">
        <f t="shared" si="76"/>
        <v>19</v>
      </c>
      <c r="CC175" s="159">
        <f t="shared" si="77"/>
        <v>3</v>
      </c>
      <c r="CD175" s="160" t="s">
        <v>73</v>
      </c>
      <c r="CE175" s="159">
        <f>CG175*2+CH175*3+CI175*15+CJ175*10+CK175*50+CL175*4+CM175*20+CN175*3+CO175*15+CP175*40+CQ175*40</f>
        <v>90</v>
      </c>
      <c r="CF175" s="159"/>
      <c r="CG175" s="144">
        <v>2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2</v>
      </c>
      <c r="CO175" s="143">
        <v>0</v>
      </c>
      <c r="CP175" s="143">
        <v>2</v>
      </c>
      <c r="CQ175" s="143">
        <v>0</v>
      </c>
      <c r="CR175" s="143">
        <f t="shared" si="78"/>
        <v>923</v>
      </c>
      <c r="CS175" s="143">
        <f t="shared" si="79"/>
        <v>0</v>
      </c>
    </row>
    <row r="176" s="135" customFormat="1" customHeight="1" spans="1:97">
      <c r="A176" s="143">
        <v>12440</v>
      </c>
      <c r="B176" s="143" t="s">
        <v>316</v>
      </c>
      <c r="C176" s="143">
        <v>399</v>
      </c>
      <c r="D176" s="143" t="s">
        <v>315</v>
      </c>
      <c r="E176" s="143" t="s">
        <v>72</v>
      </c>
      <c r="F176" s="143">
        <v>28</v>
      </c>
      <c r="G176" s="143">
        <v>34</v>
      </c>
      <c r="H176" s="143">
        <v>27</v>
      </c>
      <c r="I176" s="143">
        <v>683.5</v>
      </c>
      <c r="J176" s="143">
        <f t="shared" si="66"/>
        <v>-1</v>
      </c>
      <c r="K176" s="147" t="s">
        <v>70</v>
      </c>
      <c r="L176" s="143">
        <f t="shared" si="96"/>
        <v>41.01</v>
      </c>
      <c r="M176" s="143">
        <v>37</v>
      </c>
      <c r="N176" s="143">
        <v>41</v>
      </c>
      <c r="O176" s="143">
        <v>47</v>
      </c>
      <c r="P176" s="143">
        <v>1172.26</v>
      </c>
      <c r="Q176" s="143">
        <f t="shared" si="67"/>
        <v>10</v>
      </c>
      <c r="R176" s="147" t="s">
        <v>69</v>
      </c>
      <c r="S176" s="143">
        <f t="shared" si="94"/>
        <v>93.7808</v>
      </c>
      <c r="T176" s="143">
        <v>11</v>
      </c>
      <c r="U176" s="143">
        <v>12</v>
      </c>
      <c r="V176" s="143">
        <v>5</v>
      </c>
      <c r="W176" s="143">
        <v>136.5</v>
      </c>
      <c r="X176" s="143">
        <f t="shared" si="68"/>
        <v>-6</v>
      </c>
      <c r="Y176" s="147" t="s">
        <v>70</v>
      </c>
      <c r="Z176" s="143">
        <f>W176*0.06</f>
        <v>8.19</v>
      </c>
      <c r="AA176" s="143">
        <v>26</v>
      </c>
      <c r="AB176" s="143">
        <v>31</v>
      </c>
      <c r="AC176" s="143">
        <v>32</v>
      </c>
      <c r="AD176" s="143">
        <v>722.09</v>
      </c>
      <c r="AE176" s="143">
        <f t="shared" si="69"/>
        <v>6</v>
      </c>
      <c r="AF176" s="147" t="s">
        <v>69</v>
      </c>
      <c r="AG176" s="143">
        <f>AD176*0.1</f>
        <v>72.209</v>
      </c>
      <c r="AH176" s="143">
        <v>4</v>
      </c>
      <c r="AI176" s="143">
        <v>4</v>
      </c>
      <c r="AJ176" s="143">
        <v>2</v>
      </c>
      <c r="AK176" s="143">
        <v>48.16</v>
      </c>
      <c r="AL176" s="143">
        <f t="shared" si="70"/>
        <v>-2</v>
      </c>
      <c r="AM176" s="147" t="s">
        <v>70</v>
      </c>
      <c r="AN176" s="143">
        <f>AK176*0.06</f>
        <v>2.8896</v>
      </c>
      <c r="AO176" s="143">
        <f>AL176*1</f>
        <v>-2</v>
      </c>
      <c r="AP176" s="143">
        <v>24</v>
      </c>
      <c r="AQ176" s="143">
        <v>28</v>
      </c>
      <c r="AR176" s="143">
        <v>21</v>
      </c>
      <c r="AS176" s="143">
        <v>1360</v>
      </c>
      <c r="AT176" s="143">
        <f t="shared" si="71"/>
        <v>-3</v>
      </c>
      <c r="AU176" s="147" t="s">
        <v>70</v>
      </c>
      <c r="AV176" s="143">
        <f>AS176*0.06</f>
        <v>81.6</v>
      </c>
      <c r="AW176" s="143">
        <v>6</v>
      </c>
      <c r="AX176" s="143">
        <v>8</v>
      </c>
      <c r="AY176" s="143">
        <v>13</v>
      </c>
      <c r="AZ176" s="143">
        <v>355</v>
      </c>
      <c r="BA176" s="143">
        <f t="shared" si="72"/>
        <v>7</v>
      </c>
      <c r="BB176" s="147" t="s">
        <v>69</v>
      </c>
      <c r="BC176" s="143">
        <f>AZ176*0.1</f>
        <v>35.5</v>
      </c>
      <c r="BD176" s="143">
        <v>3</v>
      </c>
      <c r="BE176" s="143">
        <v>4</v>
      </c>
      <c r="BF176" s="143">
        <v>5</v>
      </c>
      <c r="BG176" s="143">
        <v>79.6</v>
      </c>
      <c r="BH176" s="143">
        <f t="shared" si="73"/>
        <v>2</v>
      </c>
      <c r="BI176" s="147" t="s">
        <v>69</v>
      </c>
      <c r="BJ176" s="143">
        <f>BG176*0.1</f>
        <v>7.96</v>
      </c>
      <c r="BK176" s="143">
        <v>9</v>
      </c>
      <c r="BL176" s="143">
        <v>11</v>
      </c>
      <c r="BM176" s="143">
        <v>32</v>
      </c>
      <c r="BN176" s="143">
        <v>448.5</v>
      </c>
      <c r="BO176" s="143">
        <v>448.5</v>
      </c>
      <c r="BP176" s="143">
        <f t="shared" si="74"/>
        <v>23</v>
      </c>
      <c r="BQ176" s="147" t="s">
        <v>69</v>
      </c>
      <c r="BR176" s="143">
        <f t="shared" si="95"/>
        <v>0</v>
      </c>
      <c r="BS176" s="143">
        <v>8</v>
      </c>
      <c r="BT176" s="143">
        <v>10</v>
      </c>
      <c r="BU176" s="143">
        <v>11</v>
      </c>
      <c r="BV176" s="143">
        <v>219.25</v>
      </c>
      <c r="BW176" s="143">
        <f t="shared" si="75"/>
        <v>3</v>
      </c>
      <c r="BX176" s="147" t="s">
        <v>69</v>
      </c>
      <c r="BY176" s="143">
        <f>BV176*0.1</f>
        <v>21.925</v>
      </c>
      <c r="BZ176" s="143">
        <v>16</v>
      </c>
      <c r="CA176" s="143">
        <v>20</v>
      </c>
      <c r="CB176" s="143">
        <f t="shared" si="76"/>
        <v>17</v>
      </c>
      <c r="CC176" s="159">
        <f t="shared" si="77"/>
        <v>1</v>
      </c>
      <c r="CD176" s="160" t="s">
        <v>73</v>
      </c>
      <c r="CE176" s="159">
        <f>CG176*2+CH176*3+CI176*15+CJ176*10+CK176*50+CL176*4+CM176*20+CN176*3+CO176*15+CP176*40+CQ176*40</f>
        <v>51</v>
      </c>
      <c r="CF176" s="159"/>
      <c r="CG176" s="144">
        <v>0</v>
      </c>
      <c r="CH176" s="143">
        <v>6</v>
      </c>
      <c r="CI176" s="143">
        <v>2</v>
      </c>
      <c r="CJ176" s="143">
        <v>0</v>
      </c>
      <c r="CK176" s="143">
        <v>0</v>
      </c>
      <c r="CL176" s="143">
        <v>0</v>
      </c>
      <c r="CM176" s="143">
        <v>0</v>
      </c>
      <c r="CN176" s="143">
        <v>1</v>
      </c>
      <c r="CO176" s="143">
        <v>0</v>
      </c>
      <c r="CP176" s="143">
        <v>0</v>
      </c>
      <c r="CQ176" s="143">
        <v>0</v>
      </c>
      <c r="CR176" s="143">
        <f t="shared" si="78"/>
        <v>416</v>
      </c>
      <c r="CS176" s="143">
        <f t="shared" si="79"/>
        <v>-2</v>
      </c>
    </row>
    <row r="177" s="135" customFormat="1" customHeight="1" spans="1:97">
      <c r="A177" s="143">
        <v>13000</v>
      </c>
      <c r="B177" s="143" t="s">
        <v>317</v>
      </c>
      <c r="C177" s="143">
        <v>399</v>
      </c>
      <c r="D177" s="143" t="s">
        <v>315</v>
      </c>
      <c r="E177" s="143" t="s">
        <v>72</v>
      </c>
      <c r="F177" s="143">
        <v>29</v>
      </c>
      <c r="G177" s="143">
        <v>34</v>
      </c>
      <c r="H177" s="143">
        <v>13</v>
      </c>
      <c r="I177" s="143">
        <v>276.47</v>
      </c>
      <c r="J177" s="143">
        <f t="shared" si="66"/>
        <v>-16</v>
      </c>
      <c r="K177" s="147" t="s">
        <v>70</v>
      </c>
      <c r="L177" s="143">
        <f t="shared" si="96"/>
        <v>16.5882</v>
      </c>
      <c r="M177" s="143">
        <v>37</v>
      </c>
      <c r="N177" s="143">
        <v>41</v>
      </c>
      <c r="O177" s="143">
        <v>56</v>
      </c>
      <c r="P177" s="143">
        <v>1106.65</v>
      </c>
      <c r="Q177" s="143">
        <f t="shared" si="67"/>
        <v>19</v>
      </c>
      <c r="R177" s="147" t="s">
        <v>69</v>
      </c>
      <c r="S177" s="143">
        <f t="shared" si="94"/>
        <v>88.532</v>
      </c>
      <c r="T177" s="143">
        <v>11</v>
      </c>
      <c r="U177" s="143">
        <v>12</v>
      </c>
      <c r="V177" s="143">
        <v>11</v>
      </c>
      <c r="W177" s="143">
        <v>277.14</v>
      </c>
      <c r="X177" s="143">
        <f t="shared" si="68"/>
        <v>0</v>
      </c>
      <c r="Y177" s="147" t="s">
        <v>73</v>
      </c>
      <c r="Z177" s="143">
        <f>W177*0.08</f>
        <v>22.1712</v>
      </c>
      <c r="AA177" s="143">
        <v>24</v>
      </c>
      <c r="AB177" s="143">
        <v>32</v>
      </c>
      <c r="AC177" s="143">
        <v>39</v>
      </c>
      <c r="AD177" s="143">
        <v>920.2</v>
      </c>
      <c r="AE177" s="143">
        <f t="shared" si="69"/>
        <v>15</v>
      </c>
      <c r="AF177" s="147" t="s">
        <v>69</v>
      </c>
      <c r="AG177" s="143">
        <f>AD177*0.1</f>
        <v>92.02</v>
      </c>
      <c r="AH177" s="143">
        <v>4</v>
      </c>
      <c r="AI177" s="143">
        <v>5</v>
      </c>
      <c r="AJ177" s="143">
        <v>7</v>
      </c>
      <c r="AK177" s="143">
        <v>201.5</v>
      </c>
      <c r="AL177" s="143">
        <f t="shared" si="70"/>
        <v>3</v>
      </c>
      <c r="AM177" s="147" t="s">
        <v>69</v>
      </c>
      <c r="AN177" s="143">
        <f>AK177*0.1</f>
        <v>20.15</v>
      </c>
      <c r="AO177" s="143"/>
      <c r="AP177" s="143">
        <v>24</v>
      </c>
      <c r="AQ177" s="143">
        <v>29</v>
      </c>
      <c r="AR177" s="143">
        <v>31</v>
      </c>
      <c r="AS177" s="143">
        <v>1576</v>
      </c>
      <c r="AT177" s="143">
        <f t="shared" si="71"/>
        <v>7</v>
      </c>
      <c r="AU177" s="147" t="s">
        <v>69</v>
      </c>
      <c r="AV177" s="143">
        <f>AS177*0.1</f>
        <v>157.6</v>
      </c>
      <c r="AW177" s="143">
        <v>6</v>
      </c>
      <c r="AX177" s="143">
        <v>7</v>
      </c>
      <c r="AY177" s="143">
        <v>6</v>
      </c>
      <c r="AZ177" s="143">
        <v>192.14</v>
      </c>
      <c r="BA177" s="143">
        <f t="shared" si="72"/>
        <v>0</v>
      </c>
      <c r="BB177" s="147" t="s">
        <v>73</v>
      </c>
      <c r="BC177" s="143">
        <f>AZ177*0.08</f>
        <v>15.3712</v>
      </c>
      <c r="BD177" s="143">
        <v>3</v>
      </c>
      <c r="BE177" s="143">
        <v>3</v>
      </c>
      <c r="BF177" s="143">
        <v>3</v>
      </c>
      <c r="BG177" s="143">
        <v>39.6</v>
      </c>
      <c r="BH177" s="143">
        <f t="shared" si="73"/>
        <v>0</v>
      </c>
      <c r="BI177" s="147" t="s">
        <v>69</v>
      </c>
      <c r="BJ177" s="143">
        <f>BG177*0.1</f>
        <v>3.96</v>
      </c>
      <c r="BK177" s="143">
        <v>10</v>
      </c>
      <c r="BL177" s="143">
        <v>12</v>
      </c>
      <c r="BM177" s="143">
        <v>12</v>
      </c>
      <c r="BN177" s="143">
        <v>209.3</v>
      </c>
      <c r="BO177" s="143">
        <v>209.3</v>
      </c>
      <c r="BP177" s="143">
        <f t="shared" si="74"/>
        <v>2</v>
      </c>
      <c r="BQ177" s="147" t="s">
        <v>69</v>
      </c>
      <c r="BR177" s="143">
        <f t="shared" si="95"/>
        <v>0</v>
      </c>
      <c r="BS177" s="143">
        <v>8</v>
      </c>
      <c r="BT177" s="143">
        <v>11</v>
      </c>
      <c r="BU177" s="143">
        <v>6</v>
      </c>
      <c r="BV177" s="143">
        <v>136</v>
      </c>
      <c r="BW177" s="143">
        <f t="shared" si="75"/>
        <v>-2</v>
      </c>
      <c r="BX177" s="147" t="s">
        <v>70</v>
      </c>
      <c r="BY177" s="143">
        <f>BV177*0.06</f>
        <v>8.16</v>
      </c>
      <c r="BZ177" s="143">
        <v>17</v>
      </c>
      <c r="CA177" s="143">
        <v>19</v>
      </c>
      <c r="CB177" s="143">
        <f t="shared" si="76"/>
        <v>0</v>
      </c>
      <c r="CC177" s="159">
        <f t="shared" si="77"/>
        <v>-17</v>
      </c>
      <c r="CD177" s="160" t="s">
        <v>70</v>
      </c>
      <c r="CE177" s="159">
        <f>CG177*2+CH177*3+CI177*15+CJ177*10+CK177*50+CL177*4+CM177*20+CN177*3+CO177*15+CP177*40+CQ177*40</f>
        <v>0</v>
      </c>
      <c r="CF177" s="159">
        <f>CC177*3</f>
        <v>-51</v>
      </c>
      <c r="CG177" s="144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f t="shared" si="78"/>
        <v>425</v>
      </c>
      <c r="CS177" s="143">
        <f t="shared" si="79"/>
        <v>-51</v>
      </c>
    </row>
    <row r="178" s="135" customFormat="1" customHeight="1" spans="1:97">
      <c r="A178" s="143">
        <v>12197</v>
      </c>
      <c r="B178" s="143" t="s">
        <v>318</v>
      </c>
      <c r="C178" s="143">
        <v>308</v>
      </c>
      <c r="D178" s="143" t="s">
        <v>319</v>
      </c>
      <c r="E178" s="143" t="s">
        <v>68</v>
      </c>
      <c r="F178" s="143">
        <v>18</v>
      </c>
      <c r="G178" s="143">
        <v>21</v>
      </c>
      <c r="H178" s="143">
        <v>9</v>
      </c>
      <c r="I178" s="143">
        <v>241.71</v>
      </c>
      <c r="J178" s="143">
        <f t="shared" si="66"/>
        <v>-9</v>
      </c>
      <c r="K178" s="147" t="s">
        <v>70</v>
      </c>
      <c r="L178" s="143">
        <f t="shared" si="96"/>
        <v>14.5026</v>
      </c>
      <c r="M178" s="143">
        <v>22</v>
      </c>
      <c r="N178" s="143">
        <v>25</v>
      </c>
      <c r="O178" s="143">
        <v>12</v>
      </c>
      <c r="P178" s="143">
        <v>321</v>
      </c>
      <c r="Q178" s="143">
        <f t="shared" si="67"/>
        <v>-10</v>
      </c>
      <c r="R178" s="147" t="s">
        <v>70</v>
      </c>
      <c r="S178" s="143">
        <f>P178*0.05</f>
        <v>16.05</v>
      </c>
      <c r="T178" s="143">
        <v>7</v>
      </c>
      <c r="U178" s="143">
        <v>8</v>
      </c>
      <c r="V178" s="143">
        <v>1</v>
      </c>
      <c r="W178" s="143">
        <v>28</v>
      </c>
      <c r="X178" s="143">
        <f t="shared" si="68"/>
        <v>-6</v>
      </c>
      <c r="Y178" s="147" t="s">
        <v>70</v>
      </c>
      <c r="Z178" s="143">
        <f t="shared" ref="Z178:Z186" si="97">W178*0.06</f>
        <v>1.68</v>
      </c>
      <c r="AA178" s="143">
        <v>16</v>
      </c>
      <c r="AB178" s="143">
        <v>19</v>
      </c>
      <c r="AC178" s="143">
        <v>5</v>
      </c>
      <c r="AD178" s="143">
        <v>133.2</v>
      </c>
      <c r="AE178" s="143">
        <f t="shared" si="69"/>
        <v>-11</v>
      </c>
      <c r="AF178" s="147" t="s">
        <v>70</v>
      </c>
      <c r="AG178" s="143">
        <f>AD178*0.06</f>
        <v>7.992</v>
      </c>
      <c r="AH178" s="143">
        <v>2</v>
      </c>
      <c r="AI178" s="143">
        <v>2</v>
      </c>
      <c r="AJ178" s="143">
        <v>0</v>
      </c>
      <c r="AK178" s="143">
        <v>0</v>
      </c>
      <c r="AL178" s="143">
        <f t="shared" si="70"/>
        <v>-2</v>
      </c>
      <c r="AM178" s="147" t="s">
        <v>70</v>
      </c>
      <c r="AN178" s="143">
        <f>AK178*0.06</f>
        <v>0</v>
      </c>
      <c r="AO178" s="143">
        <f>AL178*1</f>
        <v>-2</v>
      </c>
      <c r="AP178" s="143">
        <v>31</v>
      </c>
      <c r="AQ178" s="143">
        <v>38</v>
      </c>
      <c r="AR178" s="143">
        <v>4</v>
      </c>
      <c r="AS178" s="143">
        <v>445</v>
      </c>
      <c r="AT178" s="143">
        <f t="shared" si="71"/>
        <v>-27</v>
      </c>
      <c r="AU178" s="147" t="s">
        <v>70</v>
      </c>
      <c r="AV178" s="143">
        <f>AS178*0.06</f>
        <v>26.7</v>
      </c>
      <c r="AW178" s="143">
        <v>5</v>
      </c>
      <c r="AX178" s="143">
        <v>7</v>
      </c>
      <c r="AY178" s="143">
        <v>0</v>
      </c>
      <c r="AZ178" s="143">
        <v>0</v>
      </c>
      <c r="BA178" s="143">
        <f t="shared" si="72"/>
        <v>-5</v>
      </c>
      <c r="BB178" s="147" t="s">
        <v>70</v>
      </c>
      <c r="BC178" s="143">
        <f>AZ178*0.06</f>
        <v>0</v>
      </c>
      <c r="BD178" s="143">
        <v>3</v>
      </c>
      <c r="BE178" s="143">
        <v>3</v>
      </c>
      <c r="BF178" s="143">
        <v>0</v>
      </c>
      <c r="BG178" s="143">
        <v>0</v>
      </c>
      <c r="BH178" s="143">
        <f t="shared" si="73"/>
        <v>-3</v>
      </c>
      <c r="BI178" s="147" t="s">
        <v>70</v>
      </c>
      <c r="BJ178" s="143">
        <f>BG178*0.06</f>
        <v>0</v>
      </c>
      <c r="BK178" s="143">
        <v>9</v>
      </c>
      <c r="BL178" s="143">
        <v>11</v>
      </c>
      <c r="BM178" s="143">
        <v>0</v>
      </c>
      <c r="BN178" s="143">
        <v>0</v>
      </c>
      <c r="BO178" s="143">
        <v>0</v>
      </c>
      <c r="BP178" s="143">
        <f t="shared" si="74"/>
        <v>-9</v>
      </c>
      <c r="BQ178" s="147" t="s">
        <v>70</v>
      </c>
      <c r="BR178" s="143">
        <f>(BN178-BO178)*0.06</f>
        <v>0</v>
      </c>
      <c r="BS178" s="143">
        <v>8</v>
      </c>
      <c r="BT178" s="143">
        <v>9</v>
      </c>
      <c r="BU178" s="143">
        <v>1</v>
      </c>
      <c r="BV178" s="143">
        <v>21</v>
      </c>
      <c r="BW178" s="143">
        <f t="shared" si="75"/>
        <v>-7</v>
      </c>
      <c r="BX178" s="147" t="s">
        <v>70</v>
      </c>
      <c r="BY178" s="143">
        <f>BV178*0.06</f>
        <v>1.26</v>
      </c>
      <c r="BZ178" s="143">
        <v>5</v>
      </c>
      <c r="CA178" s="143">
        <v>6</v>
      </c>
      <c r="CB178" s="143">
        <f t="shared" si="76"/>
        <v>6</v>
      </c>
      <c r="CC178" s="159">
        <f t="shared" si="77"/>
        <v>1</v>
      </c>
      <c r="CD178" s="160" t="s">
        <v>69</v>
      </c>
      <c r="CE178" s="159">
        <f>CG178*3+CH178*5+CI178*25+CJ178*15+CK178*70+CL178*6+CM178*30+CN178*6+CO178*24+CP178*56+CQ178*61</f>
        <v>30</v>
      </c>
      <c r="CF178" s="159"/>
      <c r="CG178" s="144">
        <v>0</v>
      </c>
      <c r="CH178" s="143">
        <v>1</v>
      </c>
      <c r="CI178" s="143">
        <v>1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f t="shared" si="78"/>
        <v>98</v>
      </c>
      <c r="CS178" s="143">
        <f t="shared" si="79"/>
        <v>-2</v>
      </c>
    </row>
    <row r="179" s="135" customFormat="1" customHeight="1" spans="1:97">
      <c r="A179" s="143">
        <v>12937</v>
      </c>
      <c r="B179" s="143" t="s">
        <v>320</v>
      </c>
      <c r="C179" s="143">
        <v>308</v>
      </c>
      <c r="D179" s="143" t="s">
        <v>319</v>
      </c>
      <c r="E179" s="143" t="s">
        <v>72</v>
      </c>
      <c r="F179" s="143">
        <v>19</v>
      </c>
      <c r="G179" s="143">
        <v>23</v>
      </c>
      <c r="H179" s="143">
        <v>12</v>
      </c>
      <c r="I179" s="143">
        <v>319</v>
      </c>
      <c r="J179" s="143">
        <f t="shared" si="66"/>
        <v>-7</v>
      </c>
      <c r="K179" s="147" t="s">
        <v>70</v>
      </c>
      <c r="L179" s="143">
        <f t="shared" si="96"/>
        <v>19.14</v>
      </c>
      <c r="M179" s="143">
        <v>26</v>
      </c>
      <c r="N179" s="143">
        <v>28</v>
      </c>
      <c r="O179" s="143">
        <v>12</v>
      </c>
      <c r="P179" s="143">
        <v>267</v>
      </c>
      <c r="Q179" s="143">
        <f t="shared" si="67"/>
        <v>-14</v>
      </c>
      <c r="R179" s="147" t="s">
        <v>70</v>
      </c>
      <c r="S179" s="143">
        <f>P179*0.05</f>
        <v>13.35</v>
      </c>
      <c r="T179" s="143">
        <v>9</v>
      </c>
      <c r="U179" s="143">
        <v>10</v>
      </c>
      <c r="V179" s="143">
        <v>4</v>
      </c>
      <c r="W179" s="143">
        <v>133</v>
      </c>
      <c r="X179" s="143">
        <f t="shared" si="68"/>
        <v>-5</v>
      </c>
      <c r="Y179" s="147" t="s">
        <v>70</v>
      </c>
      <c r="Z179" s="143">
        <f t="shared" si="97"/>
        <v>7.98</v>
      </c>
      <c r="AA179" s="143">
        <v>17</v>
      </c>
      <c r="AB179" s="143">
        <v>23</v>
      </c>
      <c r="AC179" s="143">
        <v>6</v>
      </c>
      <c r="AD179" s="143">
        <v>157</v>
      </c>
      <c r="AE179" s="143">
        <f t="shared" si="69"/>
        <v>-11</v>
      </c>
      <c r="AF179" s="147" t="s">
        <v>70</v>
      </c>
      <c r="AG179" s="143">
        <f>AD179*0.06</f>
        <v>9.42</v>
      </c>
      <c r="AH179" s="143">
        <v>3</v>
      </c>
      <c r="AI179" s="143">
        <v>4</v>
      </c>
      <c r="AJ179" s="143">
        <v>6</v>
      </c>
      <c r="AK179" s="143">
        <v>175</v>
      </c>
      <c r="AL179" s="143">
        <f t="shared" si="70"/>
        <v>3</v>
      </c>
      <c r="AM179" s="147" t="s">
        <v>69</v>
      </c>
      <c r="AN179" s="143">
        <f>AK179*0.1</f>
        <v>17.5</v>
      </c>
      <c r="AO179" s="143"/>
      <c r="AP179" s="143">
        <v>38</v>
      </c>
      <c r="AQ179" s="143">
        <v>45</v>
      </c>
      <c r="AR179" s="143">
        <v>3</v>
      </c>
      <c r="AS179" s="143">
        <v>243</v>
      </c>
      <c r="AT179" s="143">
        <f t="shared" si="71"/>
        <v>-35</v>
      </c>
      <c r="AU179" s="147" t="s">
        <v>70</v>
      </c>
      <c r="AV179" s="143">
        <f>AS179*0.06</f>
        <v>14.58</v>
      </c>
      <c r="AW179" s="143">
        <v>7</v>
      </c>
      <c r="AX179" s="143">
        <v>8</v>
      </c>
      <c r="AY179" s="143">
        <v>8</v>
      </c>
      <c r="AZ179" s="143">
        <v>245</v>
      </c>
      <c r="BA179" s="143">
        <f t="shared" si="72"/>
        <v>1</v>
      </c>
      <c r="BB179" s="147" t="s">
        <v>69</v>
      </c>
      <c r="BC179" s="143">
        <f>AZ179*0.1</f>
        <v>24.5</v>
      </c>
      <c r="BD179" s="143">
        <v>3</v>
      </c>
      <c r="BE179" s="143">
        <v>4</v>
      </c>
      <c r="BF179" s="143">
        <v>0</v>
      </c>
      <c r="BG179" s="143">
        <v>0</v>
      </c>
      <c r="BH179" s="143">
        <f t="shared" si="73"/>
        <v>-3</v>
      </c>
      <c r="BI179" s="147" t="s">
        <v>70</v>
      </c>
      <c r="BJ179" s="143">
        <f>BG179*0.06</f>
        <v>0</v>
      </c>
      <c r="BK179" s="143">
        <v>10</v>
      </c>
      <c r="BL179" s="143">
        <v>12</v>
      </c>
      <c r="BM179" s="143">
        <v>15</v>
      </c>
      <c r="BN179" s="143">
        <v>299</v>
      </c>
      <c r="BO179" s="143">
        <v>0</v>
      </c>
      <c r="BP179" s="143">
        <f t="shared" si="74"/>
        <v>5</v>
      </c>
      <c r="BQ179" s="147" t="s">
        <v>69</v>
      </c>
      <c r="BR179" s="143">
        <f>(BN179-BO179)*0.1</f>
        <v>29.9</v>
      </c>
      <c r="BS179" s="143">
        <v>8</v>
      </c>
      <c r="BT179" s="143">
        <v>11</v>
      </c>
      <c r="BU179" s="143">
        <v>2</v>
      </c>
      <c r="BV179" s="143">
        <v>49</v>
      </c>
      <c r="BW179" s="143">
        <f t="shared" si="75"/>
        <v>-6</v>
      </c>
      <c r="BX179" s="147" t="s">
        <v>70</v>
      </c>
      <c r="BY179" s="143">
        <f>BV179*0.06</f>
        <v>2.94</v>
      </c>
      <c r="BZ179" s="143">
        <v>5</v>
      </c>
      <c r="CA179" s="143">
        <v>6</v>
      </c>
      <c r="CB179" s="143">
        <f t="shared" si="76"/>
        <v>0</v>
      </c>
      <c r="CC179" s="159">
        <f t="shared" si="77"/>
        <v>-5</v>
      </c>
      <c r="CD179" s="160" t="s">
        <v>70</v>
      </c>
      <c r="CE179" s="159">
        <f>CG179*2+CH179*3+CI179*15+CJ179*10+CK179*50+CL179*4+CM179*20+CN179*3+CO179*15+CP179*40+CQ179*40</f>
        <v>0</v>
      </c>
      <c r="CF179" s="159">
        <f>CC179*3</f>
        <v>-15</v>
      </c>
      <c r="CG179" s="144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f t="shared" si="78"/>
        <v>139</v>
      </c>
      <c r="CS179" s="143">
        <f t="shared" si="79"/>
        <v>-15</v>
      </c>
    </row>
    <row r="180" s="135" customFormat="1" customHeight="1" spans="1:97">
      <c r="A180" s="143">
        <v>12515</v>
      </c>
      <c r="B180" s="143" t="s">
        <v>321</v>
      </c>
      <c r="C180" s="143">
        <v>308</v>
      </c>
      <c r="D180" s="143" t="s">
        <v>319</v>
      </c>
      <c r="E180" s="143" t="s">
        <v>72</v>
      </c>
      <c r="F180" s="143">
        <v>19</v>
      </c>
      <c r="G180" s="143">
        <v>23</v>
      </c>
      <c r="H180" s="143">
        <v>15</v>
      </c>
      <c r="I180" s="143">
        <v>391.05</v>
      </c>
      <c r="J180" s="143">
        <f t="shared" si="66"/>
        <v>-4</v>
      </c>
      <c r="K180" s="147" t="s">
        <v>70</v>
      </c>
      <c r="L180" s="143">
        <f t="shared" si="96"/>
        <v>23.463</v>
      </c>
      <c r="M180" s="143">
        <v>26</v>
      </c>
      <c r="N180" s="143">
        <v>28</v>
      </c>
      <c r="O180" s="143">
        <v>8</v>
      </c>
      <c r="P180" s="143">
        <v>193</v>
      </c>
      <c r="Q180" s="143">
        <f t="shared" si="67"/>
        <v>-18</v>
      </c>
      <c r="R180" s="147" t="s">
        <v>70</v>
      </c>
      <c r="S180" s="143">
        <f>P180*0.05</f>
        <v>9.65</v>
      </c>
      <c r="T180" s="143">
        <v>9</v>
      </c>
      <c r="U180" s="143">
        <v>10</v>
      </c>
      <c r="V180" s="143">
        <v>3</v>
      </c>
      <c r="W180" s="143">
        <v>77.18</v>
      </c>
      <c r="X180" s="143">
        <f t="shared" si="68"/>
        <v>-6</v>
      </c>
      <c r="Y180" s="147" t="s">
        <v>70</v>
      </c>
      <c r="Z180" s="143">
        <f t="shared" si="97"/>
        <v>4.6308</v>
      </c>
      <c r="AA180" s="143">
        <v>17</v>
      </c>
      <c r="AB180" s="143">
        <v>23</v>
      </c>
      <c r="AC180" s="143">
        <v>14</v>
      </c>
      <c r="AD180" s="143">
        <v>402.6</v>
      </c>
      <c r="AE180" s="143">
        <f t="shared" si="69"/>
        <v>-3</v>
      </c>
      <c r="AF180" s="147" t="s">
        <v>70</v>
      </c>
      <c r="AG180" s="143">
        <f>AD180*0.06</f>
        <v>24.156</v>
      </c>
      <c r="AH180" s="143">
        <v>3</v>
      </c>
      <c r="AI180" s="143">
        <v>4</v>
      </c>
      <c r="AJ180" s="143">
        <v>3</v>
      </c>
      <c r="AK180" s="143">
        <v>42.5</v>
      </c>
      <c r="AL180" s="143">
        <f t="shared" si="70"/>
        <v>0</v>
      </c>
      <c r="AM180" s="147" t="s">
        <v>73</v>
      </c>
      <c r="AN180" s="143">
        <f>AK180*0.08</f>
        <v>3.4</v>
      </c>
      <c r="AO180" s="143"/>
      <c r="AP180" s="143">
        <v>38</v>
      </c>
      <c r="AQ180" s="143">
        <v>45</v>
      </c>
      <c r="AR180" s="143">
        <v>13</v>
      </c>
      <c r="AS180" s="143">
        <v>934</v>
      </c>
      <c r="AT180" s="143">
        <f t="shared" si="71"/>
        <v>-25</v>
      </c>
      <c r="AU180" s="147" t="s">
        <v>70</v>
      </c>
      <c r="AV180" s="143">
        <f>AS180*0.06</f>
        <v>56.04</v>
      </c>
      <c r="AW180" s="143">
        <v>7</v>
      </c>
      <c r="AX180" s="143">
        <v>8</v>
      </c>
      <c r="AY180" s="143">
        <v>4</v>
      </c>
      <c r="AZ180" s="143">
        <v>119</v>
      </c>
      <c r="BA180" s="143">
        <f t="shared" si="72"/>
        <v>-3</v>
      </c>
      <c r="BB180" s="147" t="s">
        <v>70</v>
      </c>
      <c r="BC180" s="143">
        <f>AZ180*0.06</f>
        <v>7.14</v>
      </c>
      <c r="BD180" s="143">
        <v>3</v>
      </c>
      <c r="BE180" s="143">
        <v>4</v>
      </c>
      <c r="BF180" s="143">
        <v>3</v>
      </c>
      <c r="BG180" s="143">
        <v>20.33</v>
      </c>
      <c r="BH180" s="143">
        <f t="shared" si="73"/>
        <v>0</v>
      </c>
      <c r="BI180" s="147" t="s">
        <v>73</v>
      </c>
      <c r="BJ180" s="143">
        <f>BG180*0.08</f>
        <v>1.6264</v>
      </c>
      <c r="BK180" s="143">
        <v>10</v>
      </c>
      <c r="BL180" s="143">
        <v>12</v>
      </c>
      <c r="BM180" s="143">
        <v>0</v>
      </c>
      <c r="BN180" s="143">
        <v>0</v>
      </c>
      <c r="BO180" s="143">
        <v>0</v>
      </c>
      <c r="BP180" s="143">
        <f t="shared" si="74"/>
        <v>-10</v>
      </c>
      <c r="BQ180" s="147" t="s">
        <v>70</v>
      </c>
      <c r="BR180" s="143">
        <f>(BN180-BO180)*0.06</f>
        <v>0</v>
      </c>
      <c r="BS180" s="143">
        <v>8</v>
      </c>
      <c r="BT180" s="143">
        <v>11</v>
      </c>
      <c r="BU180" s="143">
        <v>3</v>
      </c>
      <c r="BV180" s="143">
        <v>63</v>
      </c>
      <c r="BW180" s="143">
        <f t="shared" si="75"/>
        <v>-5</v>
      </c>
      <c r="BX180" s="147" t="s">
        <v>70</v>
      </c>
      <c r="BY180" s="143">
        <f>BV180*0.06</f>
        <v>3.78</v>
      </c>
      <c r="BZ180" s="143">
        <v>5</v>
      </c>
      <c r="CA180" s="143">
        <v>6</v>
      </c>
      <c r="CB180" s="143">
        <f t="shared" si="76"/>
        <v>4</v>
      </c>
      <c r="CC180" s="159">
        <f t="shared" si="77"/>
        <v>-1</v>
      </c>
      <c r="CD180" s="160" t="s">
        <v>70</v>
      </c>
      <c r="CE180" s="159">
        <f>CG180*2+CH180*3+CI180*15+CJ180*10+CK180*50+CL180*4+CM180*20+CN180*3+CO180*15+CP180*40+CQ180*40</f>
        <v>12</v>
      </c>
      <c r="CF180" s="159">
        <f>CC180*3</f>
        <v>-3</v>
      </c>
      <c r="CG180" s="144">
        <v>0</v>
      </c>
      <c r="CH180" s="143">
        <v>3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1</v>
      </c>
      <c r="CO180" s="143">
        <v>0</v>
      </c>
      <c r="CP180" s="143">
        <v>0</v>
      </c>
      <c r="CQ180" s="143">
        <v>0</v>
      </c>
      <c r="CR180" s="143">
        <f t="shared" si="78"/>
        <v>146</v>
      </c>
      <c r="CS180" s="143">
        <f t="shared" si="79"/>
        <v>-3</v>
      </c>
    </row>
    <row r="181" s="135" customFormat="1" customHeight="1" spans="1:97">
      <c r="A181" s="143">
        <v>6301</v>
      </c>
      <c r="B181" s="143" t="s">
        <v>322</v>
      </c>
      <c r="C181" s="143">
        <v>54</v>
      </c>
      <c r="D181" s="143" t="s">
        <v>323</v>
      </c>
      <c r="E181" s="143" t="s">
        <v>72</v>
      </c>
      <c r="F181" s="143">
        <v>19</v>
      </c>
      <c r="G181" s="143">
        <v>23</v>
      </c>
      <c r="H181" s="143">
        <v>39</v>
      </c>
      <c r="I181" s="143">
        <v>796.42</v>
      </c>
      <c r="J181" s="143">
        <f t="shared" si="66"/>
        <v>20</v>
      </c>
      <c r="K181" s="147" t="s">
        <v>69</v>
      </c>
      <c r="L181" s="143">
        <f>I181*0.1</f>
        <v>79.642</v>
      </c>
      <c r="M181" s="143">
        <v>25</v>
      </c>
      <c r="N181" s="143">
        <v>28</v>
      </c>
      <c r="O181" s="143">
        <v>62</v>
      </c>
      <c r="P181" s="143">
        <v>1393.21</v>
      </c>
      <c r="Q181" s="143">
        <f t="shared" si="67"/>
        <v>37</v>
      </c>
      <c r="R181" s="147" t="s">
        <v>69</v>
      </c>
      <c r="S181" s="143">
        <f>P181*0.08</f>
        <v>111.4568</v>
      </c>
      <c r="T181" s="143">
        <v>8</v>
      </c>
      <c r="U181" s="143">
        <v>9</v>
      </c>
      <c r="V181" s="143">
        <v>6</v>
      </c>
      <c r="W181" s="143">
        <v>151.5</v>
      </c>
      <c r="X181" s="143">
        <f t="shared" si="68"/>
        <v>-2</v>
      </c>
      <c r="Y181" s="147" t="s">
        <v>70</v>
      </c>
      <c r="Z181" s="143">
        <f t="shared" si="97"/>
        <v>9.09</v>
      </c>
      <c r="AA181" s="143">
        <v>17</v>
      </c>
      <c r="AB181" s="143">
        <v>21</v>
      </c>
      <c r="AC181" s="143">
        <v>17</v>
      </c>
      <c r="AD181" s="143">
        <v>406.01</v>
      </c>
      <c r="AE181" s="143">
        <f t="shared" si="69"/>
        <v>0</v>
      </c>
      <c r="AF181" s="147" t="s">
        <v>73</v>
      </c>
      <c r="AG181" s="143">
        <f>AD181*0.08</f>
        <v>32.4808</v>
      </c>
      <c r="AH181" s="143">
        <v>3</v>
      </c>
      <c r="AI181" s="143">
        <v>4</v>
      </c>
      <c r="AJ181" s="143">
        <v>15</v>
      </c>
      <c r="AK181" s="143">
        <v>377.25</v>
      </c>
      <c r="AL181" s="143">
        <f t="shared" si="70"/>
        <v>12</v>
      </c>
      <c r="AM181" s="147" t="s">
        <v>69</v>
      </c>
      <c r="AN181" s="143">
        <f>AK181*0.1</f>
        <v>37.725</v>
      </c>
      <c r="AO181" s="143"/>
      <c r="AP181" s="143">
        <v>35</v>
      </c>
      <c r="AQ181" s="143">
        <v>42</v>
      </c>
      <c r="AR181" s="143">
        <v>83</v>
      </c>
      <c r="AS181" s="143">
        <v>6848.77</v>
      </c>
      <c r="AT181" s="143">
        <f t="shared" si="71"/>
        <v>48</v>
      </c>
      <c r="AU181" s="147" t="s">
        <v>69</v>
      </c>
      <c r="AV181" s="143">
        <f>AS181*0.1</f>
        <v>684.877</v>
      </c>
      <c r="AW181" s="143">
        <v>8</v>
      </c>
      <c r="AX181" s="143">
        <v>9</v>
      </c>
      <c r="AY181" s="143">
        <v>14</v>
      </c>
      <c r="AZ181" s="143">
        <v>420</v>
      </c>
      <c r="BA181" s="143">
        <f t="shared" si="72"/>
        <v>6</v>
      </c>
      <c r="BB181" s="147" t="s">
        <v>69</v>
      </c>
      <c r="BC181" s="143">
        <f>AZ181*0.1</f>
        <v>42</v>
      </c>
      <c r="BD181" s="143">
        <v>3</v>
      </c>
      <c r="BE181" s="143">
        <v>4</v>
      </c>
      <c r="BF181" s="143">
        <v>7</v>
      </c>
      <c r="BG181" s="143">
        <v>39.6</v>
      </c>
      <c r="BH181" s="143">
        <f t="shared" si="73"/>
        <v>4</v>
      </c>
      <c r="BI181" s="147" t="s">
        <v>69</v>
      </c>
      <c r="BJ181" s="143">
        <f>BG181*0.1</f>
        <v>3.96</v>
      </c>
      <c r="BK181" s="143">
        <v>9</v>
      </c>
      <c r="BL181" s="143">
        <v>11</v>
      </c>
      <c r="BM181" s="143">
        <v>30</v>
      </c>
      <c r="BN181" s="143">
        <v>448.5</v>
      </c>
      <c r="BO181" s="143">
        <v>448.5</v>
      </c>
      <c r="BP181" s="143">
        <f t="shared" si="74"/>
        <v>21</v>
      </c>
      <c r="BQ181" s="147" t="s">
        <v>69</v>
      </c>
      <c r="BR181" s="143">
        <f>(BN181-BO181)*0.1</f>
        <v>0</v>
      </c>
      <c r="BS181" s="143">
        <v>6</v>
      </c>
      <c r="BT181" s="143">
        <v>8</v>
      </c>
      <c r="BU181" s="143">
        <v>13</v>
      </c>
      <c r="BV181" s="143">
        <v>210.58</v>
      </c>
      <c r="BW181" s="143">
        <f t="shared" si="75"/>
        <v>7</v>
      </c>
      <c r="BX181" s="147" t="s">
        <v>69</v>
      </c>
      <c r="BY181" s="143">
        <f>BV181*0.1</f>
        <v>21.058</v>
      </c>
      <c r="BZ181" s="143">
        <v>4</v>
      </c>
      <c r="CA181" s="143">
        <v>5</v>
      </c>
      <c r="CB181" s="143">
        <f t="shared" si="76"/>
        <v>0</v>
      </c>
      <c r="CC181" s="159">
        <f t="shared" si="77"/>
        <v>-4</v>
      </c>
      <c r="CD181" s="160" t="s">
        <v>70</v>
      </c>
      <c r="CE181" s="159">
        <f>CG181*2+CH181*3+CI181*15+CJ181*10+CK181*50+CL181*4+CM181*20+CN181*3+CO181*15+CP181*40+CQ181*40</f>
        <v>0</v>
      </c>
      <c r="CF181" s="159">
        <f>CC181*3</f>
        <v>-12</v>
      </c>
      <c r="CG181" s="144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f t="shared" si="78"/>
        <v>1022</v>
      </c>
      <c r="CS181" s="143">
        <f t="shared" si="79"/>
        <v>-12</v>
      </c>
    </row>
    <row r="182" s="135" customFormat="1" customHeight="1" spans="1:97">
      <c r="A182" s="143">
        <v>6884</v>
      </c>
      <c r="B182" s="143" t="s">
        <v>324</v>
      </c>
      <c r="C182" s="143">
        <v>54</v>
      </c>
      <c r="D182" s="143" t="s">
        <v>323</v>
      </c>
      <c r="E182" s="143" t="s">
        <v>68</v>
      </c>
      <c r="F182" s="143">
        <v>20</v>
      </c>
      <c r="G182" s="143">
        <v>23</v>
      </c>
      <c r="H182" s="143">
        <v>16</v>
      </c>
      <c r="I182" s="143">
        <v>335.45</v>
      </c>
      <c r="J182" s="143">
        <f t="shared" si="66"/>
        <v>-4</v>
      </c>
      <c r="K182" s="147" t="s">
        <v>70</v>
      </c>
      <c r="L182" s="143">
        <f>I182*0.06</f>
        <v>20.127</v>
      </c>
      <c r="M182" s="143">
        <v>26</v>
      </c>
      <c r="N182" s="143">
        <v>27</v>
      </c>
      <c r="O182" s="143">
        <v>32</v>
      </c>
      <c r="P182" s="143">
        <v>747.28</v>
      </c>
      <c r="Q182" s="143">
        <f t="shared" si="67"/>
        <v>6</v>
      </c>
      <c r="R182" s="147" t="s">
        <v>69</v>
      </c>
      <c r="S182" s="143">
        <f>P182*0.08</f>
        <v>59.7824</v>
      </c>
      <c r="T182" s="143">
        <v>9</v>
      </c>
      <c r="U182" s="143">
        <v>9</v>
      </c>
      <c r="V182" s="143">
        <v>0</v>
      </c>
      <c r="W182" s="143">
        <v>0</v>
      </c>
      <c r="X182" s="143">
        <f t="shared" si="68"/>
        <v>-9</v>
      </c>
      <c r="Y182" s="147" t="s">
        <v>70</v>
      </c>
      <c r="Z182" s="143">
        <f t="shared" si="97"/>
        <v>0</v>
      </c>
      <c r="AA182" s="143">
        <v>16</v>
      </c>
      <c r="AB182" s="143">
        <v>21</v>
      </c>
      <c r="AC182" s="143">
        <v>17</v>
      </c>
      <c r="AD182" s="143">
        <v>361.32</v>
      </c>
      <c r="AE182" s="143">
        <f t="shared" si="69"/>
        <v>1</v>
      </c>
      <c r="AF182" s="147" t="s">
        <v>73</v>
      </c>
      <c r="AG182" s="143">
        <f>AD182*0.08</f>
        <v>28.9056</v>
      </c>
      <c r="AH182" s="143">
        <v>3</v>
      </c>
      <c r="AI182" s="143">
        <v>3</v>
      </c>
      <c r="AJ182" s="143">
        <v>0</v>
      </c>
      <c r="AK182" s="143">
        <v>0</v>
      </c>
      <c r="AL182" s="143">
        <f t="shared" si="70"/>
        <v>-3</v>
      </c>
      <c r="AM182" s="147" t="s">
        <v>70</v>
      </c>
      <c r="AN182" s="143">
        <f>AK182*0.06</f>
        <v>0</v>
      </c>
      <c r="AO182" s="143">
        <f>AL182*1</f>
        <v>-3</v>
      </c>
      <c r="AP182" s="143">
        <v>35</v>
      </c>
      <c r="AQ182" s="143">
        <v>42</v>
      </c>
      <c r="AR182" s="143">
        <v>26</v>
      </c>
      <c r="AS182" s="143">
        <v>1907.01</v>
      </c>
      <c r="AT182" s="143">
        <f t="shared" si="71"/>
        <v>-9</v>
      </c>
      <c r="AU182" s="147" t="s">
        <v>70</v>
      </c>
      <c r="AV182" s="143">
        <f>AS182*0.06</f>
        <v>114.4206</v>
      </c>
      <c r="AW182" s="143">
        <v>7</v>
      </c>
      <c r="AX182" s="143">
        <v>10</v>
      </c>
      <c r="AY182" s="143">
        <v>3</v>
      </c>
      <c r="AZ182" s="143">
        <v>105</v>
      </c>
      <c r="BA182" s="143">
        <f t="shared" si="72"/>
        <v>-4</v>
      </c>
      <c r="BB182" s="147" t="s">
        <v>70</v>
      </c>
      <c r="BC182" s="143">
        <f>AZ182*0.06</f>
        <v>6.3</v>
      </c>
      <c r="BD182" s="143">
        <v>2</v>
      </c>
      <c r="BE182" s="143">
        <v>2</v>
      </c>
      <c r="BF182" s="143">
        <v>9</v>
      </c>
      <c r="BG182" s="143">
        <v>148.4</v>
      </c>
      <c r="BH182" s="143">
        <f t="shared" si="73"/>
        <v>7</v>
      </c>
      <c r="BI182" s="147" t="s">
        <v>69</v>
      </c>
      <c r="BJ182" s="143">
        <f>BG182*0.1</f>
        <v>14.84</v>
      </c>
      <c r="BK182" s="143">
        <v>8</v>
      </c>
      <c r="BL182" s="143">
        <v>10</v>
      </c>
      <c r="BM182" s="143">
        <v>0</v>
      </c>
      <c r="BN182" s="143">
        <v>0</v>
      </c>
      <c r="BO182" s="143">
        <v>0</v>
      </c>
      <c r="BP182" s="143">
        <f t="shared" si="74"/>
        <v>-8</v>
      </c>
      <c r="BQ182" s="147" t="s">
        <v>70</v>
      </c>
      <c r="BR182" s="143">
        <f>(BN182-BO182)*0.06</f>
        <v>0</v>
      </c>
      <c r="BS182" s="143">
        <v>6</v>
      </c>
      <c r="BT182" s="143">
        <v>7</v>
      </c>
      <c r="BU182" s="143">
        <v>4</v>
      </c>
      <c r="BV182" s="143">
        <v>12.02</v>
      </c>
      <c r="BW182" s="143">
        <f t="shared" si="75"/>
        <v>-2</v>
      </c>
      <c r="BX182" s="147" t="s">
        <v>70</v>
      </c>
      <c r="BY182" s="143">
        <f>BV182*0.06</f>
        <v>0.7212</v>
      </c>
      <c r="BZ182" s="143">
        <v>3</v>
      </c>
      <c r="CA182" s="143">
        <v>4</v>
      </c>
      <c r="CB182" s="143">
        <f t="shared" si="76"/>
        <v>3</v>
      </c>
      <c r="CC182" s="159">
        <f t="shared" si="77"/>
        <v>0</v>
      </c>
      <c r="CD182" s="160" t="s">
        <v>73</v>
      </c>
      <c r="CE182" s="159">
        <f>CG182*2+CH182*3+CI182*15+CJ182*10+CK182*50+CL182*4+CM182*20+CN182*3+CO182*15+CP182*40+CQ182*40</f>
        <v>9</v>
      </c>
      <c r="CF182" s="159"/>
      <c r="CG182" s="144">
        <v>0</v>
      </c>
      <c r="CH182" s="143">
        <v>2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1</v>
      </c>
      <c r="CO182" s="143">
        <v>0</v>
      </c>
      <c r="CP182" s="143">
        <v>0</v>
      </c>
      <c r="CQ182" s="143">
        <v>0</v>
      </c>
      <c r="CR182" s="143">
        <f t="shared" si="78"/>
        <v>254</v>
      </c>
      <c r="CS182" s="143">
        <f t="shared" si="79"/>
        <v>-3</v>
      </c>
    </row>
    <row r="183" s="135" customFormat="1" customHeight="1" spans="1:97">
      <c r="A183" s="143">
        <v>7379</v>
      </c>
      <c r="B183" s="143" t="s">
        <v>325</v>
      </c>
      <c r="C183" s="143">
        <v>54</v>
      </c>
      <c r="D183" s="143" t="s">
        <v>323</v>
      </c>
      <c r="E183" s="143" t="s">
        <v>72</v>
      </c>
      <c r="F183" s="143">
        <v>19</v>
      </c>
      <c r="G183" s="143">
        <v>23</v>
      </c>
      <c r="H183" s="143">
        <v>9</v>
      </c>
      <c r="I183" s="143">
        <v>157.76</v>
      </c>
      <c r="J183" s="143">
        <f t="shared" si="66"/>
        <v>-10</v>
      </c>
      <c r="K183" s="147" t="s">
        <v>70</v>
      </c>
      <c r="L183" s="143">
        <f>I183*0.06</f>
        <v>9.4656</v>
      </c>
      <c r="M183" s="143">
        <v>25</v>
      </c>
      <c r="N183" s="143">
        <v>28</v>
      </c>
      <c r="O183" s="143">
        <v>31</v>
      </c>
      <c r="P183" s="143">
        <v>732.54</v>
      </c>
      <c r="Q183" s="143">
        <f t="shared" si="67"/>
        <v>6</v>
      </c>
      <c r="R183" s="147" t="s">
        <v>69</v>
      </c>
      <c r="S183" s="143">
        <f>P183*0.08</f>
        <v>58.6032</v>
      </c>
      <c r="T183" s="143">
        <v>8</v>
      </c>
      <c r="U183" s="143">
        <v>9</v>
      </c>
      <c r="V183" s="143">
        <v>0</v>
      </c>
      <c r="W183" s="143">
        <v>0</v>
      </c>
      <c r="X183" s="143">
        <f t="shared" si="68"/>
        <v>-8</v>
      </c>
      <c r="Y183" s="147" t="s">
        <v>70</v>
      </c>
      <c r="Z183" s="143">
        <f t="shared" si="97"/>
        <v>0</v>
      </c>
      <c r="AA183" s="143">
        <v>17</v>
      </c>
      <c r="AB183" s="143">
        <v>21</v>
      </c>
      <c r="AC183" s="143">
        <v>15</v>
      </c>
      <c r="AD183" s="143">
        <v>408.8</v>
      </c>
      <c r="AE183" s="143">
        <f t="shared" si="69"/>
        <v>-2</v>
      </c>
      <c r="AF183" s="147" t="s">
        <v>70</v>
      </c>
      <c r="AG183" s="143">
        <f>AD183*0.06</f>
        <v>24.528</v>
      </c>
      <c r="AH183" s="143">
        <v>3</v>
      </c>
      <c r="AI183" s="143">
        <v>4</v>
      </c>
      <c r="AJ183" s="143">
        <v>0</v>
      </c>
      <c r="AK183" s="143">
        <v>0</v>
      </c>
      <c r="AL183" s="143">
        <f t="shared" si="70"/>
        <v>-3</v>
      </c>
      <c r="AM183" s="147" t="s">
        <v>70</v>
      </c>
      <c r="AN183" s="143">
        <f>AK183*0.06</f>
        <v>0</v>
      </c>
      <c r="AO183" s="143">
        <f>AL183*1</f>
        <v>-3</v>
      </c>
      <c r="AP183" s="143">
        <v>35</v>
      </c>
      <c r="AQ183" s="143">
        <v>42</v>
      </c>
      <c r="AR183" s="143">
        <v>80</v>
      </c>
      <c r="AS183" s="143">
        <v>7579</v>
      </c>
      <c r="AT183" s="143">
        <f t="shared" si="71"/>
        <v>45</v>
      </c>
      <c r="AU183" s="147" t="s">
        <v>69</v>
      </c>
      <c r="AV183" s="143">
        <f>AS183*0.1</f>
        <v>757.9</v>
      </c>
      <c r="AW183" s="143">
        <v>8</v>
      </c>
      <c r="AX183" s="143">
        <v>9</v>
      </c>
      <c r="AY183" s="143">
        <v>10</v>
      </c>
      <c r="AZ183" s="143">
        <v>311.35</v>
      </c>
      <c r="BA183" s="143">
        <f t="shared" si="72"/>
        <v>2</v>
      </c>
      <c r="BB183" s="147" t="s">
        <v>69</v>
      </c>
      <c r="BC183" s="143">
        <f>AZ183*0.1</f>
        <v>31.135</v>
      </c>
      <c r="BD183" s="143">
        <v>3</v>
      </c>
      <c r="BE183" s="143">
        <v>4</v>
      </c>
      <c r="BF183" s="143">
        <v>3</v>
      </c>
      <c r="BG183" s="143">
        <v>21.6</v>
      </c>
      <c r="BH183" s="143">
        <f t="shared" si="73"/>
        <v>0</v>
      </c>
      <c r="BI183" s="147" t="s">
        <v>73</v>
      </c>
      <c r="BJ183" s="143">
        <f>BG183*0.08</f>
        <v>1.728</v>
      </c>
      <c r="BK183" s="143">
        <v>9</v>
      </c>
      <c r="BL183" s="143">
        <v>11</v>
      </c>
      <c r="BM183" s="143">
        <v>20</v>
      </c>
      <c r="BN183" s="143">
        <v>299.04</v>
      </c>
      <c r="BO183" s="143">
        <v>149.5</v>
      </c>
      <c r="BP183" s="143">
        <f t="shared" si="74"/>
        <v>11</v>
      </c>
      <c r="BQ183" s="147" t="s">
        <v>69</v>
      </c>
      <c r="BR183" s="143">
        <f>(BN183-BO183)*0.1</f>
        <v>14.954</v>
      </c>
      <c r="BS183" s="143">
        <v>6</v>
      </c>
      <c r="BT183" s="143">
        <v>8</v>
      </c>
      <c r="BU183" s="143">
        <v>10</v>
      </c>
      <c r="BV183" s="143">
        <v>166.08</v>
      </c>
      <c r="BW183" s="143">
        <f t="shared" si="75"/>
        <v>4</v>
      </c>
      <c r="BX183" s="147" t="s">
        <v>69</v>
      </c>
      <c r="BY183" s="143">
        <f>BV183*0.1</f>
        <v>16.608</v>
      </c>
      <c r="BZ183" s="143">
        <v>4</v>
      </c>
      <c r="CA183" s="143">
        <v>5</v>
      </c>
      <c r="CB183" s="143">
        <f t="shared" si="76"/>
        <v>10</v>
      </c>
      <c r="CC183" s="159">
        <f t="shared" si="77"/>
        <v>6</v>
      </c>
      <c r="CD183" s="160" t="s">
        <v>69</v>
      </c>
      <c r="CE183" s="159">
        <f>CG183*3+CH183*5+CI183*25+CJ183*15+CK183*70+CL183*6+CM183*30+CN183*6+CO183*24+CP183*56+CQ183*61</f>
        <v>67</v>
      </c>
      <c r="CF183" s="159"/>
      <c r="CG183" s="144">
        <v>0</v>
      </c>
      <c r="CH183" s="143">
        <v>1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1</v>
      </c>
      <c r="CO183" s="143">
        <v>0</v>
      </c>
      <c r="CP183" s="143">
        <v>1</v>
      </c>
      <c r="CQ183" s="143">
        <v>0</v>
      </c>
      <c r="CR183" s="143">
        <f t="shared" si="78"/>
        <v>982</v>
      </c>
      <c r="CS183" s="143">
        <f t="shared" si="79"/>
        <v>-3</v>
      </c>
    </row>
    <row r="184" s="135" customFormat="1" customHeight="1" spans="1:97">
      <c r="A184" s="143">
        <v>10808</v>
      </c>
      <c r="B184" s="143" t="s">
        <v>326</v>
      </c>
      <c r="C184" s="143">
        <v>54</v>
      </c>
      <c r="D184" s="143" t="s">
        <v>323</v>
      </c>
      <c r="E184" s="143" t="s">
        <v>72</v>
      </c>
      <c r="F184" s="143">
        <v>19</v>
      </c>
      <c r="G184" s="143">
        <v>23</v>
      </c>
      <c r="H184" s="143">
        <v>9</v>
      </c>
      <c r="I184" s="143">
        <v>193.6</v>
      </c>
      <c r="J184" s="143">
        <f t="shared" si="66"/>
        <v>-10</v>
      </c>
      <c r="K184" s="147" t="s">
        <v>70</v>
      </c>
      <c r="L184" s="143">
        <f>I184*0.06</f>
        <v>11.616</v>
      </c>
      <c r="M184" s="143">
        <v>25</v>
      </c>
      <c r="N184" s="143">
        <v>28</v>
      </c>
      <c r="O184" s="143">
        <v>36</v>
      </c>
      <c r="P184" s="143">
        <v>931.55</v>
      </c>
      <c r="Q184" s="143">
        <f t="shared" si="67"/>
        <v>11</v>
      </c>
      <c r="R184" s="147" t="s">
        <v>69</v>
      </c>
      <c r="S184" s="143">
        <f>P184*0.08</f>
        <v>74.524</v>
      </c>
      <c r="T184" s="143">
        <v>8</v>
      </c>
      <c r="U184" s="143">
        <v>9</v>
      </c>
      <c r="V184" s="143">
        <v>2</v>
      </c>
      <c r="W184" s="143">
        <v>67</v>
      </c>
      <c r="X184" s="143">
        <f t="shared" si="68"/>
        <v>-6</v>
      </c>
      <c r="Y184" s="147" t="s">
        <v>70</v>
      </c>
      <c r="Z184" s="143">
        <f t="shared" si="97"/>
        <v>4.02</v>
      </c>
      <c r="AA184" s="143">
        <v>16</v>
      </c>
      <c r="AB184" s="143">
        <v>21</v>
      </c>
      <c r="AC184" s="143">
        <v>16</v>
      </c>
      <c r="AD184" s="143">
        <v>332.42</v>
      </c>
      <c r="AE184" s="143">
        <f t="shared" si="69"/>
        <v>0</v>
      </c>
      <c r="AF184" s="147" t="s">
        <v>73</v>
      </c>
      <c r="AG184" s="143">
        <f>AD184*0.08</f>
        <v>26.5936</v>
      </c>
      <c r="AH184" s="143">
        <v>3</v>
      </c>
      <c r="AI184" s="143">
        <v>3</v>
      </c>
      <c r="AJ184" s="143">
        <v>4</v>
      </c>
      <c r="AK184" s="143">
        <v>114</v>
      </c>
      <c r="AL184" s="143">
        <f t="shared" si="70"/>
        <v>1</v>
      </c>
      <c r="AM184" s="147" t="s">
        <v>69</v>
      </c>
      <c r="AN184" s="143">
        <f>AK184*0.1</f>
        <v>11.4</v>
      </c>
      <c r="AO184" s="143"/>
      <c r="AP184" s="143">
        <v>35</v>
      </c>
      <c r="AQ184" s="143">
        <v>42</v>
      </c>
      <c r="AR184" s="143">
        <v>63</v>
      </c>
      <c r="AS184" s="143">
        <v>5177</v>
      </c>
      <c r="AT184" s="143">
        <f t="shared" si="71"/>
        <v>28</v>
      </c>
      <c r="AU184" s="147" t="s">
        <v>69</v>
      </c>
      <c r="AV184" s="143">
        <f>AS184*0.1</f>
        <v>517.7</v>
      </c>
      <c r="AW184" s="143">
        <v>8</v>
      </c>
      <c r="AX184" s="143">
        <v>9</v>
      </c>
      <c r="AY184" s="143">
        <v>3</v>
      </c>
      <c r="AZ184" s="143">
        <v>105</v>
      </c>
      <c r="BA184" s="143">
        <f t="shared" si="72"/>
        <v>-5</v>
      </c>
      <c r="BB184" s="147" t="s">
        <v>70</v>
      </c>
      <c r="BC184" s="143">
        <f>AZ184*0.06</f>
        <v>6.3</v>
      </c>
      <c r="BD184" s="143">
        <v>3</v>
      </c>
      <c r="BE184" s="143">
        <v>3</v>
      </c>
      <c r="BF184" s="143">
        <v>10</v>
      </c>
      <c r="BG184" s="143">
        <v>135.68</v>
      </c>
      <c r="BH184" s="143">
        <f t="shared" si="73"/>
        <v>7</v>
      </c>
      <c r="BI184" s="147" t="s">
        <v>69</v>
      </c>
      <c r="BJ184" s="143">
        <f>BG184*0.1</f>
        <v>13.568</v>
      </c>
      <c r="BK184" s="143">
        <v>9</v>
      </c>
      <c r="BL184" s="143">
        <v>10</v>
      </c>
      <c r="BM184" s="143">
        <v>44</v>
      </c>
      <c r="BN184" s="143">
        <v>598</v>
      </c>
      <c r="BO184" s="143">
        <v>299</v>
      </c>
      <c r="BP184" s="143">
        <f t="shared" si="74"/>
        <v>35</v>
      </c>
      <c r="BQ184" s="147" t="s">
        <v>69</v>
      </c>
      <c r="BR184" s="143">
        <f>(BN184-BO184)*0.1</f>
        <v>29.9</v>
      </c>
      <c r="BS184" s="143">
        <v>6</v>
      </c>
      <c r="BT184" s="143">
        <v>8</v>
      </c>
      <c r="BU184" s="143">
        <v>3</v>
      </c>
      <c r="BV184" s="143">
        <v>63</v>
      </c>
      <c r="BW184" s="143">
        <f t="shared" si="75"/>
        <v>-3</v>
      </c>
      <c r="BX184" s="147" t="s">
        <v>70</v>
      </c>
      <c r="BY184" s="143">
        <f>BV184*0.06</f>
        <v>3.78</v>
      </c>
      <c r="BZ184" s="143">
        <v>4</v>
      </c>
      <c r="CA184" s="143">
        <v>4</v>
      </c>
      <c r="CB184" s="143">
        <f t="shared" si="76"/>
        <v>0</v>
      </c>
      <c r="CC184" s="159">
        <f t="shared" si="77"/>
        <v>-4</v>
      </c>
      <c r="CD184" s="160" t="s">
        <v>70</v>
      </c>
      <c r="CE184" s="159">
        <f>CG184*2+CH184*3+CI184*15+CJ184*10+CK184*50+CL184*4+CM184*20+CN184*3+CO184*15+CP184*40+CQ184*40</f>
        <v>0</v>
      </c>
      <c r="CF184" s="159">
        <f>CC184*3</f>
        <v>-12</v>
      </c>
      <c r="CG184" s="144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f t="shared" si="78"/>
        <v>699</v>
      </c>
      <c r="CS184" s="143">
        <f t="shared" si="79"/>
        <v>-12</v>
      </c>
    </row>
    <row r="185" s="135" customFormat="1" customHeight="1" spans="1:97">
      <c r="A185" s="143">
        <v>10043</v>
      </c>
      <c r="B185" s="143" t="s">
        <v>327</v>
      </c>
      <c r="C185" s="143">
        <v>367</v>
      </c>
      <c r="D185" s="143" t="s">
        <v>328</v>
      </c>
      <c r="E185" s="143" t="s">
        <v>243</v>
      </c>
      <c r="F185" s="143">
        <v>48</v>
      </c>
      <c r="G185" s="143">
        <v>57</v>
      </c>
      <c r="H185" s="143">
        <v>22</v>
      </c>
      <c r="I185" s="143">
        <v>528.14</v>
      </c>
      <c r="J185" s="143">
        <f t="shared" si="66"/>
        <v>-26</v>
      </c>
      <c r="K185" s="147" t="s">
        <v>70</v>
      </c>
      <c r="L185" s="143">
        <f>I185*0.06</f>
        <v>31.6884</v>
      </c>
      <c r="M185" s="143">
        <v>62</v>
      </c>
      <c r="N185" s="143">
        <v>69</v>
      </c>
      <c r="O185" s="143">
        <v>41</v>
      </c>
      <c r="P185" s="143">
        <v>916.92</v>
      </c>
      <c r="Q185" s="143">
        <f t="shared" si="67"/>
        <v>-21</v>
      </c>
      <c r="R185" s="147" t="s">
        <v>70</v>
      </c>
      <c r="S185" s="143">
        <f>P185*0.05</f>
        <v>45.846</v>
      </c>
      <c r="T185" s="143">
        <v>13</v>
      </c>
      <c r="U185" s="143">
        <v>14</v>
      </c>
      <c r="V185" s="143">
        <v>2</v>
      </c>
      <c r="W185" s="143">
        <v>49</v>
      </c>
      <c r="X185" s="143">
        <f t="shared" si="68"/>
        <v>-11</v>
      </c>
      <c r="Y185" s="147" t="s">
        <v>70</v>
      </c>
      <c r="Z185" s="143">
        <f t="shared" si="97"/>
        <v>2.94</v>
      </c>
      <c r="AA185" s="143">
        <v>29</v>
      </c>
      <c r="AB185" s="143">
        <v>38</v>
      </c>
      <c r="AC185" s="143">
        <v>24</v>
      </c>
      <c r="AD185" s="143">
        <v>539.24</v>
      </c>
      <c r="AE185" s="143">
        <f t="shared" si="69"/>
        <v>-5</v>
      </c>
      <c r="AF185" s="147" t="s">
        <v>70</v>
      </c>
      <c r="AG185" s="143">
        <f>AD185*0.06</f>
        <v>32.3544</v>
      </c>
      <c r="AH185" s="143">
        <v>4</v>
      </c>
      <c r="AI185" s="143">
        <v>5</v>
      </c>
      <c r="AJ185" s="143">
        <v>2</v>
      </c>
      <c r="AK185" s="143">
        <v>57</v>
      </c>
      <c r="AL185" s="143">
        <f t="shared" si="70"/>
        <v>-2</v>
      </c>
      <c r="AM185" s="147" t="s">
        <v>70</v>
      </c>
      <c r="AN185" s="143">
        <f>AK185*0.06</f>
        <v>3.42</v>
      </c>
      <c r="AO185" s="143">
        <f>AL185*1</f>
        <v>-2</v>
      </c>
      <c r="AP185" s="143">
        <v>44</v>
      </c>
      <c r="AQ185" s="143">
        <v>52</v>
      </c>
      <c r="AR185" s="143">
        <v>36</v>
      </c>
      <c r="AS185" s="143">
        <v>3546.64</v>
      </c>
      <c r="AT185" s="143">
        <f t="shared" si="71"/>
        <v>-8</v>
      </c>
      <c r="AU185" s="147" t="s">
        <v>70</v>
      </c>
      <c r="AV185" s="143">
        <f>AS185*0.06</f>
        <v>212.7984</v>
      </c>
      <c r="AW185" s="143">
        <v>9</v>
      </c>
      <c r="AX185" s="143">
        <v>11</v>
      </c>
      <c r="AY185" s="143">
        <v>21</v>
      </c>
      <c r="AZ185" s="143">
        <v>510.6</v>
      </c>
      <c r="BA185" s="143">
        <f t="shared" si="72"/>
        <v>12</v>
      </c>
      <c r="BB185" s="147" t="s">
        <v>69</v>
      </c>
      <c r="BC185" s="143">
        <f>AZ185*0.1</f>
        <v>51.06</v>
      </c>
      <c r="BD185" s="143">
        <v>4</v>
      </c>
      <c r="BE185" s="143">
        <v>5</v>
      </c>
      <c r="BF185" s="143">
        <v>3</v>
      </c>
      <c r="BG185" s="143">
        <v>29.9</v>
      </c>
      <c r="BH185" s="143">
        <f t="shared" si="73"/>
        <v>-1</v>
      </c>
      <c r="BI185" s="147" t="s">
        <v>70</v>
      </c>
      <c r="BJ185" s="143">
        <f>BG185*0.06</f>
        <v>1.794</v>
      </c>
      <c r="BK185" s="143">
        <v>12</v>
      </c>
      <c r="BL185" s="143">
        <v>14</v>
      </c>
      <c r="BM185" s="143">
        <v>46</v>
      </c>
      <c r="BN185" s="143">
        <v>657.88</v>
      </c>
      <c r="BO185" s="143">
        <v>598.08</v>
      </c>
      <c r="BP185" s="143">
        <f t="shared" si="74"/>
        <v>34</v>
      </c>
      <c r="BQ185" s="147" t="s">
        <v>69</v>
      </c>
      <c r="BR185" s="143">
        <f>(BN185-BO185)*0.1</f>
        <v>5.98</v>
      </c>
      <c r="BS185" s="143">
        <v>12</v>
      </c>
      <c r="BT185" s="143">
        <v>15</v>
      </c>
      <c r="BU185" s="143">
        <v>3</v>
      </c>
      <c r="BV185" s="143">
        <v>52</v>
      </c>
      <c r="BW185" s="143">
        <f t="shared" si="75"/>
        <v>-9</v>
      </c>
      <c r="BX185" s="147" t="s">
        <v>70</v>
      </c>
      <c r="BY185" s="143">
        <f>BV185*0.06</f>
        <v>3.12</v>
      </c>
      <c r="BZ185" s="143">
        <v>11</v>
      </c>
      <c r="CA185" s="143">
        <v>13</v>
      </c>
      <c r="CB185" s="143">
        <f t="shared" si="76"/>
        <v>10</v>
      </c>
      <c r="CC185" s="159">
        <f t="shared" si="77"/>
        <v>-1</v>
      </c>
      <c r="CD185" s="160" t="s">
        <v>70</v>
      </c>
      <c r="CE185" s="159">
        <f>CG185*2+CH185*3+CI185*15+CJ185*10+CK185*50+CL185*4+CM185*20+CN185*3+CO185*15+CP185*40+CQ185*40</f>
        <v>46</v>
      </c>
      <c r="CF185" s="159">
        <f>CC185*3</f>
        <v>-3</v>
      </c>
      <c r="CG185" s="144">
        <v>0</v>
      </c>
      <c r="CH185" s="143">
        <v>2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1</v>
      </c>
      <c r="CQ185" s="143">
        <v>0</v>
      </c>
      <c r="CR185" s="143">
        <f t="shared" si="78"/>
        <v>437</v>
      </c>
      <c r="CS185" s="143">
        <f t="shared" si="79"/>
        <v>-5</v>
      </c>
    </row>
    <row r="186" s="135" customFormat="1" customHeight="1" spans="1:97">
      <c r="A186" s="143">
        <v>11799</v>
      </c>
      <c r="B186" s="143" t="s">
        <v>329</v>
      </c>
      <c r="C186" s="143">
        <v>367</v>
      </c>
      <c r="D186" s="143" t="s">
        <v>328</v>
      </c>
      <c r="E186" s="143" t="s">
        <v>72</v>
      </c>
      <c r="F186" s="143">
        <v>47</v>
      </c>
      <c r="G186" s="143">
        <v>57</v>
      </c>
      <c r="H186" s="143">
        <v>21</v>
      </c>
      <c r="I186" s="143">
        <v>531.25</v>
      </c>
      <c r="J186" s="143">
        <f t="shared" si="66"/>
        <v>-26</v>
      </c>
      <c r="K186" s="147" t="s">
        <v>70</v>
      </c>
      <c r="L186" s="143">
        <f>I186*0.06</f>
        <v>31.875</v>
      </c>
      <c r="M186" s="143">
        <v>63</v>
      </c>
      <c r="N186" s="143">
        <v>69</v>
      </c>
      <c r="O186" s="143">
        <v>58</v>
      </c>
      <c r="P186" s="143">
        <v>1355.02</v>
      </c>
      <c r="Q186" s="143">
        <f t="shared" si="67"/>
        <v>-5</v>
      </c>
      <c r="R186" s="147" t="s">
        <v>70</v>
      </c>
      <c r="S186" s="143">
        <f>P186*0.05</f>
        <v>67.751</v>
      </c>
      <c r="T186" s="143">
        <v>12</v>
      </c>
      <c r="U186" s="143">
        <v>14</v>
      </c>
      <c r="V186" s="143">
        <v>9</v>
      </c>
      <c r="W186" s="143">
        <v>255.5</v>
      </c>
      <c r="X186" s="143">
        <f t="shared" si="68"/>
        <v>-3</v>
      </c>
      <c r="Y186" s="147" t="s">
        <v>70</v>
      </c>
      <c r="Z186" s="143">
        <f t="shared" si="97"/>
        <v>15.33</v>
      </c>
      <c r="AA186" s="143">
        <v>30</v>
      </c>
      <c r="AB186" s="143">
        <v>37</v>
      </c>
      <c r="AC186" s="143">
        <v>15</v>
      </c>
      <c r="AD186" s="143">
        <v>462.35</v>
      </c>
      <c r="AE186" s="143">
        <f t="shared" si="69"/>
        <v>-15</v>
      </c>
      <c r="AF186" s="147" t="s">
        <v>70</v>
      </c>
      <c r="AG186" s="143">
        <f>AD186*0.06</f>
        <v>27.741</v>
      </c>
      <c r="AH186" s="143">
        <v>4</v>
      </c>
      <c r="AI186" s="143">
        <v>5</v>
      </c>
      <c r="AJ186" s="143">
        <v>2</v>
      </c>
      <c r="AK186" s="143">
        <v>57</v>
      </c>
      <c r="AL186" s="143">
        <f t="shared" si="70"/>
        <v>-2</v>
      </c>
      <c r="AM186" s="147" t="s">
        <v>70</v>
      </c>
      <c r="AN186" s="143">
        <f>AK186*0.06</f>
        <v>3.42</v>
      </c>
      <c r="AO186" s="143">
        <f>AL186*1</f>
        <v>-2</v>
      </c>
      <c r="AP186" s="143">
        <v>44</v>
      </c>
      <c r="AQ186" s="143">
        <v>53</v>
      </c>
      <c r="AR186" s="143">
        <v>31</v>
      </c>
      <c r="AS186" s="143">
        <v>2946.58</v>
      </c>
      <c r="AT186" s="143">
        <f t="shared" si="71"/>
        <v>-13</v>
      </c>
      <c r="AU186" s="147" t="s">
        <v>70</v>
      </c>
      <c r="AV186" s="143">
        <f>AS186*0.06</f>
        <v>176.7948</v>
      </c>
      <c r="AW186" s="143">
        <v>9</v>
      </c>
      <c r="AX186" s="143">
        <v>10</v>
      </c>
      <c r="AY186" s="143">
        <v>25</v>
      </c>
      <c r="AZ186" s="143">
        <v>620.06</v>
      </c>
      <c r="BA186" s="143">
        <f t="shared" si="72"/>
        <v>16</v>
      </c>
      <c r="BB186" s="147" t="s">
        <v>69</v>
      </c>
      <c r="BC186" s="143">
        <f>AZ186*0.1</f>
        <v>62.006</v>
      </c>
      <c r="BD186" s="143">
        <v>4</v>
      </c>
      <c r="BE186" s="143">
        <v>5</v>
      </c>
      <c r="BF186" s="143">
        <v>5</v>
      </c>
      <c r="BG186" s="143">
        <v>136.03</v>
      </c>
      <c r="BH186" s="143">
        <f t="shared" si="73"/>
        <v>1</v>
      </c>
      <c r="BI186" s="147" t="s">
        <v>69</v>
      </c>
      <c r="BJ186" s="143">
        <f>BG186*0.1</f>
        <v>13.603</v>
      </c>
      <c r="BK186" s="143">
        <v>11</v>
      </c>
      <c r="BL186" s="143">
        <v>14</v>
      </c>
      <c r="BM186" s="143">
        <v>0</v>
      </c>
      <c r="BN186" s="143">
        <v>0</v>
      </c>
      <c r="BO186" s="143">
        <v>0</v>
      </c>
      <c r="BP186" s="143">
        <f t="shared" si="74"/>
        <v>-11</v>
      </c>
      <c r="BQ186" s="147" t="s">
        <v>70</v>
      </c>
      <c r="BR186" s="143">
        <f>(BN186-BO186)*0.06</f>
        <v>0</v>
      </c>
      <c r="BS186" s="143">
        <v>12</v>
      </c>
      <c r="BT186" s="143">
        <v>16</v>
      </c>
      <c r="BU186" s="143">
        <v>9</v>
      </c>
      <c r="BV186" s="143">
        <v>121.73</v>
      </c>
      <c r="BW186" s="143">
        <f t="shared" si="75"/>
        <v>-3</v>
      </c>
      <c r="BX186" s="147" t="s">
        <v>70</v>
      </c>
      <c r="BY186" s="143">
        <f>BV186*0.06</f>
        <v>7.3038</v>
      </c>
      <c r="BZ186" s="143">
        <v>11</v>
      </c>
      <c r="CA186" s="143">
        <v>13</v>
      </c>
      <c r="CB186" s="143">
        <f t="shared" si="76"/>
        <v>14</v>
      </c>
      <c r="CC186" s="159">
        <f t="shared" si="77"/>
        <v>3</v>
      </c>
      <c r="CD186" s="160" t="s">
        <v>69</v>
      </c>
      <c r="CE186" s="159">
        <f>CG186*3+CH186*5+CI186*25+CJ186*15+CK186*70+CL186*6+CM186*30+CN186*6+CO186*24+CP186*56+CQ186*61</f>
        <v>91</v>
      </c>
      <c r="CF186" s="159"/>
      <c r="CG186" s="144">
        <v>1</v>
      </c>
      <c r="CH186" s="143">
        <v>1</v>
      </c>
      <c r="CI186" s="143">
        <v>0</v>
      </c>
      <c r="CJ186" s="143">
        <v>1</v>
      </c>
      <c r="CK186" s="143">
        <v>0</v>
      </c>
      <c r="CL186" s="143">
        <v>0</v>
      </c>
      <c r="CM186" s="143">
        <v>0</v>
      </c>
      <c r="CN186" s="143">
        <v>2</v>
      </c>
      <c r="CO186" s="143">
        <v>0</v>
      </c>
      <c r="CP186" s="143">
        <v>1</v>
      </c>
      <c r="CQ186" s="143">
        <v>0</v>
      </c>
      <c r="CR186" s="143">
        <f t="shared" si="78"/>
        <v>497</v>
      </c>
      <c r="CS186" s="143">
        <f t="shared" si="79"/>
        <v>-2</v>
      </c>
    </row>
    <row r="187" s="135" customFormat="1" customHeight="1" spans="1:97">
      <c r="A187" s="143">
        <v>13199</v>
      </c>
      <c r="B187" s="143" t="s">
        <v>330</v>
      </c>
      <c r="C187" s="143">
        <v>367</v>
      </c>
      <c r="D187" s="143" t="s">
        <v>328</v>
      </c>
      <c r="E187" s="144" t="s">
        <v>81</v>
      </c>
      <c r="F187" s="143">
        <v>0</v>
      </c>
      <c r="G187" s="143">
        <v>0</v>
      </c>
      <c r="H187" s="143">
        <v>1</v>
      </c>
      <c r="I187" s="143">
        <v>29.8</v>
      </c>
      <c r="J187" s="143">
        <f t="shared" si="66"/>
        <v>1</v>
      </c>
      <c r="K187" s="147" t="s">
        <v>76</v>
      </c>
      <c r="L187" s="143">
        <f>I187*0.06</f>
        <v>1.788</v>
      </c>
      <c r="M187" s="143">
        <v>0</v>
      </c>
      <c r="N187" s="143">
        <v>0</v>
      </c>
      <c r="O187" s="143">
        <v>1</v>
      </c>
      <c r="P187" s="143">
        <v>22.5</v>
      </c>
      <c r="Q187" s="143">
        <f t="shared" si="67"/>
        <v>1</v>
      </c>
      <c r="R187" s="147" t="s">
        <v>76</v>
      </c>
      <c r="S187" s="143">
        <f>P187*0.05</f>
        <v>1.125</v>
      </c>
      <c r="T187" s="143">
        <v>0</v>
      </c>
      <c r="U187" s="143">
        <v>0</v>
      </c>
      <c r="V187" s="143">
        <v>2</v>
      </c>
      <c r="W187" s="143">
        <v>70</v>
      </c>
      <c r="X187" s="143">
        <f t="shared" si="68"/>
        <v>2</v>
      </c>
      <c r="Y187" s="147" t="s">
        <v>76</v>
      </c>
      <c r="Z187" s="143">
        <f>W187*0.06</f>
        <v>4.2</v>
      </c>
      <c r="AA187" s="143">
        <v>0</v>
      </c>
      <c r="AB187" s="143">
        <v>0</v>
      </c>
      <c r="AC187" s="143">
        <v>1</v>
      </c>
      <c r="AD187" s="143">
        <v>35</v>
      </c>
      <c r="AE187" s="143">
        <f t="shared" si="69"/>
        <v>1</v>
      </c>
      <c r="AF187" s="147" t="s">
        <v>76</v>
      </c>
      <c r="AG187" s="143">
        <f>AD187*0.06</f>
        <v>2.1</v>
      </c>
      <c r="AH187" s="143">
        <v>0</v>
      </c>
      <c r="AI187" s="143">
        <v>0</v>
      </c>
      <c r="AJ187" s="143">
        <v>0</v>
      </c>
      <c r="AK187" s="143">
        <v>0</v>
      </c>
      <c r="AL187" s="143">
        <f t="shared" si="70"/>
        <v>0</v>
      </c>
      <c r="AM187" s="147" t="s">
        <v>76</v>
      </c>
      <c r="AN187" s="143">
        <f>AK187*0.06</f>
        <v>0</v>
      </c>
      <c r="AO187" s="143"/>
      <c r="AP187" s="143">
        <v>0</v>
      </c>
      <c r="AQ187" s="143">
        <v>0</v>
      </c>
      <c r="AR187" s="143">
        <v>0</v>
      </c>
      <c r="AS187" s="143">
        <v>0</v>
      </c>
      <c r="AT187" s="143">
        <f t="shared" si="71"/>
        <v>0</v>
      </c>
      <c r="AU187" s="147" t="s">
        <v>76</v>
      </c>
      <c r="AV187" s="143">
        <f>AS187*0.06</f>
        <v>0</v>
      </c>
      <c r="AW187" s="143">
        <v>0</v>
      </c>
      <c r="AX187" s="143">
        <v>0</v>
      </c>
      <c r="AY187" s="143">
        <v>1</v>
      </c>
      <c r="AZ187" s="143">
        <v>35</v>
      </c>
      <c r="BA187" s="143">
        <f t="shared" si="72"/>
        <v>1</v>
      </c>
      <c r="BB187" s="147" t="s">
        <v>69</v>
      </c>
      <c r="BC187" s="143">
        <f>AZ187*0.1</f>
        <v>3.5</v>
      </c>
      <c r="BD187" s="143">
        <v>0</v>
      </c>
      <c r="BE187" s="143">
        <v>0</v>
      </c>
      <c r="BF187" s="143">
        <v>0</v>
      </c>
      <c r="BG187" s="143">
        <v>0</v>
      </c>
      <c r="BH187" s="143">
        <f t="shared" si="73"/>
        <v>0</v>
      </c>
      <c r="BI187" s="147" t="s">
        <v>76</v>
      </c>
      <c r="BJ187" s="143">
        <f>BG187*0.06</f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f t="shared" si="74"/>
        <v>0</v>
      </c>
      <c r="BQ187" s="147" t="s">
        <v>76</v>
      </c>
      <c r="BR187" s="143">
        <f>(BN187-BO187)*0.06</f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f t="shared" si="75"/>
        <v>0</v>
      </c>
      <c r="BX187" s="147" t="s">
        <v>76</v>
      </c>
      <c r="BY187" s="143">
        <f>BV187*0.06</f>
        <v>0</v>
      </c>
      <c r="BZ187" s="143">
        <v>0</v>
      </c>
      <c r="CA187" s="143">
        <v>0</v>
      </c>
      <c r="CB187" s="143">
        <f t="shared" si="76"/>
        <v>0</v>
      </c>
      <c r="CC187" s="159">
        <f t="shared" si="77"/>
        <v>0</v>
      </c>
      <c r="CD187" s="160" t="s">
        <v>76</v>
      </c>
      <c r="CE187" s="159">
        <f t="shared" ref="CE187:CE193" si="98">CG187*2+CH187*3+CI187*15+CJ187*10+CK187*50+CL187*4+CM187*20+CN187*3+CO187*15+CP187*40+CQ187*40</f>
        <v>0</v>
      </c>
      <c r="CF187" s="159"/>
      <c r="CG187" s="144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f t="shared" si="78"/>
        <v>13</v>
      </c>
      <c r="CS187" s="143">
        <f t="shared" si="79"/>
        <v>0</v>
      </c>
    </row>
    <row r="188" s="135" customFormat="1" customHeight="1" spans="1:97">
      <c r="A188" s="143">
        <v>10930</v>
      </c>
      <c r="B188" s="143" t="s">
        <v>331</v>
      </c>
      <c r="C188" s="143">
        <v>724</v>
      </c>
      <c r="D188" s="143" t="s">
        <v>332</v>
      </c>
      <c r="E188" s="143" t="s">
        <v>68</v>
      </c>
      <c r="F188" s="143">
        <v>39</v>
      </c>
      <c r="G188" s="143">
        <v>48</v>
      </c>
      <c r="H188" s="143">
        <v>37</v>
      </c>
      <c r="I188" s="143">
        <v>874.44</v>
      </c>
      <c r="J188" s="143">
        <f t="shared" si="66"/>
        <v>-2</v>
      </c>
      <c r="K188" s="147" t="s">
        <v>70</v>
      </c>
      <c r="L188" s="143">
        <f>I188*0.06</f>
        <v>52.4664</v>
      </c>
      <c r="M188" s="143">
        <v>53</v>
      </c>
      <c r="N188" s="143">
        <v>58</v>
      </c>
      <c r="O188" s="143">
        <v>58</v>
      </c>
      <c r="P188" s="143">
        <v>1269.05</v>
      </c>
      <c r="Q188" s="143">
        <f t="shared" si="67"/>
        <v>5</v>
      </c>
      <c r="R188" s="147" t="s">
        <v>69</v>
      </c>
      <c r="S188" s="143">
        <f>P188*0.08</f>
        <v>101.524</v>
      </c>
      <c r="T188" s="143">
        <v>17</v>
      </c>
      <c r="U188" s="143">
        <v>18</v>
      </c>
      <c r="V188" s="143">
        <v>11</v>
      </c>
      <c r="W188" s="143">
        <v>294.79</v>
      </c>
      <c r="X188" s="143">
        <f t="shared" si="68"/>
        <v>-6</v>
      </c>
      <c r="Y188" s="147" t="s">
        <v>70</v>
      </c>
      <c r="Z188" s="143">
        <f>W188*0.06</f>
        <v>17.6874</v>
      </c>
      <c r="AA188" s="143">
        <v>34</v>
      </c>
      <c r="AB188" s="143">
        <v>42</v>
      </c>
      <c r="AC188" s="143">
        <v>31</v>
      </c>
      <c r="AD188" s="143">
        <v>814.08</v>
      </c>
      <c r="AE188" s="143">
        <f t="shared" si="69"/>
        <v>-3</v>
      </c>
      <c r="AF188" s="147" t="s">
        <v>70</v>
      </c>
      <c r="AG188" s="143">
        <f>AD188*0.06</f>
        <v>48.8448</v>
      </c>
      <c r="AH188" s="143">
        <v>5</v>
      </c>
      <c r="AI188" s="143">
        <v>6</v>
      </c>
      <c r="AJ188" s="143">
        <v>0</v>
      </c>
      <c r="AK188" s="143">
        <v>0</v>
      </c>
      <c r="AL188" s="143">
        <f t="shared" si="70"/>
        <v>-5</v>
      </c>
      <c r="AM188" s="147" t="s">
        <v>70</v>
      </c>
      <c r="AN188" s="143">
        <f>AK188*0.06</f>
        <v>0</v>
      </c>
      <c r="AO188" s="143">
        <f>AL188*1</f>
        <v>-5</v>
      </c>
      <c r="AP188" s="143">
        <v>61</v>
      </c>
      <c r="AQ188" s="143">
        <v>75</v>
      </c>
      <c r="AR188" s="143">
        <v>51</v>
      </c>
      <c r="AS188" s="143">
        <v>3948.2</v>
      </c>
      <c r="AT188" s="143">
        <f t="shared" si="71"/>
        <v>-10</v>
      </c>
      <c r="AU188" s="147" t="s">
        <v>70</v>
      </c>
      <c r="AV188" s="143">
        <f>AS188*0.06</f>
        <v>236.892</v>
      </c>
      <c r="AW188" s="143">
        <v>9</v>
      </c>
      <c r="AX188" s="143">
        <v>11</v>
      </c>
      <c r="AY188" s="143">
        <v>4</v>
      </c>
      <c r="AZ188" s="143">
        <v>140</v>
      </c>
      <c r="BA188" s="143">
        <f t="shared" si="72"/>
        <v>-5</v>
      </c>
      <c r="BB188" s="147" t="s">
        <v>70</v>
      </c>
      <c r="BC188" s="143">
        <f>AZ188*0.06</f>
        <v>8.4</v>
      </c>
      <c r="BD188" s="143">
        <v>3</v>
      </c>
      <c r="BE188" s="143">
        <v>5</v>
      </c>
      <c r="BF188" s="143">
        <v>6</v>
      </c>
      <c r="BG188" s="143">
        <v>54.56</v>
      </c>
      <c r="BH188" s="143">
        <f t="shared" si="73"/>
        <v>3</v>
      </c>
      <c r="BI188" s="147" t="s">
        <v>69</v>
      </c>
      <c r="BJ188" s="143">
        <f>BG188*0.1</f>
        <v>5.456</v>
      </c>
      <c r="BK188" s="143">
        <v>11</v>
      </c>
      <c r="BL188" s="143">
        <v>14</v>
      </c>
      <c r="BM188" s="143">
        <v>36</v>
      </c>
      <c r="BN188" s="143">
        <v>607.99</v>
      </c>
      <c r="BO188" s="143">
        <v>448.5</v>
      </c>
      <c r="BP188" s="143">
        <f t="shared" si="74"/>
        <v>25</v>
      </c>
      <c r="BQ188" s="147" t="s">
        <v>69</v>
      </c>
      <c r="BR188" s="143">
        <f>(BN188-BO188)*0.1</f>
        <v>15.949</v>
      </c>
      <c r="BS188" s="143">
        <v>9</v>
      </c>
      <c r="BT188" s="143">
        <v>11</v>
      </c>
      <c r="BU188" s="143">
        <v>26</v>
      </c>
      <c r="BV188" s="143">
        <v>550.44</v>
      </c>
      <c r="BW188" s="143">
        <f t="shared" si="75"/>
        <v>17</v>
      </c>
      <c r="BX188" s="147" t="s">
        <v>69</v>
      </c>
      <c r="BY188" s="143">
        <f>BV188*0.1</f>
        <v>55.044</v>
      </c>
      <c r="BZ188" s="143">
        <v>13</v>
      </c>
      <c r="CA188" s="143">
        <v>15</v>
      </c>
      <c r="CB188" s="143">
        <f t="shared" si="76"/>
        <v>4</v>
      </c>
      <c r="CC188" s="159">
        <f t="shared" si="77"/>
        <v>-9</v>
      </c>
      <c r="CD188" s="160" t="s">
        <v>70</v>
      </c>
      <c r="CE188" s="159">
        <f t="shared" si="98"/>
        <v>12</v>
      </c>
      <c r="CF188" s="159">
        <f>CC188*3</f>
        <v>-27</v>
      </c>
      <c r="CG188" s="144">
        <v>0</v>
      </c>
      <c r="CH188" s="143">
        <v>2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2</v>
      </c>
      <c r="CO188" s="143">
        <v>0</v>
      </c>
      <c r="CP188" s="143">
        <v>0</v>
      </c>
      <c r="CQ188" s="143">
        <v>0</v>
      </c>
      <c r="CR188" s="143">
        <f t="shared" si="78"/>
        <v>554</v>
      </c>
      <c r="CS188" s="143">
        <f t="shared" si="79"/>
        <v>-32</v>
      </c>
    </row>
    <row r="189" s="135" customFormat="1" customHeight="1" spans="1:97">
      <c r="A189" s="143">
        <v>12936</v>
      </c>
      <c r="B189" s="143" t="s">
        <v>333</v>
      </c>
      <c r="C189" s="143">
        <v>724</v>
      </c>
      <c r="D189" s="143" t="s">
        <v>332</v>
      </c>
      <c r="E189" s="143" t="s">
        <v>72</v>
      </c>
      <c r="F189" s="143">
        <v>43</v>
      </c>
      <c r="G189" s="143">
        <v>51</v>
      </c>
      <c r="H189" s="143">
        <v>16</v>
      </c>
      <c r="I189" s="143">
        <v>383.04</v>
      </c>
      <c r="J189" s="143">
        <f t="shared" si="66"/>
        <v>-27</v>
      </c>
      <c r="K189" s="147" t="s">
        <v>70</v>
      </c>
      <c r="L189" s="143">
        <f>I189*0.06</f>
        <v>22.9824</v>
      </c>
      <c r="M189" s="143">
        <v>56</v>
      </c>
      <c r="N189" s="143">
        <v>62</v>
      </c>
      <c r="O189" s="143">
        <v>40</v>
      </c>
      <c r="P189" s="143">
        <v>867.27</v>
      </c>
      <c r="Q189" s="143">
        <f t="shared" si="67"/>
        <v>-16</v>
      </c>
      <c r="R189" s="147" t="s">
        <v>70</v>
      </c>
      <c r="S189" s="143">
        <f>P189*0.05</f>
        <v>43.3635</v>
      </c>
      <c r="T189" s="143">
        <v>18</v>
      </c>
      <c r="U189" s="143">
        <v>20</v>
      </c>
      <c r="V189" s="143">
        <v>13</v>
      </c>
      <c r="W189" s="143">
        <v>318.3</v>
      </c>
      <c r="X189" s="143">
        <f t="shared" si="68"/>
        <v>-5</v>
      </c>
      <c r="Y189" s="147" t="s">
        <v>70</v>
      </c>
      <c r="Z189" s="143">
        <f>W189*0.06</f>
        <v>19.098</v>
      </c>
      <c r="AA189" s="143">
        <v>36</v>
      </c>
      <c r="AB189" s="143">
        <v>45</v>
      </c>
      <c r="AC189" s="143">
        <v>25</v>
      </c>
      <c r="AD189" s="143">
        <v>650.3</v>
      </c>
      <c r="AE189" s="143">
        <f t="shared" si="69"/>
        <v>-11</v>
      </c>
      <c r="AF189" s="147" t="s">
        <v>70</v>
      </c>
      <c r="AG189" s="143">
        <f>AD189*0.06</f>
        <v>39.018</v>
      </c>
      <c r="AH189" s="143">
        <v>6</v>
      </c>
      <c r="AI189" s="143">
        <v>7</v>
      </c>
      <c r="AJ189" s="143">
        <v>0</v>
      </c>
      <c r="AK189" s="143">
        <v>0</v>
      </c>
      <c r="AL189" s="143">
        <f t="shared" si="70"/>
        <v>-6</v>
      </c>
      <c r="AM189" s="147" t="s">
        <v>70</v>
      </c>
      <c r="AN189" s="143">
        <f>AK189*0.06</f>
        <v>0</v>
      </c>
      <c r="AO189" s="143">
        <f>AL189*1</f>
        <v>-6</v>
      </c>
      <c r="AP189" s="143">
        <v>69</v>
      </c>
      <c r="AQ189" s="143">
        <v>82</v>
      </c>
      <c r="AR189" s="143">
        <v>83</v>
      </c>
      <c r="AS189" s="143">
        <v>7416.58</v>
      </c>
      <c r="AT189" s="143">
        <f t="shared" si="71"/>
        <v>14</v>
      </c>
      <c r="AU189" s="147" t="s">
        <v>69</v>
      </c>
      <c r="AV189" s="143">
        <f>AS189*0.1</f>
        <v>741.658</v>
      </c>
      <c r="AW189" s="143">
        <v>10</v>
      </c>
      <c r="AX189" s="143">
        <v>12</v>
      </c>
      <c r="AY189" s="143">
        <v>11</v>
      </c>
      <c r="AZ189" s="143">
        <v>310.96</v>
      </c>
      <c r="BA189" s="143">
        <f t="shared" si="72"/>
        <v>1</v>
      </c>
      <c r="BB189" s="147" t="s">
        <v>73</v>
      </c>
      <c r="BC189" s="143">
        <f>AZ189*0.08</f>
        <v>24.8768</v>
      </c>
      <c r="BD189" s="143">
        <v>4</v>
      </c>
      <c r="BE189" s="143">
        <v>4</v>
      </c>
      <c r="BF189" s="143">
        <v>5</v>
      </c>
      <c r="BG189" s="143">
        <v>54.54</v>
      </c>
      <c r="BH189" s="143">
        <f t="shared" si="73"/>
        <v>1</v>
      </c>
      <c r="BI189" s="147" t="s">
        <v>69</v>
      </c>
      <c r="BJ189" s="143">
        <f>BG189*0.1</f>
        <v>5.454</v>
      </c>
      <c r="BK189" s="143">
        <v>12</v>
      </c>
      <c r="BL189" s="143">
        <v>14</v>
      </c>
      <c r="BM189" s="143">
        <v>30</v>
      </c>
      <c r="BN189" s="143">
        <v>478.4</v>
      </c>
      <c r="BO189" s="143">
        <v>299</v>
      </c>
      <c r="BP189" s="143">
        <f t="shared" si="74"/>
        <v>18</v>
      </c>
      <c r="BQ189" s="147" t="s">
        <v>69</v>
      </c>
      <c r="BR189" s="143">
        <f>(BN189-BO189)*0.1</f>
        <v>17.94</v>
      </c>
      <c r="BS189" s="143">
        <v>9</v>
      </c>
      <c r="BT189" s="143">
        <v>12</v>
      </c>
      <c r="BU189" s="143">
        <v>30</v>
      </c>
      <c r="BV189" s="143">
        <v>613.97</v>
      </c>
      <c r="BW189" s="143">
        <f t="shared" si="75"/>
        <v>21</v>
      </c>
      <c r="BX189" s="147" t="s">
        <v>69</v>
      </c>
      <c r="BY189" s="143">
        <f>BV189*0.1</f>
        <v>61.397</v>
      </c>
      <c r="BZ189" s="143">
        <v>13</v>
      </c>
      <c r="CA189" s="143">
        <v>16</v>
      </c>
      <c r="CB189" s="143">
        <f t="shared" si="76"/>
        <v>1</v>
      </c>
      <c r="CC189" s="159">
        <f t="shared" si="77"/>
        <v>-12</v>
      </c>
      <c r="CD189" s="160" t="s">
        <v>70</v>
      </c>
      <c r="CE189" s="159">
        <f t="shared" si="98"/>
        <v>3</v>
      </c>
      <c r="CF189" s="159">
        <f>CC189*3</f>
        <v>-36</v>
      </c>
      <c r="CG189" s="144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1</v>
      </c>
      <c r="CO189" s="143">
        <v>0</v>
      </c>
      <c r="CP189" s="143">
        <v>0</v>
      </c>
      <c r="CQ189" s="143">
        <v>0</v>
      </c>
      <c r="CR189" s="143">
        <f t="shared" si="78"/>
        <v>979</v>
      </c>
      <c r="CS189" s="143">
        <f t="shared" si="79"/>
        <v>-42</v>
      </c>
    </row>
    <row r="190" s="135" customFormat="1" customHeight="1" spans="1:97">
      <c r="A190" s="143">
        <v>12977</v>
      </c>
      <c r="B190" s="143" t="s">
        <v>334</v>
      </c>
      <c r="C190" s="143">
        <v>724</v>
      </c>
      <c r="D190" s="143" t="s">
        <v>332</v>
      </c>
      <c r="E190" s="143" t="s">
        <v>72</v>
      </c>
      <c r="F190" s="143">
        <v>43</v>
      </c>
      <c r="G190" s="143">
        <v>51</v>
      </c>
      <c r="H190" s="143">
        <v>23</v>
      </c>
      <c r="I190" s="143">
        <v>596.5</v>
      </c>
      <c r="J190" s="143">
        <f t="shared" si="66"/>
        <v>-20</v>
      </c>
      <c r="K190" s="147" t="s">
        <v>70</v>
      </c>
      <c r="L190" s="143">
        <f>I190*0.06</f>
        <v>35.79</v>
      </c>
      <c r="M190" s="143">
        <v>56</v>
      </c>
      <c r="N190" s="143">
        <v>62</v>
      </c>
      <c r="O190" s="143">
        <v>29</v>
      </c>
      <c r="P190" s="143">
        <v>668.68</v>
      </c>
      <c r="Q190" s="143">
        <f t="shared" si="67"/>
        <v>-27</v>
      </c>
      <c r="R190" s="147" t="s">
        <v>70</v>
      </c>
      <c r="S190" s="143">
        <f>P190*0.05</f>
        <v>33.434</v>
      </c>
      <c r="T190" s="143">
        <v>18</v>
      </c>
      <c r="U190" s="143">
        <v>20</v>
      </c>
      <c r="V190" s="143">
        <v>8</v>
      </c>
      <c r="W190" s="143">
        <v>203</v>
      </c>
      <c r="X190" s="143">
        <f t="shared" si="68"/>
        <v>-10</v>
      </c>
      <c r="Y190" s="147" t="s">
        <v>70</v>
      </c>
      <c r="Z190" s="143">
        <f>W190*0.06</f>
        <v>12.18</v>
      </c>
      <c r="AA190" s="143">
        <v>36</v>
      </c>
      <c r="AB190" s="143">
        <v>45</v>
      </c>
      <c r="AC190" s="143">
        <v>16</v>
      </c>
      <c r="AD190" s="143">
        <v>431.37</v>
      </c>
      <c r="AE190" s="143">
        <f t="shared" si="69"/>
        <v>-20</v>
      </c>
      <c r="AF190" s="147" t="s">
        <v>70</v>
      </c>
      <c r="AG190" s="143">
        <f>AD190*0.06</f>
        <v>25.8822</v>
      </c>
      <c r="AH190" s="143">
        <v>6</v>
      </c>
      <c r="AI190" s="143">
        <v>7</v>
      </c>
      <c r="AJ190" s="143">
        <v>2</v>
      </c>
      <c r="AK190" s="143">
        <v>59</v>
      </c>
      <c r="AL190" s="143">
        <f t="shared" si="70"/>
        <v>-4</v>
      </c>
      <c r="AM190" s="147" t="s">
        <v>70</v>
      </c>
      <c r="AN190" s="143">
        <f>AK190*0.06</f>
        <v>3.54</v>
      </c>
      <c r="AO190" s="143">
        <f>AL190*1</f>
        <v>-4</v>
      </c>
      <c r="AP190" s="143">
        <v>69</v>
      </c>
      <c r="AQ190" s="143">
        <v>82</v>
      </c>
      <c r="AR190" s="143">
        <v>63</v>
      </c>
      <c r="AS190" s="143">
        <v>5433</v>
      </c>
      <c r="AT190" s="143">
        <f t="shared" si="71"/>
        <v>-6</v>
      </c>
      <c r="AU190" s="147" t="s">
        <v>70</v>
      </c>
      <c r="AV190" s="143">
        <f>AS190*0.06</f>
        <v>325.98</v>
      </c>
      <c r="AW190" s="143">
        <v>10</v>
      </c>
      <c r="AX190" s="143">
        <v>12</v>
      </c>
      <c r="AY190" s="143">
        <v>7</v>
      </c>
      <c r="AZ190" s="143">
        <v>210</v>
      </c>
      <c r="BA190" s="143">
        <f t="shared" si="72"/>
        <v>-3</v>
      </c>
      <c r="BB190" s="147" t="s">
        <v>70</v>
      </c>
      <c r="BC190" s="143">
        <f>AZ190*0.06</f>
        <v>12.6</v>
      </c>
      <c r="BD190" s="143">
        <v>4</v>
      </c>
      <c r="BE190" s="143">
        <v>4</v>
      </c>
      <c r="BF190" s="143">
        <v>2</v>
      </c>
      <c r="BG190" s="143">
        <v>17.38</v>
      </c>
      <c r="BH190" s="143">
        <f t="shared" si="73"/>
        <v>-2</v>
      </c>
      <c r="BI190" s="147" t="s">
        <v>70</v>
      </c>
      <c r="BJ190" s="143">
        <f>BG190*0.06</f>
        <v>1.0428</v>
      </c>
      <c r="BK190" s="143">
        <v>12</v>
      </c>
      <c r="BL190" s="143">
        <v>14</v>
      </c>
      <c r="BM190" s="143">
        <v>11</v>
      </c>
      <c r="BN190" s="143">
        <v>179.4</v>
      </c>
      <c r="BO190" s="143">
        <v>149.5</v>
      </c>
      <c r="BP190" s="143">
        <f t="shared" si="74"/>
        <v>-1</v>
      </c>
      <c r="BQ190" s="147" t="s">
        <v>70</v>
      </c>
      <c r="BR190" s="143">
        <f>(BN190-BO190)*0.06</f>
        <v>1.794</v>
      </c>
      <c r="BS190" s="143">
        <v>9</v>
      </c>
      <c r="BT190" s="143">
        <v>12</v>
      </c>
      <c r="BU190" s="143">
        <v>10</v>
      </c>
      <c r="BV190" s="143">
        <v>186.95</v>
      </c>
      <c r="BW190" s="143">
        <f t="shared" si="75"/>
        <v>1</v>
      </c>
      <c r="BX190" s="147" t="s">
        <v>73</v>
      </c>
      <c r="BY190" s="143">
        <f>BV190*0.08</f>
        <v>14.956</v>
      </c>
      <c r="BZ190" s="143">
        <v>13</v>
      </c>
      <c r="CA190" s="143">
        <v>16</v>
      </c>
      <c r="CB190" s="143">
        <f t="shared" si="76"/>
        <v>0</v>
      </c>
      <c r="CC190" s="159">
        <f t="shared" si="77"/>
        <v>-13</v>
      </c>
      <c r="CD190" s="160" t="s">
        <v>70</v>
      </c>
      <c r="CE190" s="159">
        <f t="shared" si="98"/>
        <v>0</v>
      </c>
      <c r="CF190" s="159">
        <f>CC190*3</f>
        <v>-39</v>
      </c>
      <c r="CG190" s="144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f t="shared" si="78"/>
        <v>467</v>
      </c>
      <c r="CS190" s="143">
        <f t="shared" si="79"/>
        <v>-43</v>
      </c>
    </row>
    <row r="191" s="135" customFormat="1" customHeight="1" spans="1:97">
      <c r="A191" s="143">
        <v>13218</v>
      </c>
      <c r="B191" s="143" t="s">
        <v>335</v>
      </c>
      <c r="C191" s="143">
        <v>724</v>
      </c>
      <c r="D191" s="143" t="s">
        <v>332</v>
      </c>
      <c r="E191" s="144" t="s">
        <v>81</v>
      </c>
      <c r="F191" s="143"/>
      <c r="G191" s="143"/>
      <c r="H191" s="143">
        <v>0</v>
      </c>
      <c r="I191" s="143">
        <v>0</v>
      </c>
      <c r="J191" s="143">
        <f t="shared" si="66"/>
        <v>0</v>
      </c>
      <c r="K191" s="147" t="s">
        <v>76</v>
      </c>
      <c r="L191" s="143">
        <f>I191*0.06</f>
        <v>0</v>
      </c>
      <c r="M191" s="143"/>
      <c r="N191" s="143"/>
      <c r="O191" s="143">
        <v>0</v>
      </c>
      <c r="P191" s="143">
        <v>0</v>
      </c>
      <c r="Q191" s="143">
        <f t="shared" si="67"/>
        <v>0</v>
      </c>
      <c r="R191" s="147" t="s">
        <v>76</v>
      </c>
      <c r="S191" s="143">
        <f>P191*0.05</f>
        <v>0</v>
      </c>
      <c r="T191" s="143"/>
      <c r="U191" s="143"/>
      <c r="V191" s="143">
        <v>0</v>
      </c>
      <c r="W191" s="143">
        <v>0</v>
      </c>
      <c r="X191" s="143">
        <f t="shared" si="68"/>
        <v>0</v>
      </c>
      <c r="Y191" s="147" t="s">
        <v>76</v>
      </c>
      <c r="Z191" s="143">
        <f>W191*0.06</f>
        <v>0</v>
      </c>
      <c r="AA191" s="143"/>
      <c r="AB191" s="143"/>
      <c r="AC191" s="143">
        <v>1</v>
      </c>
      <c r="AD191" s="143">
        <v>5</v>
      </c>
      <c r="AE191" s="143">
        <f t="shared" si="69"/>
        <v>1</v>
      </c>
      <c r="AF191" s="147" t="s">
        <v>76</v>
      </c>
      <c r="AG191" s="143">
        <f>AD191*0.06</f>
        <v>0.3</v>
      </c>
      <c r="AH191" s="143"/>
      <c r="AI191" s="143"/>
      <c r="AJ191" s="143">
        <v>0</v>
      </c>
      <c r="AK191" s="143">
        <v>0</v>
      </c>
      <c r="AL191" s="143">
        <f t="shared" si="70"/>
        <v>0</v>
      </c>
      <c r="AM191" s="147" t="s">
        <v>76</v>
      </c>
      <c r="AN191" s="143">
        <f>AK191*0.06</f>
        <v>0</v>
      </c>
      <c r="AO191" s="143"/>
      <c r="AP191" s="143"/>
      <c r="AQ191" s="143"/>
      <c r="AR191" s="143">
        <v>0</v>
      </c>
      <c r="AS191" s="143">
        <v>0</v>
      </c>
      <c r="AT191" s="143">
        <f t="shared" si="71"/>
        <v>0</v>
      </c>
      <c r="AU191" s="147" t="s">
        <v>76</v>
      </c>
      <c r="AV191" s="143">
        <f>AS191*0.06</f>
        <v>0</v>
      </c>
      <c r="AW191" s="143"/>
      <c r="AX191" s="143"/>
      <c r="AY191" s="143">
        <v>0</v>
      </c>
      <c r="AZ191" s="143">
        <v>0</v>
      </c>
      <c r="BA191" s="143">
        <f t="shared" si="72"/>
        <v>0</v>
      </c>
      <c r="BB191" s="147" t="s">
        <v>76</v>
      </c>
      <c r="BC191" s="143">
        <f>AZ191*0.06</f>
        <v>0</v>
      </c>
      <c r="BD191" s="143"/>
      <c r="BE191" s="143"/>
      <c r="BF191" s="143">
        <v>2</v>
      </c>
      <c r="BG191" s="143">
        <v>14.95</v>
      </c>
      <c r="BH191" s="143">
        <f t="shared" si="73"/>
        <v>2</v>
      </c>
      <c r="BI191" s="147" t="s">
        <v>76</v>
      </c>
      <c r="BJ191" s="143">
        <f>BG191*0.06</f>
        <v>0.897</v>
      </c>
      <c r="BK191" s="143"/>
      <c r="BL191" s="143"/>
      <c r="BM191" s="143">
        <v>0</v>
      </c>
      <c r="BN191" s="143">
        <v>0</v>
      </c>
      <c r="BO191" s="143">
        <v>0</v>
      </c>
      <c r="BP191" s="143">
        <f t="shared" si="74"/>
        <v>0</v>
      </c>
      <c r="BQ191" s="147" t="s">
        <v>76</v>
      </c>
      <c r="BR191" s="143">
        <f>(BN191-BO191)*0.06</f>
        <v>0</v>
      </c>
      <c r="BS191" s="143"/>
      <c r="BT191" s="143"/>
      <c r="BU191" s="143">
        <v>0</v>
      </c>
      <c r="BV191" s="143">
        <v>0</v>
      </c>
      <c r="BW191" s="143">
        <f t="shared" si="75"/>
        <v>0</v>
      </c>
      <c r="BX191" s="147" t="s">
        <v>76</v>
      </c>
      <c r="BY191" s="143">
        <f>BV191*0.06</f>
        <v>0</v>
      </c>
      <c r="BZ191" s="143"/>
      <c r="CA191" s="143"/>
      <c r="CB191" s="143">
        <f t="shared" si="76"/>
        <v>0</v>
      </c>
      <c r="CC191" s="159">
        <f t="shared" si="77"/>
        <v>0</v>
      </c>
      <c r="CD191" s="160" t="s">
        <v>76</v>
      </c>
      <c r="CE191" s="159">
        <f t="shared" si="98"/>
        <v>0</v>
      </c>
      <c r="CF191" s="159"/>
      <c r="CG191" s="144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f t="shared" si="78"/>
        <v>1</v>
      </c>
      <c r="CS191" s="143">
        <f t="shared" si="79"/>
        <v>0</v>
      </c>
    </row>
    <row r="192" s="135" customFormat="1" customHeight="1" spans="1:97">
      <c r="A192" s="143">
        <v>13285</v>
      </c>
      <c r="B192" s="143" t="s">
        <v>336</v>
      </c>
      <c r="C192" s="143">
        <v>724</v>
      </c>
      <c r="D192" s="143" t="s">
        <v>332</v>
      </c>
      <c r="E192" s="144" t="s">
        <v>81</v>
      </c>
      <c r="F192" s="143"/>
      <c r="G192" s="143"/>
      <c r="H192" s="143">
        <v>2</v>
      </c>
      <c r="I192" s="143">
        <v>4.84</v>
      </c>
      <c r="J192" s="143">
        <f t="shared" si="66"/>
        <v>2</v>
      </c>
      <c r="K192" s="147" t="s">
        <v>76</v>
      </c>
      <c r="L192" s="143">
        <f>I192*0.06</f>
        <v>0.2904</v>
      </c>
      <c r="M192" s="143"/>
      <c r="N192" s="143"/>
      <c r="O192" s="143">
        <v>0</v>
      </c>
      <c r="P192" s="143">
        <v>0</v>
      </c>
      <c r="Q192" s="143">
        <f t="shared" si="67"/>
        <v>0</v>
      </c>
      <c r="R192" s="147" t="s">
        <v>76</v>
      </c>
      <c r="S192" s="143">
        <f>P192*0.05</f>
        <v>0</v>
      </c>
      <c r="T192" s="143"/>
      <c r="U192" s="143"/>
      <c r="V192" s="143">
        <v>0</v>
      </c>
      <c r="W192" s="143">
        <v>0</v>
      </c>
      <c r="X192" s="143">
        <f t="shared" si="68"/>
        <v>0</v>
      </c>
      <c r="Y192" s="147" t="s">
        <v>76</v>
      </c>
      <c r="Z192" s="143">
        <f>W192*0.06</f>
        <v>0</v>
      </c>
      <c r="AA192" s="143"/>
      <c r="AB192" s="143"/>
      <c r="AC192" s="143">
        <v>3</v>
      </c>
      <c r="AD192" s="143">
        <v>40</v>
      </c>
      <c r="AE192" s="143">
        <f t="shared" si="69"/>
        <v>3</v>
      </c>
      <c r="AF192" s="147" t="s">
        <v>76</v>
      </c>
      <c r="AG192" s="143">
        <f>AD192*0.06</f>
        <v>2.4</v>
      </c>
      <c r="AH192" s="143"/>
      <c r="AI192" s="143"/>
      <c r="AJ192" s="143">
        <v>0</v>
      </c>
      <c r="AK192" s="143">
        <v>0</v>
      </c>
      <c r="AL192" s="143">
        <f t="shared" si="70"/>
        <v>0</v>
      </c>
      <c r="AM192" s="147" t="s">
        <v>76</v>
      </c>
      <c r="AN192" s="143">
        <f>AK192*0.06</f>
        <v>0</v>
      </c>
      <c r="AO192" s="143"/>
      <c r="AP192" s="143"/>
      <c r="AQ192" s="143"/>
      <c r="AR192" s="143">
        <v>0</v>
      </c>
      <c r="AS192" s="143">
        <v>0</v>
      </c>
      <c r="AT192" s="143">
        <f t="shared" si="71"/>
        <v>0</v>
      </c>
      <c r="AU192" s="147" t="s">
        <v>76</v>
      </c>
      <c r="AV192" s="143">
        <f>AS192*0.06</f>
        <v>0</v>
      </c>
      <c r="AW192" s="143"/>
      <c r="AX192" s="143"/>
      <c r="AY192" s="143">
        <v>0</v>
      </c>
      <c r="AZ192" s="143">
        <v>0</v>
      </c>
      <c r="BA192" s="143">
        <f t="shared" si="72"/>
        <v>0</v>
      </c>
      <c r="BB192" s="147" t="s">
        <v>76</v>
      </c>
      <c r="BC192" s="143">
        <f>AZ192*0.06</f>
        <v>0</v>
      </c>
      <c r="BD192" s="143"/>
      <c r="BE192" s="143"/>
      <c r="BF192" s="143">
        <v>2</v>
      </c>
      <c r="BG192" s="143">
        <v>0</v>
      </c>
      <c r="BH192" s="143">
        <f t="shared" si="73"/>
        <v>2</v>
      </c>
      <c r="BI192" s="147" t="s">
        <v>76</v>
      </c>
      <c r="BJ192" s="143">
        <f>BG192*0.06</f>
        <v>0</v>
      </c>
      <c r="BK192" s="143"/>
      <c r="BL192" s="143"/>
      <c r="BM192" s="143">
        <v>0</v>
      </c>
      <c r="BN192" s="143">
        <v>0</v>
      </c>
      <c r="BO192" s="143">
        <v>0</v>
      </c>
      <c r="BP192" s="143">
        <f t="shared" si="74"/>
        <v>0</v>
      </c>
      <c r="BQ192" s="147" t="s">
        <v>76</v>
      </c>
      <c r="BR192" s="143">
        <f>(BN192-BO192)*0.06</f>
        <v>0</v>
      </c>
      <c r="BS192" s="143"/>
      <c r="BT192" s="143"/>
      <c r="BU192" s="143">
        <v>0</v>
      </c>
      <c r="BV192" s="143">
        <v>0</v>
      </c>
      <c r="BW192" s="143">
        <f t="shared" si="75"/>
        <v>0</v>
      </c>
      <c r="BX192" s="147" t="s">
        <v>76</v>
      </c>
      <c r="BY192" s="143">
        <f>BV192*0.06</f>
        <v>0</v>
      </c>
      <c r="BZ192" s="143"/>
      <c r="CA192" s="143"/>
      <c r="CB192" s="143">
        <f t="shared" si="76"/>
        <v>0</v>
      </c>
      <c r="CC192" s="159">
        <f t="shared" si="77"/>
        <v>0</v>
      </c>
      <c r="CD192" s="160" t="s">
        <v>76</v>
      </c>
      <c r="CE192" s="159">
        <f t="shared" si="98"/>
        <v>0</v>
      </c>
      <c r="CF192" s="159"/>
      <c r="CG192" s="144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f t="shared" si="78"/>
        <v>3</v>
      </c>
      <c r="CS192" s="143">
        <f t="shared" si="79"/>
        <v>0</v>
      </c>
    </row>
    <row r="193" s="135" customFormat="1" customHeight="1" spans="1:97">
      <c r="A193" s="143">
        <v>6662</v>
      </c>
      <c r="B193" s="143" t="s">
        <v>337</v>
      </c>
      <c r="C193" s="143">
        <v>753</v>
      </c>
      <c r="D193" s="143" t="s">
        <v>338</v>
      </c>
      <c r="E193" s="143" t="s">
        <v>124</v>
      </c>
      <c r="F193" s="143">
        <v>20</v>
      </c>
      <c r="G193" s="143">
        <v>23</v>
      </c>
      <c r="H193" s="143">
        <v>15</v>
      </c>
      <c r="I193" s="143">
        <v>385.31</v>
      </c>
      <c r="J193" s="143">
        <f t="shared" si="66"/>
        <v>-5</v>
      </c>
      <c r="K193" s="147" t="s">
        <v>70</v>
      </c>
      <c r="L193" s="143">
        <f>I193*0.06</f>
        <v>23.1186</v>
      </c>
      <c r="M193" s="143">
        <v>25</v>
      </c>
      <c r="N193" s="143">
        <v>27</v>
      </c>
      <c r="O193" s="143">
        <v>25</v>
      </c>
      <c r="P193" s="143">
        <v>515.98</v>
      </c>
      <c r="Q193" s="143">
        <f t="shared" si="67"/>
        <v>0</v>
      </c>
      <c r="R193" s="147" t="s">
        <v>73</v>
      </c>
      <c r="S193" s="143">
        <f>P193*0.06</f>
        <v>30.9588</v>
      </c>
      <c r="T193" s="143">
        <v>9</v>
      </c>
      <c r="U193" s="143">
        <v>10</v>
      </c>
      <c r="V193" s="143">
        <v>1</v>
      </c>
      <c r="W193" s="143">
        <v>24.5</v>
      </c>
      <c r="X193" s="143">
        <f t="shared" si="68"/>
        <v>-8</v>
      </c>
      <c r="Y193" s="147" t="s">
        <v>70</v>
      </c>
      <c r="Z193" s="143">
        <f>W193*0.06</f>
        <v>1.47</v>
      </c>
      <c r="AA193" s="143">
        <v>14</v>
      </c>
      <c r="AB193" s="143">
        <v>20</v>
      </c>
      <c r="AC193" s="143">
        <v>11</v>
      </c>
      <c r="AD193" s="143">
        <v>244.2</v>
      </c>
      <c r="AE193" s="143">
        <f t="shared" si="69"/>
        <v>-3</v>
      </c>
      <c r="AF193" s="147" t="s">
        <v>70</v>
      </c>
      <c r="AG193" s="143">
        <f>AD193*0.06</f>
        <v>14.652</v>
      </c>
      <c r="AH193" s="143">
        <v>3</v>
      </c>
      <c r="AI193" s="143">
        <v>4</v>
      </c>
      <c r="AJ193" s="143">
        <v>0</v>
      </c>
      <c r="AK193" s="143">
        <v>0</v>
      </c>
      <c r="AL193" s="143">
        <f t="shared" si="70"/>
        <v>-3</v>
      </c>
      <c r="AM193" s="147" t="s">
        <v>70</v>
      </c>
      <c r="AN193" s="143">
        <f>AK193*0.06</f>
        <v>0</v>
      </c>
      <c r="AO193" s="143">
        <f>AL193*1</f>
        <v>-3</v>
      </c>
      <c r="AP193" s="143">
        <v>23</v>
      </c>
      <c r="AQ193" s="143">
        <v>28</v>
      </c>
      <c r="AR193" s="143">
        <v>28</v>
      </c>
      <c r="AS193" s="143">
        <v>2293.01</v>
      </c>
      <c r="AT193" s="143">
        <f t="shared" si="71"/>
        <v>5</v>
      </c>
      <c r="AU193" s="147" t="s">
        <v>69</v>
      </c>
      <c r="AV193" s="143">
        <f>AS193*0.1</f>
        <v>229.301</v>
      </c>
      <c r="AW193" s="143">
        <v>6</v>
      </c>
      <c r="AX193" s="143">
        <v>7</v>
      </c>
      <c r="AY193" s="143">
        <v>4</v>
      </c>
      <c r="AZ193" s="143">
        <v>124</v>
      </c>
      <c r="BA193" s="143">
        <f t="shared" si="72"/>
        <v>-2</v>
      </c>
      <c r="BB193" s="147" t="s">
        <v>70</v>
      </c>
      <c r="BC193" s="143">
        <f>AZ193*0.06</f>
        <v>7.44</v>
      </c>
      <c r="BD193" s="143">
        <v>4</v>
      </c>
      <c r="BE193" s="143">
        <v>5</v>
      </c>
      <c r="BF193" s="143">
        <v>0</v>
      </c>
      <c r="BG193" s="143">
        <v>0</v>
      </c>
      <c r="BH193" s="143">
        <f t="shared" si="73"/>
        <v>-4</v>
      </c>
      <c r="BI193" s="147" t="s">
        <v>70</v>
      </c>
      <c r="BJ193" s="143">
        <f>BG193*0.06</f>
        <v>0</v>
      </c>
      <c r="BK193" s="143">
        <v>7</v>
      </c>
      <c r="BL193" s="143">
        <v>9</v>
      </c>
      <c r="BM193" s="143">
        <v>18</v>
      </c>
      <c r="BN193" s="143">
        <v>341.06</v>
      </c>
      <c r="BO193" s="143">
        <v>209.3</v>
      </c>
      <c r="BP193" s="143">
        <f t="shared" si="74"/>
        <v>11</v>
      </c>
      <c r="BQ193" s="147" t="s">
        <v>69</v>
      </c>
      <c r="BR193" s="143">
        <f>(BN193-BO193)*0.1</f>
        <v>13.176</v>
      </c>
      <c r="BS193" s="143">
        <v>11</v>
      </c>
      <c r="BT193" s="143">
        <v>14</v>
      </c>
      <c r="BU193" s="143">
        <v>9</v>
      </c>
      <c r="BV193" s="143">
        <v>176.27</v>
      </c>
      <c r="BW193" s="143">
        <f t="shared" si="75"/>
        <v>-2</v>
      </c>
      <c r="BX193" s="147" t="s">
        <v>70</v>
      </c>
      <c r="BY193" s="143">
        <f>BV193*0.06</f>
        <v>10.5762</v>
      </c>
      <c r="BZ193" s="143">
        <v>8</v>
      </c>
      <c r="CA193" s="143">
        <v>10</v>
      </c>
      <c r="CB193" s="143">
        <f t="shared" si="76"/>
        <v>5</v>
      </c>
      <c r="CC193" s="159">
        <f t="shared" si="77"/>
        <v>-3</v>
      </c>
      <c r="CD193" s="160" t="s">
        <v>70</v>
      </c>
      <c r="CE193" s="159">
        <f t="shared" si="98"/>
        <v>15</v>
      </c>
      <c r="CF193" s="159">
        <f>CC193*3</f>
        <v>-9</v>
      </c>
      <c r="CG193" s="144">
        <v>0</v>
      </c>
      <c r="CH193" s="143">
        <v>5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f t="shared" si="78"/>
        <v>346</v>
      </c>
      <c r="CS193" s="143">
        <f t="shared" si="79"/>
        <v>-12</v>
      </c>
    </row>
    <row r="194" s="135" customFormat="1" customHeight="1" spans="1:97">
      <c r="A194" s="143">
        <v>12464</v>
      </c>
      <c r="B194" s="143" t="s">
        <v>339</v>
      </c>
      <c r="C194" s="143">
        <v>753</v>
      </c>
      <c r="D194" s="143" t="s">
        <v>338</v>
      </c>
      <c r="E194" s="143" t="s">
        <v>68</v>
      </c>
      <c r="F194" s="143">
        <v>16</v>
      </c>
      <c r="G194" s="143">
        <v>20</v>
      </c>
      <c r="H194" s="143">
        <v>11</v>
      </c>
      <c r="I194" s="143">
        <v>273.98</v>
      </c>
      <c r="J194" s="143">
        <f t="shared" si="66"/>
        <v>-5</v>
      </c>
      <c r="K194" s="147" t="s">
        <v>70</v>
      </c>
      <c r="L194" s="143">
        <f>I194*0.06</f>
        <v>16.4388</v>
      </c>
      <c r="M194" s="143">
        <v>22</v>
      </c>
      <c r="N194" s="143">
        <v>25</v>
      </c>
      <c r="O194" s="143">
        <v>14</v>
      </c>
      <c r="P194" s="143">
        <v>344.51</v>
      </c>
      <c r="Q194" s="143">
        <f t="shared" si="67"/>
        <v>-8</v>
      </c>
      <c r="R194" s="147" t="s">
        <v>70</v>
      </c>
      <c r="S194" s="143">
        <f>P194*0.05</f>
        <v>17.2255</v>
      </c>
      <c r="T194" s="143">
        <v>7</v>
      </c>
      <c r="U194" s="143">
        <v>8</v>
      </c>
      <c r="V194" s="143">
        <v>3</v>
      </c>
      <c r="W194" s="143">
        <v>52.5</v>
      </c>
      <c r="X194" s="143">
        <f t="shared" si="68"/>
        <v>-4</v>
      </c>
      <c r="Y194" s="147" t="s">
        <v>70</v>
      </c>
      <c r="Z194" s="143">
        <f>W194*0.06</f>
        <v>3.15</v>
      </c>
      <c r="AA194" s="143">
        <v>12</v>
      </c>
      <c r="AB194" s="143">
        <v>16</v>
      </c>
      <c r="AC194" s="143">
        <v>3</v>
      </c>
      <c r="AD194" s="143">
        <v>64.8</v>
      </c>
      <c r="AE194" s="143">
        <f t="shared" si="69"/>
        <v>-9</v>
      </c>
      <c r="AF194" s="147" t="s">
        <v>70</v>
      </c>
      <c r="AG194" s="143">
        <f>AD194*0.06</f>
        <v>3.888</v>
      </c>
      <c r="AH194" s="143">
        <v>2</v>
      </c>
      <c r="AI194" s="143">
        <v>2</v>
      </c>
      <c r="AJ194" s="143">
        <v>1</v>
      </c>
      <c r="AK194" s="143">
        <v>29.8</v>
      </c>
      <c r="AL194" s="143">
        <f t="shared" si="70"/>
        <v>-1</v>
      </c>
      <c r="AM194" s="147" t="s">
        <v>70</v>
      </c>
      <c r="AN194" s="143">
        <f>AK194*0.06</f>
        <v>1.788</v>
      </c>
      <c r="AO194" s="143">
        <f>AL194*1</f>
        <v>-1</v>
      </c>
      <c r="AP194" s="143">
        <v>21</v>
      </c>
      <c r="AQ194" s="143">
        <v>25</v>
      </c>
      <c r="AR194" s="143">
        <v>8</v>
      </c>
      <c r="AS194" s="143">
        <v>699</v>
      </c>
      <c r="AT194" s="143">
        <f t="shared" si="71"/>
        <v>-13</v>
      </c>
      <c r="AU194" s="147" t="s">
        <v>70</v>
      </c>
      <c r="AV194" s="143">
        <f>AS194*0.06</f>
        <v>41.94</v>
      </c>
      <c r="AW194" s="143">
        <v>4</v>
      </c>
      <c r="AX194" s="143">
        <v>5</v>
      </c>
      <c r="AY194" s="143">
        <v>8</v>
      </c>
      <c r="AZ194" s="143">
        <v>236.51</v>
      </c>
      <c r="BA194" s="143">
        <f t="shared" si="72"/>
        <v>4</v>
      </c>
      <c r="BB194" s="147" t="s">
        <v>69</v>
      </c>
      <c r="BC194" s="143">
        <f>AZ194*0.1</f>
        <v>23.651</v>
      </c>
      <c r="BD194" s="143">
        <v>3</v>
      </c>
      <c r="BE194" s="143">
        <v>3</v>
      </c>
      <c r="BF194" s="143">
        <v>0</v>
      </c>
      <c r="BG194" s="143">
        <v>0</v>
      </c>
      <c r="BH194" s="143">
        <f t="shared" si="73"/>
        <v>-3</v>
      </c>
      <c r="BI194" s="147" t="s">
        <v>70</v>
      </c>
      <c r="BJ194" s="143">
        <f>BG194*0.06</f>
        <v>0</v>
      </c>
      <c r="BK194" s="143">
        <v>6</v>
      </c>
      <c r="BL194" s="143">
        <v>7</v>
      </c>
      <c r="BM194" s="143">
        <v>12</v>
      </c>
      <c r="BN194" s="143">
        <v>209.3</v>
      </c>
      <c r="BO194" s="143">
        <v>149.5</v>
      </c>
      <c r="BP194" s="143">
        <f t="shared" si="74"/>
        <v>6</v>
      </c>
      <c r="BQ194" s="147" t="s">
        <v>69</v>
      </c>
      <c r="BR194" s="143">
        <f>(BN194-BO194)*0.1</f>
        <v>5.98</v>
      </c>
      <c r="BS194" s="143">
        <v>9</v>
      </c>
      <c r="BT194" s="143">
        <v>13</v>
      </c>
      <c r="BU194" s="143">
        <v>1</v>
      </c>
      <c r="BV194" s="143">
        <v>11.77</v>
      </c>
      <c r="BW194" s="143">
        <f t="shared" si="75"/>
        <v>-8</v>
      </c>
      <c r="BX194" s="147" t="s">
        <v>70</v>
      </c>
      <c r="BY194" s="143">
        <f>BV194*0.06</f>
        <v>0.7062</v>
      </c>
      <c r="BZ194" s="143">
        <v>7</v>
      </c>
      <c r="CA194" s="143">
        <v>8</v>
      </c>
      <c r="CB194" s="143">
        <f t="shared" si="76"/>
        <v>8</v>
      </c>
      <c r="CC194" s="159">
        <f t="shared" si="77"/>
        <v>1</v>
      </c>
      <c r="CD194" s="160" t="s">
        <v>69</v>
      </c>
      <c r="CE194" s="159">
        <f>CG194*3+CH194*5+CI194*25+CJ194*15+CK194*70+CL194*6+CM194*30+CN194*6+CO194*24+CP194*56+CQ194*61</f>
        <v>40</v>
      </c>
      <c r="CF194" s="159"/>
      <c r="CG194" s="144">
        <v>0</v>
      </c>
      <c r="CH194" s="143">
        <v>3</v>
      </c>
      <c r="CI194" s="143">
        <v>1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f t="shared" si="78"/>
        <v>155</v>
      </c>
      <c r="CS194" s="143">
        <f t="shared" si="79"/>
        <v>-1</v>
      </c>
    </row>
    <row r="195" s="135" customFormat="1" customHeight="1" spans="1:97">
      <c r="A195" s="143">
        <v>13408</v>
      </c>
      <c r="B195" s="143" t="s">
        <v>340</v>
      </c>
      <c r="C195" s="143">
        <v>753</v>
      </c>
      <c r="D195" s="143" t="s">
        <v>338</v>
      </c>
      <c r="E195" s="144" t="s">
        <v>92</v>
      </c>
      <c r="F195" s="143"/>
      <c r="G195" s="143"/>
      <c r="H195" s="143">
        <v>0</v>
      </c>
      <c r="I195" s="143">
        <v>0</v>
      </c>
      <c r="J195" s="143">
        <f t="shared" si="66"/>
        <v>0</v>
      </c>
      <c r="K195" s="147" t="s">
        <v>76</v>
      </c>
      <c r="L195" s="143">
        <f>I195*0.06</f>
        <v>0</v>
      </c>
      <c r="M195" s="143"/>
      <c r="N195" s="143"/>
      <c r="O195" s="143">
        <v>9</v>
      </c>
      <c r="P195" s="143">
        <v>226.8</v>
      </c>
      <c r="Q195" s="143">
        <f t="shared" si="67"/>
        <v>9</v>
      </c>
      <c r="R195" s="147" t="s">
        <v>76</v>
      </c>
      <c r="S195" s="143">
        <f>P195*0.05</f>
        <v>11.34</v>
      </c>
      <c r="T195" s="143"/>
      <c r="U195" s="143"/>
      <c r="V195" s="143">
        <v>0</v>
      </c>
      <c r="W195" s="143">
        <v>0</v>
      </c>
      <c r="X195" s="143">
        <f t="shared" si="68"/>
        <v>0</v>
      </c>
      <c r="Y195" s="147" t="s">
        <v>76</v>
      </c>
      <c r="Z195" s="143">
        <f>W195*0.06</f>
        <v>0</v>
      </c>
      <c r="AA195" s="143"/>
      <c r="AB195" s="143"/>
      <c r="AC195" s="143">
        <v>4</v>
      </c>
      <c r="AD195" s="143">
        <v>89</v>
      </c>
      <c r="AE195" s="143">
        <f t="shared" si="69"/>
        <v>4</v>
      </c>
      <c r="AF195" s="147" t="s">
        <v>76</v>
      </c>
      <c r="AG195" s="143">
        <f>AD195*0.06</f>
        <v>5.34</v>
      </c>
      <c r="AH195" s="143"/>
      <c r="AI195" s="143"/>
      <c r="AJ195" s="143">
        <v>0</v>
      </c>
      <c r="AK195" s="143">
        <v>0</v>
      </c>
      <c r="AL195" s="143">
        <f t="shared" si="70"/>
        <v>0</v>
      </c>
      <c r="AM195" s="147" t="s">
        <v>76</v>
      </c>
      <c r="AN195" s="143">
        <f>AK195*0.06</f>
        <v>0</v>
      </c>
      <c r="AO195" s="143"/>
      <c r="AP195" s="143"/>
      <c r="AQ195" s="143"/>
      <c r="AR195" s="143">
        <v>0</v>
      </c>
      <c r="AS195" s="143">
        <v>0</v>
      </c>
      <c r="AT195" s="143">
        <f t="shared" si="71"/>
        <v>0</v>
      </c>
      <c r="AU195" s="147" t="s">
        <v>76</v>
      </c>
      <c r="AV195" s="143">
        <f>AS195*0.06</f>
        <v>0</v>
      </c>
      <c r="AW195" s="143"/>
      <c r="AX195" s="143"/>
      <c r="AY195" s="143">
        <v>1</v>
      </c>
      <c r="AZ195" s="143">
        <v>31</v>
      </c>
      <c r="BA195" s="143">
        <f t="shared" si="72"/>
        <v>1</v>
      </c>
      <c r="BB195" s="147" t="s">
        <v>76</v>
      </c>
      <c r="BC195" s="143">
        <f>AZ195*0.06</f>
        <v>1.86</v>
      </c>
      <c r="BD195" s="143"/>
      <c r="BE195" s="143"/>
      <c r="BF195" s="143">
        <v>0</v>
      </c>
      <c r="BG195" s="143">
        <v>0</v>
      </c>
      <c r="BH195" s="143">
        <f t="shared" si="73"/>
        <v>0</v>
      </c>
      <c r="BI195" s="147" t="s">
        <v>76</v>
      </c>
      <c r="BJ195" s="143">
        <f>BG195*0.06</f>
        <v>0</v>
      </c>
      <c r="BK195" s="143"/>
      <c r="BL195" s="143"/>
      <c r="BM195" s="143">
        <v>0</v>
      </c>
      <c r="BN195" s="143">
        <v>0</v>
      </c>
      <c r="BO195" s="143">
        <v>0</v>
      </c>
      <c r="BP195" s="143">
        <f t="shared" si="74"/>
        <v>0</v>
      </c>
      <c r="BQ195" s="147" t="s">
        <v>76</v>
      </c>
      <c r="BR195" s="143">
        <f>(BN195-BO195)*0.06</f>
        <v>0</v>
      </c>
      <c r="BS195" s="143"/>
      <c r="BT195" s="143"/>
      <c r="BU195" s="143">
        <v>3</v>
      </c>
      <c r="BV195" s="143">
        <v>42.01</v>
      </c>
      <c r="BW195" s="143">
        <f t="shared" si="75"/>
        <v>3</v>
      </c>
      <c r="BX195" s="147" t="s">
        <v>76</v>
      </c>
      <c r="BY195" s="143">
        <f>BV195*0.06</f>
        <v>2.5206</v>
      </c>
      <c r="BZ195" s="143"/>
      <c r="CA195" s="143"/>
      <c r="CB195" s="143">
        <f t="shared" si="76"/>
        <v>11</v>
      </c>
      <c r="CC195" s="159">
        <f t="shared" si="77"/>
        <v>11</v>
      </c>
      <c r="CD195" s="160" t="s">
        <v>76</v>
      </c>
      <c r="CE195" s="159">
        <f>CG195*2+CH195*3+CI195*15+CJ195*10+CK195*50+CL195*4+CM195*20+CN195*3+CO195*15+CP195*40+CQ195*40</f>
        <v>53</v>
      </c>
      <c r="CF195" s="159"/>
      <c r="CG195" s="144">
        <v>0</v>
      </c>
      <c r="CH195" s="143">
        <v>1</v>
      </c>
      <c r="CI195" s="143">
        <v>0</v>
      </c>
      <c r="CJ195" s="143">
        <v>0</v>
      </c>
      <c r="CK195" s="143">
        <v>1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f t="shared" si="78"/>
        <v>74</v>
      </c>
      <c r="CS195" s="143">
        <f t="shared" si="79"/>
        <v>0</v>
      </c>
    </row>
    <row r="196" s="135" customFormat="1" customHeight="1" spans="1:97">
      <c r="A196" s="143">
        <v>10751</v>
      </c>
      <c r="B196" s="143" t="s">
        <v>341</v>
      </c>
      <c r="C196" s="143">
        <v>102478</v>
      </c>
      <c r="D196" s="143" t="s">
        <v>342</v>
      </c>
      <c r="E196" s="143" t="s">
        <v>72</v>
      </c>
      <c r="F196" s="143">
        <v>12</v>
      </c>
      <c r="G196" s="143">
        <v>15</v>
      </c>
      <c r="H196" s="143">
        <v>0</v>
      </c>
      <c r="I196" s="143">
        <v>0</v>
      </c>
      <c r="J196" s="143">
        <f t="shared" ref="J196:J259" si="99">H196-F196</f>
        <v>-12</v>
      </c>
      <c r="K196" s="147" t="s">
        <v>70</v>
      </c>
      <c r="L196" s="143">
        <f>I196*0.06</f>
        <v>0</v>
      </c>
      <c r="M196" s="143">
        <v>17</v>
      </c>
      <c r="N196" s="143">
        <v>18</v>
      </c>
      <c r="O196" s="143">
        <v>5</v>
      </c>
      <c r="P196" s="143">
        <v>84.01</v>
      </c>
      <c r="Q196" s="143">
        <f t="shared" ref="Q196:Q259" si="100">O196-M196</f>
        <v>-12</v>
      </c>
      <c r="R196" s="147" t="s">
        <v>70</v>
      </c>
      <c r="S196" s="143">
        <f>P196*0.05</f>
        <v>4.2005</v>
      </c>
      <c r="T196" s="143">
        <v>6</v>
      </c>
      <c r="U196" s="143">
        <v>6</v>
      </c>
      <c r="V196" s="143">
        <v>2</v>
      </c>
      <c r="W196" s="143">
        <v>52.5</v>
      </c>
      <c r="X196" s="143">
        <f t="shared" ref="X196:X259" si="101">V196-T196</f>
        <v>-4</v>
      </c>
      <c r="Y196" s="147" t="s">
        <v>70</v>
      </c>
      <c r="Z196" s="143">
        <f>W196*0.06</f>
        <v>3.15</v>
      </c>
      <c r="AA196" s="143">
        <v>10</v>
      </c>
      <c r="AB196" s="143">
        <v>12</v>
      </c>
      <c r="AC196" s="143">
        <v>1</v>
      </c>
      <c r="AD196" s="143">
        <v>12</v>
      </c>
      <c r="AE196" s="143">
        <f t="shared" ref="AE196:AE259" si="102">AC196-AA196</f>
        <v>-9</v>
      </c>
      <c r="AF196" s="147" t="s">
        <v>70</v>
      </c>
      <c r="AG196" s="143">
        <f>AD196*0.06</f>
        <v>0.72</v>
      </c>
      <c r="AH196" s="143">
        <v>1</v>
      </c>
      <c r="AI196" s="143">
        <v>2</v>
      </c>
      <c r="AJ196" s="143">
        <v>0</v>
      </c>
      <c r="AK196" s="143">
        <v>0</v>
      </c>
      <c r="AL196" s="143">
        <f t="shared" ref="AL196:AL259" si="103">AJ196-AH196</f>
        <v>-1</v>
      </c>
      <c r="AM196" s="147" t="s">
        <v>70</v>
      </c>
      <c r="AN196" s="143">
        <f>AK196*0.06</f>
        <v>0</v>
      </c>
      <c r="AO196" s="143">
        <f>AL196*1</f>
        <v>-1</v>
      </c>
      <c r="AP196" s="143">
        <v>14</v>
      </c>
      <c r="AQ196" s="143">
        <v>19</v>
      </c>
      <c r="AR196" s="143">
        <v>5</v>
      </c>
      <c r="AS196" s="143">
        <v>384</v>
      </c>
      <c r="AT196" s="143">
        <f t="shared" ref="AT196:AT259" si="104">AR196-AP196</f>
        <v>-9</v>
      </c>
      <c r="AU196" s="147" t="s">
        <v>70</v>
      </c>
      <c r="AV196" s="143">
        <f>AS196*0.06</f>
        <v>23.04</v>
      </c>
      <c r="AW196" s="143">
        <v>4</v>
      </c>
      <c r="AX196" s="143">
        <v>4</v>
      </c>
      <c r="AY196" s="143">
        <v>0</v>
      </c>
      <c r="AZ196" s="143">
        <v>0</v>
      </c>
      <c r="BA196" s="143">
        <f t="shared" ref="BA196:BA259" si="105">AY196-AW196</f>
        <v>-4</v>
      </c>
      <c r="BB196" s="147" t="s">
        <v>70</v>
      </c>
      <c r="BC196" s="143">
        <f>AZ196*0.06</f>
        <v>0</v>
      </c>
      <c r="BD196" s="143">
        <v>3</v>
      </c>
      <c r="BE196" s="143">
        <v>4</v>
      </c>
      <c r="BF196" s="143">
        <v>0</v>
      </c>
      <c r="BG196" s="143">
        <v>0</v>
      </c>
      <c r="BH196" s="143">
        <f t="shared" ref="BH196:BH259" si="106">BF196-BD196</f>
        <v>-3</v>
      </c>
      <c r="BI196" s="147" t="s">
        <v>70</v>
      </c>
      <c r="BJ196" s="143">
        <f>BG196*0.06</f>
        <v>0</v>
      </c>
      <c r="BK196" s="143">
        <v>3</v>
      </c>
      <c r="BL196" s="143">
        <v>6</v>
      </c>
      <c r="BM196" s="143">
        <v>0</v>
      </c>
      <c r="BN196" s="143">
        <v>0</v>
      </c>
      <c r="BO196" s="143">
        <v>0</v>
      </c>
      <c r="BP196" s="143">
        <f t="shared" ref="BP196:BP259" si="107">BM196-BK196</f>
        <v>-3</v>
      </c>
      <c r="BQ196" s="147" t="s">
        <v>70</v>
      </c>
      <c r="BR196" s="143">
        <f>(BN196-BO196)*0.06</f>
        <v>0</v>
      </c>
      <c r="BS196" s="143">
        <v>8</v>
      </c>
      <c r="BT196" s="143">
        <v>9</v>
      </c>
      <c r="BU196" s="143">
        <v>1</v>
      </c>
      <c r="BV196" s="143">
        <v>21</v>
      </c>
      <c r="BW196" s="143">
        <f t="shared" ref="BW196:BW259" si="108">BU196-BS196</f>
        <v>-7</v>
      </c>
      <c r="BX196" s="147" t="s">
        <v>70</v>
      </c>
      <c r="BY196" s="143">
        <f>BV196*0.06</f>
        <v>1.26</v>
      </c>
      <c r="BZ196" s="143">
        <v>9</v>
      </c>
      <c r="CA196" s="143">
        <v>10</v>
      </c>
      <c r="CB196" s="143">
        <f t="shared" ref="CB196:CB259" si="109">CG196*0.5+CH196*1+CI196*5+CJ196*2.5+CK196*10+CL196*1+CM196*5+CN196*1+CO196*4+CP196*8+CQ196*7</f>
        <v>0</v>
      </c>
      <c r="CC196" s="159">
        <f t="shared" ref="CC196:CC259" si="110">CB196-BZ196</f>
        <v>-9</v>
      </c>
      <c r="CD196" s="160" t="s">
        <v>70</v>
      </c>
      <c r="CE196" s="159">
        <f>CG196*2+CH196*3+CI196*15+CJ196*10+CK196*50+CL196*4+CM196*20+CN196*3+CO196*15+CP196*40+CQ196*40</f>
        <v>0</v>
      </c>
      <c r="CF196" s="159">
        <f>CC196*3</f>
        <v>-27</v>
      </c>
      <c r="CG196" s="144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f t="shared" ref="CR196:CR259" si="111">ROUND(L196+S196+Z196+AG196+AN196+AV196+BC196+BJ196+BR196+BY196+CE196,0)</f>
        <v>32</v>
      </c>
      <c r="CS196" s="143">
        <f t="shared" ref="CS196:CS259" si="112">CF196+AO196</f>
        <v>-28</v>
      </c>
    </row>
    <row r="197" s="135" customFormat="1" customHeight="1" spans="1:97">
      <c r="A197" s="143">
        <v>11117</v>
      </c>
      <c r="B197" s="143" t="s">
        <v>343</v>
      </c>
      <c r="C197" s="143">
        <v>102478</v>
      </c>
      <c r="D197" s="143" t="s">
        <v>342</v>
      </c>
      <c r="E197" s="143" t="s">
        <v>68</v>
      </c>
      <c r="F197" s="143">
        <v>12</v>
      </c>
      <c r="G197" s="143">
        <v>14</v>
      </c>
      <c r="H197" s="143">
        <v>10</v>
      </c>
      <c r="I197" s="143">
        <v>253.31</v>
      </c>
      <c r="J197" s="143">
        <f t="shared" si="99"/>
        <v>-2</v>
      </c>
      <c r="K197" s="147" t="s">
        <v>70</v>
      </c>
      <c r="L197" s="143">
        <f>I197*0.06</f>
        <v>15.1986</v>
      </c>
      <c r="M197" s="143">
        <v>15</v>
      </c>
      <c r="N197" s="143">
        <v>17</v>
      </c>
      <c r="O197" s="143">
        <v>19</v>
      </c>
      <c r="P197" s="143">
        <v>409.5</v>
      </c>
      <c r="Q197" s="143">
        <f t="shared" si="100"/>
        <v>4</v>
      </c>
      <c r="R197" s="147" t="s">
        <v>69</v>
      </c>
      <c r="S197" s="143">
        <f t="shared" ref="S197:S206" si="113">P197*0.08</f>
        <v>32.76</v>
      </c>
      <c r="T197" s="143">
        <v>5</v>
      </c>
      <c r="U197" s="143">
        <v>6</v>
      </c>
      <c r="V197" s="143">
        <v>7</v>
      </c>
      <c r="W197" s="143">
        <v>153</v>
      </c>
      <c r="X197" s="143">
        <f t="shared" si="101"/>
        <v>2</v>
      </c>
      <c r="Y197" s="147" t="s">
        <v>69</v>
      </c>
      <c r="Z197" s="143">
        <f>W197*0.1</f>
        <v>15.3</v>
      </c>
      <c r="AA197" s="143">
        <v>8</v>
      </c>
      <c r="AB197" s="143">
        <v>12</v>
      </c>
      <c r="AC197" s="143">
        <v>2</v>
      </c>
      <c r="AD197" s="143">
        <v>56.54</v>
      </c>
      <c r="AE197" s="143">
        <f t="shared" si="102"/>
        <v>-6</v>
      </c>
      <c r="AF197" s="147" t="s">
        <v>70</v>
      </c>
      <c r="AG197" s="143">
        <f>AD197*0.06</f>
        <v>3.3924</v>
      </c>
      <c r="AH197" s="143">
        <v>2</v>
      </c>
      <c r="AI197" s="143">
        <v>2</v>
      </c>
      <c r="AJ197" s="143">
        <v>2</v>
      </c>
      <c r="AK197" s="143">
        <v>57</v>
      </c>
      <c r="AL197" s="143">
        <f t="shared" si="103"/>
        <v>0</v>
      </c>
      <c r="AM197" s="147" t="s">
        <v>69</v>
      </c>
      <c r="AN197" s="143">
        <f>AK197*0.1</f>
        <v>5.7</v>
      </c>
      <c r="AO197" s="143"/>
      <c r="AP197" s="143">
        <v>15</v>
      </c>
      <c r="AQ197" s="143">
        <v>17</v>
      </c>
      <c r="AR197" s="143">
        <v>7</v>
      </c>
      <c r="AS197" s="143">
        <v>820</v>
      </c>
      <c r="AT197" s="143">
        <f t="shared" si="104"/>
        <v>-8</v>
      </c>
      <c r="AU197" s="147" t="s">
        <v>70</v>
      </c>
      <c r="AV197" s="143">
        <f>AS197*0.06</f>
        <v>49.2</v>
      </c>
      <c r="AW197" s="143">
        <v>3</v>
      </c>
      <c r="AX197" s="143">
        <v>4</v>
      </c>
      <c r="AY197" s="143">
        <v>8</v>
      </c>
      <c r="AZ197" s="143">
        <v>210</v>
      </c>
      <c r="BA197" s="143">
        <f t="shared" si="105"/>
        <v>5</v>
      </c>
      <c r="BB197" s="147" t="s">
        <v>69</v>
      </c>
      <c r="BC197" s="143">
        <f>AZ197*0.1</f>
        <v>21</v>
      </c>
      <c r="BD197" s="143">
        <v>2</v>
      </c>
      <c r="BE197" s="143">
        <v>2</v>
      </c>
      <c r="BF197" s="143">
        <v>1</v>
      </c>
      <c r="BG197" s="143">
        <v>50</v>
      </c>
      <c r="BH197" s="143">
        <f t="shared" si="106"/>
        <v>-1</v>
      </c>
      <c r="BI197" s="147" t="s">
        <v>70</v>
      </c>
      <c r="BJ197" s="143">
        <f>BG197*0.06</f>
        <v>3</v>
      </c>
      <c r="BK197" s="143">
        <v>5</v>
      </c>
      <c r="BL197" s="143">
        <v>5</v>
      </c>
      <c r="BM197" s="143">
        <v>0</v>
      </c>
      <c r="BN197" s="143">
        <v>0</v>
      </c>
      <c r="BO197" s="143">
        <v>0</v>
      </c>
      <c r="BP197" s="143">
        <f t="shared" si="107"/>
        <v>-5</v>
      </c>
      <c r="BQ197" s="147" t="s">
        <v>70</v>
      </c>
      <c r="BR197" s="143">
        <f>(BN197-BO197)*0.06</f>
        <v>0</v>
      </c>
      <c r="BS197" s="143">
        <v>6</v>
      </c>
      <c r="BT197" s="143">
        <v>9</v>
      </c>
      <c r="BU197" s="143">
        <v>3</v>
      </c>
      <c r="BV197" s="143">
        <v>56.75</v>
      </c>
      <c r="BW197" s="143">
        <f t="shared" si="108"/>
        <v>-3</v>
      </c>
      <c r="BX197" s="147" t="s">
        <v>70</v>
      </c>
      <c r="BY197" s="143">
        <f>BV197*0.06</f>
        <v>3.405</v>
      </c>
      <c r="BZ197" s="143">
        <v>8</v>
      </c>
      <c r="CA197" s="143">
        <v>10</v>
      </c>
      <c r="CB197" s="143">
        <f t="shared" si="109"/>
        <v>26</v>
      </c>
      <c r="CC197" s="159">
        <f t="shared" si="110"/>
        <v>18</v>
      </c>
      <c r="CD197" s="160" t="s">
        <v>69</v>
      </c>
      <c r="CE197" s="159">
        <f>CG197*3+CH197*5+CI197*25+CJ197*15+CK197*70+CL197*6+CM197*30+CN197*6+CO197*24+CP197*56+CQ197*61</f>
        <v>171</v>
      </c>
      <c r="CF197" s="159"/>
      <c r="CG197" s="144">
        <v>0</v>
      </c>
      <c r="CH197" s="143">
        <v>5</v>
      </c>
      <c r="CI197" s="143">
        <v>0</v>
      </c>
      <c r="CJ197" s="143">
        <v>0</v>
      </c>
      <c r="CK197" s="143">
        <v>2</v>
      </c>
      <c r="CL197" s="143">
        <v>0</v>
      </c>
      <c r="CM197" s="143">
        <v>0</v>
      </c>
      <c r="CN197" s="143">
        <v>1</v>
      </c>
      <c r="CO197" s="143">
        <v>0</v>
      </c>
      <c r="CP197" s="143">
        <v>0</v>
      </c>
      <c r="CQ197" s="143">
        <v>0</v>
      </c>
      <c r="CR197" s="143">
        <f t="shared" si="111"/>
        <v>320</v>
      </c>
      <c r="CS197" s="143">
        <f t="shared" si="112"/>
        <v>0</v>
      </c>
    </row>
    <row r="198" s="135" customFormat="1" customHeight="1" spans="1:97">
      <c r="A198" s="143">
        <v>12894</v>
      </c>
      <c r="B198" s="143" t="s">
        <v>344</v>
      </c>
      <c r="C198" s="143">
        <v>102478</v>
      </c>
      <c r="D198" s="143" t="s">
        <v>342</v>
      </c>
      <c r="E198" s="143" t="s">
        <v>72</v>
      </c>
      <c r="F198" s="143">
        <v>12</v>
      </c>
      <c r="G198" s="143">
        <v>14</v>
      </c>
      <c r="H198" s="143">
        <v>7</v>
      </c>
      <c r="I198" s="143">
        <v>178.65</v>
      </c>
      <c r="J198" s="143">
        <f t="shared" si="99"/>
        <v>-5</v>
      </c>
      <c r="K198" s="147" t="s">
        <v>70</v>
      </c>
      <c r="L198" s="143">
        <f>I198*0.06</f>
        <v>10.719</v>
      </c>
      <c r="M198" s="143">
        <v>15</v>
      </c>
      <c r="N198" s="143">
        <v>17</v>
      </c>
      <c r="O198" s="143">
        <v>17</v>
      </c>
      <c r="P198" s="143">
        <v>364</v>
      </c>
      <c r="Q198" s="143">
        <f t="shared" si="100"/>
        <v>2</v>
      </c>
      <c r="R198" s="147" t="s">
        <v>69</v>
      </c>
      <c r="S198" s="143">
        <f t="shared" si="113"/>
        <v>29.12</v>
      </c>
      <c r="T198" s="143">
        <v>5</v>
      </c>
      <c r="U198" s="143">
        <v>6</v>
      </c>
      <c r="V198" s="143">
        <v>4</v>
      </c>
      <c r="W198" s="143">
        <v>87.5</v>
      </c>
      <c r="X198" s="143">
        <f t="shared" si="101"/>
        <v>-1</v>
      </c>
      <c r="Y198" s="147" t="s">
        <v>70</v>
      </c>
      <c r="Z198" s="143">
        <f>W198*0.06</f>
        <v>5.25</v>
      </c>
      <c r="AA198" s="143">
        <v>8</v>
      </c>
      <c r="AB198" s="143">
        <v>12</v>
      </c>
      <c r="AC198" s="143">
        <v>26</v>
      </c>
      <c r="AD198" s="143">
        <v>658.55</v>
      </c>
      <c r="AE198" s="143">
        <f t="shared" si="102"/>
        <v>18</v>
      </c>
      <c r="AF198" s="147" t="s">
        <v>69</v>
      </c>
      <c r="AG198" s="143">
        <f>AD198*0.1</f>
        <v>65.855</v>
      </c>
      <c r="AH198" s="143">
        <v>2</v>
      </c>
      <c r="AI198" s="143">
        <v>2</v>
      </c>
      <c r="AJ198" s="143">
        <v>0</v>
      </c>
      <c r="AK198" s="143">
        <v>0</v>
      </c>
      <c r="AL198" s="143">
        <f t="shared" si="103"/>
        <v>-2</v>
      </c>
      <c r="AM198" s="147" t="s">
        <v>70</v>
      </c>
      <c r="AN198" s="143">
        <f>AK198*0.06</f>
        <v>0</v>
      </c>
      <c r="AO198" s="143">
        <f>AL198*1</f>
        <v>-2</v>
      </c>
      <c r="AP198" s="143">
        <v>15</v>
      </c>
      <c r="AQ198" s="143">
        <v>17</v>
      </c>
      <c r="AR198" s="143">
        <v>4</v>
      </c>
      <c r="AS198" s="143">
        <v>188</v>
      </c>
      <c r="AT198" s="143">
        <f t="shared" si="104"/>
        <v>-11</v>
      </c>
      <c r="AU198" s="147" t="s">
        <v>70</v>
      </c>
      <c r="AV198" s="143">
        <f>AS198*0.06</f>
        <v>11.28</v>
      </c>
      <c r="AW198" s="143">
        <v>3</v>
      </c>
      <c r="AX198" s="143">
        <v>4</v>
      </c>
      <c r="AY198" s="143">
        <v>11</v>
      </c>
      <c r="AZ198" s="143">
        <v>195.77</v>
      </c>
      <c r="BA198" s="143">
        <f t="shared" si="105"/>
        <v>8</v>
      </c>
      <c r="BB198" s="147" t="s">
        <v>69</v>
      </c>
      <c r="BC198" s="143">
        <f>AZ198*0.1</f>
        <v>19.577</v>
      </c>
      <c r="BD198" s="143">
        <v>2</v>
      </c>
      <c r="BE198" s="143">
        <v>2</v>
      </c>
      <c r="BF198" s="143">
        <v>3</v>
      </c>
      <c r="BG198" s="143">
        <v>29.9</v>
      </c>
      <c r="BH198" s="143">
        <f t="shared" si="106"/>
        <v>1</v>
      </c>
      <c r="BI198" s="147" t="s">
        <v>69</v>
      </c>
      <c r="BJ198" s="143">
        <f>BG198*0.1</f>
        <v>2.99</v>
      </c>
      <c r="BK198" s="143">
        <v>5</v>
      </c>
      <c r="BL198" s="143">
        <v>5</v>
      </c>
      <c r="BM198" s="143">
        <v>0</v>
      </c>
      <c r="BN198" s="143">
        <v>0</v>
      </c>
      <c r="BO198" s="143">
        <v>0</v>
      </c>
      <c r="BP198" s="143">
        <f t="shared" si="107"/>
        <v>-5</v>
      </c>
      <c r="BQ198" s="147" t="s">
        <v>70</v>
      </c>
      <c r="BR198" s="143">
        <f>(BN198-BO198)*0.06</f>
        <v>0</v>
      </c>
      <c r="BS198" s="143">
        <v>6</v>
      </c>
      <c r="BT198" s="143">
        <v>9</v>
      </c>
      <c r="BU198" s="143">
        <v>3</v>
      </c>
      <c r="BV198" s="143">
        <v>50.75</v>
      </c>
      <c r="BW198" s="143">
        <f t="shared" si="108"/>
        <v>-3</v>
      </c>
      <c r="BX198" s="147" t="s">
        <v>70</v>
      </c>
      <c r="BY198" s="143">
        <f>BV198*0.06</f>
        <v>3.045</v>
      </c>
      <c r="BZ198" s="143">
        <v>8</v>
      </c>
      <c r="CA198" s="143">
        <v>10</v>
      </c>
      <c r="CB198" s="143">
        <f t="shared" si="109"/>
        <v>3</v>
      </c>
      <c r="CC198" s="159">
        <f t="shared" si="110"/>
        <v>-5</v>
      </c>
      <c r="CD198" s="160" t="s">
        <v>70</v>
      </c>
      <c r="CE198" s="159">
        <f t="shared" ref="CE198:CE213" si="114">CG198*2+CH198*3+CI198*15+CJ198*10+CK198*50+CL198*4+CM198*20+CN198*3+CO198*15+CP198*40+CQ198*40</f>
        <v>11</v>
      </c>
      <c r="CF198" s="159">
        <f>CC198*3</f>
        <v>-15</v>
      </c>
      <c r="CG198" s="144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2</v>
      </c>
      <c r="CM198" s="143">
        <v>0</v>
      </c>
      <c r="CN198" s="143">
        <v>1</v>
      </c>
      <c r="CO198" s="143">
        <v>0</v>
      </c>
      <c r="CP198" s="143">
        <v>0</v>
      </c>
      <c r="CQ198" s="143">
        <v>0</v>
      </c>
      <c r="CR198" s="143">
        <f t="shared" si="111"/>
        <v>159</v>
      </c>
      <c r="CS198" s="143">
        <f t="shared" si="112"/>
        <v>-17</v>
      </c>
    </row>
    <row r="199" s="135" customFormat="1" customHeight="1" spans="1:97">
      <c r="A199" s="143">
        <v>4311</v>
      </c>
      <c r="B199" s="143" t="s">
        <v>345</v>
      </c>
      <c r="C199" s="143">
        <v>102479</v>
      </c>
      <c r="D199" s="143" t="s">
        <v>346</v>
      </c>
      <c r="E199" s="143" t="s">
        <v>68</v>
      </c>
      <c r="F199" s="143">
        <v>27</v>
      </c>
      <c r="G199" s="143">
        <v>32</v>
      </c>
      <c r="H199" s="143">
        <v>69</v>
      </c>
      <c r="I199" s="143">
        <v>1695.31</v>
      </c>
      <c r="J199" s="143">
        <f t="shared" si="99"/>
        <v>42</v>
      </c>
      <c r="K199" s="147" t="s">
        <v>69</v>
      </c>
      <c r="L199" s="143">
        <f>I199*0.1</f>
        <v>169.531</v>
      </c>
      <c r="M199" s="143">
        <v>35</v>
      </c>
      <c r="N199" s="143">
        <v>37</v>
      </c>
      <c r="O199" s="143">
        <v>75</v>
      </c>
      <c r="P199" s="143">
        <v>1615.43</v>
      </c>
      <c r="Q199" s="143">
        <f t="shared" si="100"/>
        <v>40</v>
      </c>
      <c r="R199" s="147" t="s">
        <v>69</v>
      </c>
      <c r="S199" s="143">
        <f t="shared" si="113"/>
        <v>129.2344</v>
      </c>
      <c r="T199" s="143">
        <v>14</v>
      </c>
      <c r="U199" s="143">
        <v>15</v>
      </c>
      <c r="V199" s="143">
        <v>34</v>
      </c>
      <c r="W199" s="143">
        <v>826.64</v>
      </c>
      <c r="X199" s="143">
        <f t="shared" si="101"/>
        <v>20</v>
      </c>
      <c r="Y199" s="147" t="s">
        <v>69</v>
      </c>
      <c r="Z199" s="143">
        <f>W199*0.1</f>
        <v>82.664</v>
      </c>
      <c r="AA199" s="143">
        <v>19</v>
      </c>
      <c r="AB199" s="143">
        <v>25</v>
      </c>
      <c r="AC199" s="143">
        <v>30</v>
      </c>
      <c r="AD199" s="143">
        <v>719.92</v>
      </c>
      <c r="AE199" s="143">
        <f t="shared" si="102"/>
        <v>11</v>
      </c>
      <c r="AF199" s="147" t="s">
        <v>69</v>
      </c>
      <c r="AG199" s="143">
        <f>AD199*0.1</f>
        <v>71.992</v>
      </c>
      <c r="AH199" s="143">
        <v>3</v>
      </c>
      <c r="AI199" s="143">
        <v>4</v>
      </c>
      <c r="AJ199" s="143">
        <v>19</v>
      </c>
      <c r="AK199" s="143">
        <v>382.5</v>
      </c>
      <c r="AL199" s="143">
        <f t="shared" si="103"/>
        <v>16</v>
      </c>
      <c r="AM199" s="147" t="s">
        <v>69</v>
      </c>
      <c r="AN199" s="143">
        <f>AK199*0.1</f>
        <v>38.25</v>
      </c>
      <c r="AO199" s="143"/>
      <c r="AP199" s="143">
        <v>25</v>
      </c>
      <c r="AQ199" s="143">
        <v>30</v>
      </c>
      <c r="AR199" s="143">
        <v>40</v>
      </c>
      <c r="AS199" s="143">
        <v>3310.69</v>
      </c>
      <c r="AT199" s="143">
        <f t="shared" si="104"/>
        <v>15</v>
      </c>
      <c r="AU199" s="147" t="s">
        <v>69</v>
      </c>
      <c r="AV199" s="143">
        <f>AS199*0.1</f>
        <v>331.069</v>
      </c>
      <c r="AW199" s="143">
        <v>5</v>
      </c>
      <c r="AX199" s="143">
        <v>5</v>
      </c>
      <c r="AY199" s="143">
        <v>5</v>
      </c>
      <c r="AZ199" s="143">
        <v>157.59</v>
      </c>
      <c r="BA199" s="143">
        <f t="shared" si="105"/>
        <v>0</v>
      </c>
      <c r="BB199" s="147" t="s">
        <v>69</v>
      </c>
      <c r="BC199" s="143">
        <f>AZ199*0.1</f>
        <v>15.759</v>
      </c>
      <c r="BD199" s="143">
        <v>2</v>
      </c>
      <c r="BE199" s="143">
        <v>3</v>
      </c>
      <c r="BF199" s="143">
        <v>4</v>
      </c>
      <c r="BG199" s="143">
        <v>117.9</v>
      </c>
      <c r="BH199" s="143">
        <f t="shared" si="106"/>
        <v>2</v>
      </c>
      <c r="BI199" s="147" t="s">
        <v>69</v>
      </c>
      <c r="BJ199" s="143">
        <f>BG199*0.1</f>
        <v>11.79</v>
      </c>
      <c r="BK199" s="143">
        <v>7</v>
      </c>
      <c r="BL199" s="143">
        <v>9</v>
      </c>
      <c r="BM199" s="143">
        <v>56</v>
      </c>
      <c r="BN199" s="143">
        <v>897</v>
      </c>
      <c r="BO199" s="143">
        <v>598</v>
      </c>
      <c r="BP199" s="143">
        <f t="shared" si="107"/>
        <v>49</v>
      </c>
      <c r="BQ199" s="147" t="s">
        <v>69</v>
      </c>
      <c r="BR199" s="143">
        <f>(BN199-BO199)*0.1</f>
        <v>29.9</v>
      </c>
      <c r="BS199" s="143">
        <v>8</v>
      </c>
      <c r="BT199" s="143">
        <v>9</v>
      </c>
      <c r="BU199" s="143">
        <v>18</v>
      </c>
      <c r="BV199" s="143">
        <v>322.75</v>
      </c>
      <c r="BW199" s="143">
        <f t="shared" si="108"/>
        <v>10</v>
      </c>
      <c r="BX199" s="147" t="s">
        <v>69</v>
      </c>
      <c r="BY199" s="143">
        <f>BV199*0.1</f>
        <v>32.275</v>
      </c>
      <c r="BZ199" s="143">
        <v>20</v>
      </c>
      <c r="CA199" s="143">
        <v>24</v>
      </c>
      <c r="CB199" s="143">
        <f t="shared" si="109"/>
        <v>15</v>
      </c>
      <c r="CC199" s="159">
        <f t="shared" si="110"/>
        <v>-5</v>
      </c>
      <c r="CD199" s="160" t="s">
        <v>70</v>
      </c>
      <c r="CE199" s="159">
        <f t="shared" si="114"/>
        <v>45</v>
      </c>
      <c r="CF199" s="159">
        <f>CC199*3</f>
        <v>-15</v>
      </c>
      <c r="CG199" s="144">
        <v>0</v>
      </c>
      <c r="CH199" s="143">
        <v>5</v>
      </c>
      <c r="CI199" s="143">
        <v>2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f t="shared" si="111"/>
        <v>957</v>
      </c>
      <c r="CS199" s="143">
        <f t="shared" si="112"/>
        <v>-15</v>
      </c>
    </row>
    <row r="200" s="135" customFormat="1" customHeight="1" spans="1:97">
      <c r="A200" s="143">
        <v>12845</v>
      </c>
      <c r="B200" s="143" t="s">
        <v>347</v>
      </c>
      <c r="C200" s="143">
        <v>102479</v>
      </c>
      <c r="D200" s="143" t="s">
        <v>346</v>
      </c>
      <c r="E200" s="143" t="s">
        <v>72</v>
      </c>
      <c r="F200" s="143">
        <v>25</v>
      </c>
      <c r="G200" s="143">
        <v>30</v>
      </c>
      <c r="H200" s="143">
        <v>34</v>
      </c>
      <c r="I200" s="143">
        <v>919.38</v>
      </c>
      <c r="J200" s="143">
        <f t="shared" si="99"/>
        <v>9</v>
      </c>
      <c r="K200" s="147" t="s">
        <v>69</v>
      </c>
      <c r="L200" s="143">
        <f>I200*0.1</f>
        <v>91.938</v>
      </c>
      <c r="M200" s="143">
        <v>33</v>
      </c>
      <c r="N200" s="143">
        <v>37</v>
      </c>
      <c r="O200" s="143">
        <v>48</v>
      </c>
      <c r="P200" s="143">
        <v>1146.11</v>
      </c>
      <c r="Q200" s="143">
        <f t="shared" si="100"/>
        <v>15</v>
      </c>
      <c r="R200" s="147" t="s">
        <v>69</v>
      </c>
      <c r="S200" s="143">
        <f t="shared" si="113"/>
        <v>91.6888</v>
      </c>
      <c r="T200" s="143">
        <v>12</v>
      </c>
      <c r="U200" s="143">
        <v>14</v>
      </c>
      <c r="V200" s="143">
        <v>12</v>
      </c>
      <c r="W200" s="143">
        <v>303.75</v>
      </c>
      <c r="X200" s="143">
        <f t="shared" si="101"/>
        <v>0</v>
      </c>
      <c r="Y200" s="147" t="s">
        <v>73</v>
      </c>
      <c r="Z200" s="143">
        <f>W200*0.08</f>
        <v>24.3</v>
      </c>
      <c r="AA200" s="143">
        <v>19</v>
      </c>
      <c r="AB200" s="143">
        <v>24</v>
      </c>
      <c r="AC200" s="143">
        <v>25</v>
      </c>
      <c r="AD200" s="143">
        <v>552.54</v>
      </c>
      <c r="AE200" s="143">
        <f t="shared" si="102"/>
        <v>6</v>
      </c>
      <c r="AF200" s="147" t="s">
        <v>69</v>
      </c>
      <c r="AG200" s="143">
        <f>AD200*0.1</f>
        <v>55.254</v>
      </c>
      <c r="AH200" s="143">
        <v>2</v>
      </c>
      <c r="AI200" s="143">
        <v>2</v>
      </c>
      <c r="AJ200" s="143">
        <v>2</v>
      </c>
      <c r="AK200" s="143">
        <v>59.6</v>
      </c>
      <c r="AL200" s="143">
        <f t="shared" si="103"/>
        <v>0</v>
      </c>
      <c r="AM200" s="147" t="s">
        <v>69</v>
      </c>
      <c r="AN200" s="143">
        <f>AK200*0.1</f>
        <v>5.96</v>
      </c>
      <c r="AO200" s="143"/>
      <c r="AP200" s="143">
        <v>24</v>
      </c>
      <c r="AQ200" s="143">
        <v>29</v>
      </c>
      <c r="AR200" s="143">
        <v>13</v>
      </c>
      <c r="AS200" s="143">
        <v>639.01</v>
      </c>
      <c r="AT200" s="143">
        <f t="shared" si="104"/>
        <v>-11</v>
      </c>
      <c r="AU200" s="147" t="s">
        <v>70</v>
      </c>
      <c r="AV200" s="143">
        <f>AS200*0.06</f>
        <v>38.3406</v>
      </c>
      <c r="AW200" s="143">
        <v>4</v>
      </c>
      <c r="AX200" s="143">
        <v>5</v>
      </c>
      <c r="AY200" s="143">
        <v>3</v>
      </c>
      <c r="AZ200" s="143">
        <v>61</v>
      </c>
      <c r="BA200" s="143">
        <f t="shared" si="105"/>
        <v>-1</v>
      </c>
      <c r="BB200" s="147" t="s">
        <v>70</v>
      </c>
      <c r="BC200" s="143">
        <f>AZ200*0.06</f>
        <v>3.66</v>
      </c>
      <c r="BD200" s="143">
        <v>2</v>
      </c>
      <c r="BE200" s="143">
        <v>3</v>
      </c>
      <c r="BF200" s="143">
        <v>0</v>
      </c>
      <c r="BG200" s="143">
        <v>0</v>
      </c>
      <c r="BH200" s="143">
        <f t="shared" si="106"/>
        <v>-2</v>
      </c>
      <c r="BI200" s="147" t="s">
        <v>70</v>
      </c>
      <c r="BJ200" s="143">
        <f>BG200*0.06</f>
        <v>0</v>
      </c>
      <c r="BK200" s="143">
        <v>6</v>
      </c>
      <c r="BL200" s="143">
        <v>7</v>
      </c>
      <c r="BM200" s="143">
        <v>11</v>
      </c>
      <c r="BN200" s="143">
        <v>179.4</v>
      </c>
      <c r="BO200" s="143">
        <v>149.5</v>
      </c>
      <c r="BP200" s="143">
        <f t="shared" si="107"/>
        <v>5</v>
      </c>
      <c r="BQ200" s="147" t="s">
        <v>69</v>
      </c>
      <c r="BR200" s="143">
        <f>(BN200-BO200)*0.1</f>
        <v>2.99</v>
      </c>
      <c r="BS200" s="143">
        <v>6</v>
      </c>
      <c r="BT200" s="143">
        <v>9</v>
      </c>
      <c r="BU200" s="143">
        <v>4</v>
      </c>
      <c r="BV200" s="143">
        <v>84</v>
      </c>
      <c r="BW200" s="143">
        <f t="shared" si="108"/>
        <v>-2</v>
      </c>
      <c r="BX200" s="147" t="s">
        <v>70</v>
      </c>
      <c r="BY200" s="143">
        <f>BV200*0.06</f>
        <v>5.04</v>
      </c>
      <c r="BZ200" s="143">
        <v>19</v>
      </c>
      <c r="CA200" s="143">
        <v>23</v>
      </c>
      <c r="CB200" s="143">
        <f t="shared" si="109"/>
        <v>4.5</v>
      </c>
      <c r="CC200" s="159">
        <f t="shared" si="110"/>
        <v>-14.5</v>
      </c>
      <c r="CD200" s="160" t="s">
        <v>70</v>
      </c>
      <c r="CE200" s="159">
        <f t="shared" si="114"/>
        <v>14</v>
      </c>
      <c r="CF200" s="159">
        <f>CC200*3</f>
        <v>-43.5</v>
      </c>
      <c r="CG200" s="144">
        <v>1</v>
      </c>
      <c r="CH200" s="143">
        <v>1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3</v>
      </c>
      <c r="CO200" s="143">
        <v>0</v>
      </c>
      <c r="CP200" s="143">
        <v>0</v>
      </c>
      <c r="CQ200" s="143">
        <v>0</v>
      </c>
      <c r="CR200" s="143">
        <f t="shared" si="111"/>
        <v>333</v>
      </c>
      <c r="CS200" s="143">
        <f t="shared" si="112"/>
        <v>-43.5</v>
      </c>
    </row>
    <row r="201" s="135" customFormat="1" customHeight="1" spans="1:97">
      <c r="A201" s="143">
        <v>12898</v>
      </c>
      <c r="B201" s="143" t="s">
        <v>348</v>
      </c>
      <c r="C201" s="143">
        <v>102479</v>
      </c>
      <c r="D201" s="143" t="s">
        <v>346</v>
      </c>
      <c r="E201" s="143" t="s">
        <v>72</v>
      </c>
      <c r="F201" s="143">
        <v>25</v>
      </c>
      <c r="G201" s="143">
        <v>30</v>
      </c>
      <c r="H201" s="143">
        <v>36</v>
      </c>
      <c r="I201" s="143">
        <v>928.63</v>
      </c>
      <c r="J201" s="143">
        <f t="shared" si="99"/>
        <v>11</v>
      </c>
      <c r="K201" s="147" t="s">
        <v>69</v>
      </c>
      <c r="L201" s="143">
        <f>I201*0.1</f>
        <v>92.863</v>
      </c>
      <c r="M201" s="143">
        <v>33</v>
      </c>
      <c r="N201" s="143">
        <v>37</v>
      </c>
      <c r="O201" s="143">
        <v>57</v>
      </c>
      <c r="P201" s="143">
        <v>1385.19</v>
      </c>
      <c r="Q201" s="143">
        <f t="shared" si="100"/>
        <v>24</v>
      </c>
      <c r="R201" s="147" t="s">
        <v>69</v>
      </c>
      <c r="S201" s="143">
        <f t="shared" si="113"/>
        <v>110.8152</v>
      </c>
      <c r="T201" s="143">
        <v>12</v>
      </c>
      <c r="U201" s="143">
        <v>14</v>
      </c>
      <c r="V201" s="143">
        <v>10</v>
      </c>
      <c r="W201" s="143">
        <v>276.5</v>
      </c>
      <c r="X201" s="143">
        <f t="shared" si="101"/>
        <v>-2</v>
      </c>
      <c r="Y201" s="147" t="s">
        <v>70</v>
      </c>
      <c r="Z201" s="143">
        <f>W201*0.06</f>
        <v>16.59</v>
      </c>
      <c r="AA201" s="143">
        <v>19</v>
      </c>
      <c r="AB201" s="143">
        <v>24</v>
      </c>
      <c r="AC201" s="143">
        <v>16</v>
      </c>
      <c r="AD201" s="143">
        <v>401.55</v>
      </c>
      <c r="AE201" s="143">
        <f t="shared" si="102"/>
        <v>-3</v>
      </c>
      <c r="AF201" s="147" t="s">
        <v>70</v>
      </c>
      <c r="AG201" s="143">
        <f>AD201*0.06</f>
        <v>24.093</v>
      </c>
      <c r="AH201" s="143">
        <v>2</v>
      </c>
      <c r="AI201" s="143">
        <v>2</v>
      </c>
      <c r="AJ201" s="143">
        <v>0</v>
      </c>
      <c r="AK201" s="143">
        <v>0</v>
      </c>
      <c r="AL201" s="143">
        <f t="shared" si="103"/>
        <v>-2</v>
      </c>
      <c r="AM201" s="147" t="s">
        <v>70</v>
      </c>
      <c r="AN201" s="143">
        <f>AK201*0.06</f>
        <v>0</v>
      </c>
      <c r="AO201" s="143">
        <f>AL201*1</f>
        <v>-2</v>
      </c>
      <c r="AP201" s="143">
        <v>24</v>
      </c>
      <c r="AQ201" s="143">
        <v>29</v>
      </c>
      <c r="AR201" s="143">
        <v>34</v>
      </c>
      <c r="AS201" s="143">
        <v>2410.51</v>
      </c>
      <c r="AT201" s="143">
        <f t="shared" si="104"/>
        <v>10</v>
      </c>
      <c r="AU201" s="147" t="s">
        <v>69</v>
      </c>
      <c r="AV201" s="143">
        <f>AS201*0.1</f>
        <v>241.051</v>
      </c>
      <c r="AW201" s="143">
        <v>4</v>
      </c>
      <c r="AX201" s="143">
        <v>5</v>
      </c>
      <c r="AY201" s="143">
        <v>1</v>
      </c>
      <c r="AZ201" s="143">
        <v>35</v>
      </c>
      <c r="BA201" s="143">
        <f t="shared" si="105"/>
        <v>-3</v>
      </c>
      <c r="BB201" s="147" t="s">
        <v>70</v>
      </c>
      <c r="BC201" s="143">
        <f>AZ201*0.06</f>
        <v>2.1</v>
      </c>
      <c r="BD201" s="143">
        <v>4</v>
      </c>
      <c r="BE201" s="143">
        <v>4</v>
      </c>
      <c r="BF201" s="143">
        <v>1</v>
      </c>
      <c r="BG201" s="143">
        <v>19.8</v>
      </c>
      <c r="BH201" s="143">
        <f t="shared" si="106"/>
        <v>-3</v>
      </c>
      <c r="BI201" s="147" t="s">
        <v>70</v>
      </c>
      <c r="BJ201" s="143">
        <f>BG201*0.06</f>
        <v>1.188</v>
      </c>
      <c r="BK201" s="143">
        <v>6</v>
      </c>
      <c r="BL201" s="143">
        <v>7</v>
      </c>
      <c r="BM201" s="143">
        <v>10</v>
      </c>
      <c r="BN201" s="143">
        <v>0.1</v>
      </c>
      <c r="BO201" s="143">
        <v>0</v>
      </c>
      <c r="BP201" s="143">
        <f t="shared" si="107"/>
        <v>4</v>
      </c>
      <c r="BQ201" s="147" t="s">
        <v>69</v>
      </c>
      <c r="BR201" s="143">
        <f>(BN201-BO201)*0.1</f>
        <v>0.01</v>
      </c>
      <c r="BS201" s="143">
        <v>6</v>
      </c>
      <c r="BT201" s="143">
        <v>9</v>
      </c>
      <c r="BU201" s="143">
        <v>9</v>
      </c>
      <c r="BV201" s="143">
        <v>165</v>
      </c>
      <c r="BW201" s="143">
        <f t="shared" si="108"/>
        <v>3</v>
      </c>
      <c r="BX201" s="147" t="s">
        <v>69</v>
      </c>
      <c r="BY201" s="143">
        <f t="shared" ref="BY201:BY206" si="115">BV201*0.1</f>
        <v>16.5</v>
      </c>
      <c r="BZ201" s="143">
        <v>19</v>
      </c>
      <c r="CA201" s="143">
        <v>23</v>
      </c>
      <c r="CB201" s="143">
        <f t="shared" si="109"/>
        <v>15</v>
      </c>
      <c r="CC201" s="159">
        <f t="shared" si="110"/>
        <v>-4</v>
      </c>
      <c r="CD201" s="160" t="s">
        <v>70</v>
      </c>
      <c r="CE201" s="159">
        <f t="shared" si="114"/>
        <v>48</v>
      </c>
      <c r="CF201" s="159">
        <f>CC201*3</f>
        <v>-12</v>
      </c>
      <c r="CG201" s="144">
        <v>0</v>
      </c>
      <c r="CH201" s="143">
        <v>5</v>
      </c>
      <c r="CI201" s="143">
        <v>1</v>
      </c>
      <c r="CJ201" s="143">
        <v>0</v>
      </c>
      <c r="CK201" s="143">
        <v>0</v>
      </c>
      <c r="CL201" s="143">
        <v>0</v>
      </c>
      <c r="CM201" s="143">
        <v>0</v>
      </c>
      <c r="CN201" s="143">
        <v>1</v>
      </c>
      <c r="CO201" s="143">
        <v>1</v>
      </c>
      <c r="CP201" s="143">
        <v>0</v>
      </c>
      <c r="CQ201" s="143">
        <v>0</v>
      </c>
      <c r="CR201" s="143">
        <f t="shared" si="111"/>
        <v>553</v>
      </c>
      <c r="CS201" s="143">
        <f t="shared" si="112"/>
        <v>-14</v>
      </c>
    </row>
    <row r="202" s="135" customFormat="1" customHeight="1" spans="1:97">
      <c r="A202" s="143">
        <v>13147</v>
      </c>
      <c r="B202" s="143" t="s">
        <v>349</v>
      </c>
      <c r="C202" s="143">
        <v>102479</v>
      </c>
      <c r="D202" s="143" t="s">
        <v>346</v>
      </c>
      <c r="E202" s="144" t="s">
        <v>81</v>
      </c>
      <c r="F202" s="143"/>
      <c r="G202" s="143"/>
      <c r="H202" s="143">
        <v>0</v>
      </c>
      <c r="I202" s="143">
        <v>0</v>
      </c>
      <c r="J202" s="143">
        <f t="shared" si="99"/>
        <v>0</v>
      </c>
      <c r="K202" s="147" t="s">
        <v>76</v>
      </c>
      <c r="L202" s="143">
        <f>I202*0.06</f>
        <v>0</v>
      </c>
      <c r="M202" s="143"/>
      <c r="N202" s="143"/>
      <c r="O202" s="143">
        <v>0</v>
      </c>
      <c r="P202" s="143">
        <v>0</v>
      </c>
      <c r="Q202" s="143">
        <f t="shared" si="100"/>
        <v>0</v>
      </c>
      <c r="R202" s="147" t="s">
        <v>76</v>
      </c>
      <c r="S202" s="143">
        <f>P202*0.05</f>
        <v>0</v>
      </c>
      <c r="T202" s="143"/>
      <c r="U202" s="143"/>
      <c r="V202" s="143">
        <v>0</v>
      </c>
      <c r="W202" s="143">
        <v>0</v>
      </c>
      <c r="X202" s="143">
        <f t="shared" si="101"/>
        <v>0</v>
      </c>
      <c r="Y202" s="147" t="s">
        <v>76</v>
      </c>
      <c r="Z202" s="143">
        <f>W202*0.06</f>
        <v>0</v>
      </c>
      <c r="AA202" s="143"/>
      <c r="AB202" s="143"/>
      <c r="AC202" s="143">
        <v>0</v>
      </c>
      <c r="AD202" s="143">
        <v>0</v>
      </c>
      <c r="AE202" s="143">
        <f t="shared" si="102"/>
        <v>0</v>
      </c>
      <c r="AF202" s="147" t="s">
        <v>76</v>
      </c>
      <c r="AG202" s="143">
        <f>AD202*0.06</f>
        <v>0</v>
      </c>
      <c r="AH202" s="143"/>
      <c r="AI202" s="143"/>
      <c r="AJ202" s="143">
        <v>0</v>
      </c>
      <c r="AK202" s="143">
        <v>0</v>
      </c>
      <c r="AL202" s="143">
        <f t="shared" si="103"/>
        <v>0</v>
      </c>
      <c r="AM202" s="147" t="s">
        <v>76</v>
      </c>
      <c r="AN202" s="143">
        <f>AK202*0.06</f>
        <v>0</v>
      </c>
      <c r="AO202" s="143"/>
      <c r="AP202" s="143"/>
      <c r="AQ202" s="143"/>
      <c r="AR202" s="143">
        <v>0</v>
      </c>
      <c r="AS202" s="143">
        <v>0</v>
      </c>
      <c r="AT202" s="143">
        <f t="shared" si="104"/>
        <v>0</v>
      </c>
      <c r="AU202" s="147" t="s">
        <v>76</v>
      </c>
      <c r="AV202" s="143">
        <f>AS202*0.06</f>
        <v>0</v>
      </c>
      <c r="AW202" s="143"/>
      <c r="AX202" s="143"/>
      <c r="AY202" s="143">
        <v>0</v>
      </c>
      <c r="AZ202" s="143">
        <v>0</v>
      </c>
      <c r="BA202" s="143">
        <f t="shared" si="105"/>
        <v>0</v>
      </c>
      <c r="BB202" s="147" t="s">
        <v>76</v>
      </c>
      <c r="BC202" s="143">
        <f>AZ202*0.06</f>
        <v>0</v>
      </c>
      <c r="BD202" s="143"/>
      <c r="BE202" s="143"/>
      <c r="BF202" s="143">
        <v>0</v>
      </c>
      <c r="BG202" s="143">
        <v>0</v>
      </c>
      <c r="BH202" s="143">
        <f t="shared" si="106"/>
        <v>0</v>
      </c>
      <c r="BI202" s="147" t="s">
        <v>76</v>
      </c>
      <c r="BJ202" s="143">
        <f>BG202*0.06</f>
        <v>0</v>
      </c>
      <c r="BK202" s="143"/>
      <c r="BL202" s="143"/>
      <c r="BM202" s="143">
        <v>0</v>
      </c>
      <c r="BN202" s="143">
        <v>0</v>
      </c>
      <c r="BO202" s="143">
        <v>0</v>
      </c>
      <c r="BP202" s="143">
        <f t="shared" si="107"/>
        <v>0</v>
      </c>
      <c r="BQ202" s="147" t="s">
        <v>76</v>
      </c>
      <c r="BR202" s="143">
        <f>(BN202-BO202)*0.06</f>
        <v>0</v>
      </c>
      <c r="BS202" s="143"/>
      <c r="BT202" s="143"/>
      <c r="BU202" s="143">
        <v>0</v>
      </c>
      <c r="BV202" s="143">
        <v>0</v>
      </c>
      <c r="BW202" s="143">
        <f t="shared" si="108"/>
        <v>0</v>
      </c>
      <c r="BX202" s="147" t="s">
        <v>76</v>
      </c>
      <c r="BY202" s="143">
        <f>BV202*0.06</f>
        <v>0</v>
      </c>
      <c r="BZ202" s="143"/>
      <c r="CA202" s="143"/>
      <c r="CB202" s="143">
        <f t="shared" si="109"/>
        <v>0</v>
      </c>
      <c r="CC202" s="159">
        <f t="shared" si="110"/>
        <v>0</v>
      </c>
      <c r="CD202" s="160" t="s">
        <v>76</v>
      </c>
      <c r="CE202" s="159">
        <f t="shared" si="114"/>
        <v>0</v>
      </c>
      <c r="CF202" s="159"/>
      <c r="CG202" s="144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f t="shared" si="111"/>
        <v>0</v>
      </c>
      <c r="CS202" s="143">
        <f t="shared" si="112"/>
        <v>0</v>
      </c>
    </row>
    <row r="203" s="135" customFormat="1" customHeight="1" spans="1:97">
      <c r="A203" s="143">
        <v>13317</v>
      </c>
      <c r="B203" s="143" t="s">
        <v>350</v>
      </c>
      <c r="C203" s="143">
        <v>102479</v>
      </c>
      <c r="D203" s="143" t="s">
        <v>346</v>
      </c>
      <c r="E203" s="144" t="s">
        <v>81</v>
      </c>
      <c r="F203" s="143"/>
      <c r="G203" s="143"/>
      <c r="H203" s="143">
        <v>0</v>
      </c>
      <c r="I203" s="143">
        <v>0</v>
      </c>
      <c r="J203" s="143">
        <f t="shared" si="99"/>
        <v>0</v>
      </c>
      <c r="K203" s="147" t="s">
        <v>76</v>
      </c>
      <c r="L203" s="143">
        <f>I203*0.06</f>
        <v>0</v>
      </c>
      <c r="M203" s="143"/>
      <c r="N203" s="143"/>
      <c r="O203" s="143">
        <v>0</v>
      </c>
      <c r="P203" s="143">
        <v>0</v>
      </c>
      <c r="Q203" s="143">
        <f t="shared" si="100"/>
        <v>0</v>
      </c>
      <c r="R203" s="147" t="s">
        <v>76</v>
      </c>
      <c r="S203" s="143">
        <f>P203*0.05</f>
        <v>0</v>
      </c>
      <c r="T203" s="143"/>
      <c r="U203" s="143"/>
      <c r="V203" s="143">
        <v>0</v>
      </c>
      <c r="W203" s="143">
        <v>0</v>
      </c>
      <c r="X203" s="143">
        <f t="shared" si="101"/>
        <v>0</v>
      </c>
      <c r="Y203" s="147" t="s">
        <v>76</v>
      </c>
      <c r="Z203" s="143">
        <f>W203*0.06</f>
        <v>0</v>
      </c>
      <c r="AA203" s="143"/>
      <c r="AB203" s="143"/>
      <c r="AC203" s="143">
        <v>0</v>
      </c>
      <c r="AD203" s="143">
        <v>0</v>
      </c>
      <c r="AE203" s="143">
        <f t="shared" si="102"/>
        <v>0</v>
      </c>
      <c r="AF203" s="147" t="s">
        <v>76</v>
      </c>
      <c r="AG203" s="143">
        <f>AD203*0.06</f>
        <v>0</v>
      </c>
      <c r="AH203" s="143"/>
      <c r="AI203" s="143"/>
      <c r="AJ203" s="143">
        <v>0</v>
      </c>
      <c r="AK203" s="143">
        <v>0</v>
      </c>
      <c r="AL203" s="143">
        <f t="shared" si="103"/>
        <v>0</v>
      </c>
      <c r="AM203" s="147" t="s">
        <v>76</v>
      </c>
      <c r="AN203" s="143">
        <f>AK203*0.06</f>
        <v>0</v>
      </c>
      <c r="AO203" s="143"/>
      <c r="AP203" s="143"/>
      <c r="AQ203" s="143"/>
      <c r="AR203" s="143">
        <v>0</v>
      </c>
      <c r="AS203" s="143">
        <v>0</v>
      </c>
      <c r="AT203" s="143">
        <f t="shared" si="104"/>
        <v>0</v>
      </c>
      <c r="AU203" s="147" t="s">
        <v>76</v>
      </c>
      <c r="AV203" s="143">
        <f>AS203*0.06</f>
        <v>0</v>
      </c>
      <c r="AW203" s="143"/>
      <c r="AX203" s="143"/>
      <c r="AY203" s="143">
        <v>0</v>
      </c>
      <c r="AZ203" s="143">
        <v>0</v>
      </c>
      <c r="BA203" s="143">
        <f t="shared" si="105"/>
        <v>0</v>
      </c>
      <c r="BB203" s="147" t="s">
        <v>76</v>
      </c>
      <c r="BC203" s="143">
        <f>AZ203*0.06</f>
        <v>0</v>
      </c>
      <c r="BD203" s="143"/>
      <c r="BE203" s="143"/>
      <c r="BF203" s="143">
        <v>0</v>
      </c>
      <c r="BG203" s="143">
        <v>0</v>
      </c>
      <c r="BH203" s="143">
        <f t="shared" si="106"/>
        <v>0</v>
      </c>
      <c r="BI203" s="147" t="s">
        <v>76</v>
      </c>
      <c r="BJ203" s="143">
        <f>BG203*0.06</f>
        <v>0</v>
      </c>
      <c r="BK203" s="143"/>
      <c r="BL203" s="143"/>
      <c r="BM203" s="143">
        <v>0</v>
      </c>
      <c r="BN203" s="143">
        <v>0</v>
      </c>
      <c r="BO203" s="143">
        <v>0</v>
      </c>
      <c r="BP203" s="143">
        <f t="shared" si="107"/>
        <v>0</v>
      </c>
      <c r="BQ203" s="147" t="s">
        <v>76</v>
      </c>
      <c r="BR203" s="143">
        <f>(BN203-BO203)*0.06</f>
        <v>0</v>
      </c>
      <c r="BS203" s="143"/>
      <c r="BT203" s="143"/>
      <c r="BU203" s="143">
        <v>0</v>
      </c>
      <c r="BV203" s="143">
        <v>0</v>
      </c>
      <c r="BW203" s="143">
        <f t="shared" si="108"/>
        <v>0</v>
      </c>
      <c r="BX203" s="147" t="s">
        <v>76</v>
      </c>
      <c r="BY203" s="143">
        <f>BV203*0.06</f>
        <v>0</v>
      </c>
      <c r="BZ203" s="143"/>
      <c r="CA203" s="143"/>
      <c r="CB203" s="143">
        <f t="shared" si="109"/>
        <v>0</v>
      </c>
      <c r="CC203" s="159">
        <f t="shared" si="110"/>
        <v>0</v>
      </c>
      <c r="CD203" s="160" t="s">
        <v>76</v>
      </c>
      <c r="CE203" s="159">
        <f t="shared" si="114"/>
        <v>0</v>
      </c>
      <c r="CF203" s="159"/>
      <c r="CG203" s="144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f t="shared" si="111"/>
        <v>0</v>
      </c>
      <c r="CS203" s="143">
        <f t="shared" si="112"/>
        <v>0</v>
      </c>
    </row>
    <row r="204" s="135" customFormat="1" customHeight="1" spans="1:97">
      <c r="A204" s="143">
        <v>12516</v>
      </c>
      <c r="B204" s="143" t="s">
        <v>351</v>
      </c>
      <c r="C204" s="143">
        <v>723</v>
      </c>
      <c r="D204" s="143" t="s">
        <v>352</v>
      </c>
      <c r="E204" s="143" t="s">
        <v>68</v>
      </c>
      <c r="F204" s="143">
        <v>28</v>
      </c>
      <c r="G204" s="143">
        <v>34</v>
      </c>
      <c r="H204" s="143">
        <v>15</v>
      </c>
      <c r="I204" s="143">
        <v>418.82</v>
      </c>
      <c r="J204" s="143">
        <f t="shared" si="99"/>
        <v>-13</v>
      </c>
      <c r="K204" s="147" t="s">
        <v>70</v>
      </c>
      <c r="L204" s="143">
        <f>I204*0.06</f>
        <v>25.1292</v>
      </c>
      <c r="M204" s="143">
        <v>37</v>
      </c>
      <c r="N204" s="143">
        <v>41</v>
      </c>
      <c r="O204" s="143">
        <v>46</v>
      </c>
      <c r="P204" s="143">
        <v>1057.62</v>
      </c>
      <c r="Q204" s="143">
        <f t="shared" si="100"/>
        <v>9</v>
      </c>
      <c r="R204" s="147" t="s">
        <v>69</v>
      </c>
      <c r="S204" s="143">
        <f t="shared" si="113"/>
        <v>84.6096</v>
      </c>
      <c r="T204" s="143">
        <v>15</v>
      </c>
      <c r="U204" s="143">
        <v>17</v>
      </c>
      <c r="V204" s="143">
        <v>5</v>
      </c>
      <c r="W204" s="143">
        <v>107.62</v>
      </c>
      <c r="X204" s="143">
        <f t="shared" si="101"/>
        <v>-10</v>
      </c>
      <c r="Y204" s="147" t="s">
        <v>70</v>
      </c>
      <c r="Z204" s="143">
        <f>W204*0.06</f>
        <v>6.4572</v>
      </c>
      <c r="AA204" s="143">
        <v>20</v>
      </c>
      <c r="AB204" s="143">
        <v>26</v>
      </c>
      <c r="AC204" s="143">
        <v>8</v>
      </c>
      <c r="AD204" s="143">
        <v>172.46</v>
      </c>
      <c r="AE204" s="143">
        <f t="shared" si="102"/>
        <v>-12</v>
      </c>
      <c r="AF204" s="147" t="s">
        <v>70</v>
      </c>
      <c r="AG204" s="143">
        <f>AD204*0.06</f>
        <v>10.3476</v>
      </c>
      <c r="AH204" s="143">
        <v>4</v>
      </c>
      <c r="AI204" s="143">
        <v>4</v>
      </c>
      <c r="AJ204" s="143">
        <v>1</v>
      </c>
      <c r="AK204" s="143">
        <v>29.8</v>
      </c>
      <c r="AL204" s="143">
        <f t="shared" si="103"/>
        <v>-3</v>
      </c>
      <c r="AM204" s="147" t="s">
        <v>70</v>
      </c>
      <c r="AN204" s="143">
        <f>AK204*0.06</f>
        <v>1.788</v>
      </c>
      <c r="AO204" s="143">
        <f>AL204*1</f>
        <v>-3</v>
      </c>
      <c r="AP204" s="143">
        <v>29</v>
      </c>
      <c r="AQ204" s="143">
        <v>34</v>
      </c>
      <c r="AR204" s="143">
        <v>27</v>
      </c>
      <c r="AS204" s="143">
        <v>2123.27</v>
      </c>
      <c r="AT204" s="143">
        <f t="shared" si="104"/>
        <v>-2</v>
      </c>
      <c r="AU204" s="147" t="s">
        <v>70</v>
      </c>
      <c r="AV204" s="143">
        <f>AS204*0.06</f>
        <v>127.3962</v>
      </c>
      <c r="AW204" s="143">
        <v>7</v>
      </c>
      <c r="AX204" s="143">
        <v>8</v>
      </c>
      <c r="AY204" s="143">
        <v>4</v>
      </c>
      <c r="AZ204" s="143">
        <v>140</v>
      </c>
      <c r="BA204" s="143">
        <f t="shared" si="105"/>
        <v>-3</v>
      </c>
      <c r="BB204" s="147" t="s">
        <v>70</v>
      </c>
      <c r="BC204" s="143">
        <f>AZ204*0.06</f>
        <v>8.4</v>
      </c>
      <c r="BD204" s="143">
        <v>4</v>
      </c>
      <c r="BE204" s="143">
        <v>5</v>
      </c>
      <c r="BF204" s="143">
        <v>6</v>
      </c>
      <c r="BG204" s="143">
        <v>176.31</v>
      </c>
      <c r="BH204" s="143">
        <f t="shared" si="106"/>
        <v>2</v>
      </c>
      <c r="BI204" s="147" t="s">
        <v>69</v>
      </c>
      <c r="BJ204" s="143">
        <f>BG204*0.1</f>
        <v>17.631</v>
      </c>
      <c r="BK204" s="143">
        <v>10</v>
      </c>
      <c r="BL204" s="143">
        <v>12</v>
      </c>
      <c r="BM204" s="143">
        <v>0</v>
      </c>
      <c r="BN204" s="143">
        <v>0</v>
      </c>
      <c r="BO204" s="143">
        <v>0</v>
      </c>
      <c r="BP204" s="143">
        <f t="shared" si="107"/>
        <v>-10</v>
      </c>
      <c r="BQ204" s="147" t="s">
        <v>70</v>
      </c>
      <c r="BR204" s="143">
        <f>(BN204-BO204)*0.06</f>
        <v>0</v>
      </c>
      <c r="BS204" s="143">
        <v>10</v>
      </c>
      <c r="BT204" s="143">
        <v>14</v>
      </c>
      <c r="BU204" s="143">
        <v>18</v>
      </c>
      <c r="BV204" s="143">
        <v>341.42</v>
      </c>
      <c r="BW204" s="143">
        <f t="shared" si="108"/>
        <v>8</v>
      </c>
      <c r="BX204" s="147" t="s">
        <v>69</v>
      </c>
      <c r="BY204" s="143">
        <f t="shared" si="115"/>
        <v>34.142</v>
      </c>
      <c r="BZ204" s="143">
        <v>15</v>
      </c>
      <c r="CA204" s="143">
        <v>18</v>
      </c>
      <c r="CB204" s="143">
        <f t="shared" si="109"/>
        <v>6.5</v>
      </c>
      <c r="CC204" s="159">
        <f t="shared" si="110"/>
        <v>-8.5</v>
      </c>
      <c r="CD204" s="160" t="s">
        <v>70</v>
      </c>
      <c r="CE204" s="159">
        <f t="shared" si="114"/>
        <v>23</v>
      </c>
      <c r="CF204" s="159">
        <f>CC204*3</f>
        <v>-25.5</v>
      </c>
      <c r="CG204" s="144">
        <v>1</v>
      </c>
      <c r="CH204" s="143">
        <v>1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1</v>
      </c>
      <c r="CO204" s="143">
        <v>1</v>
      </c>
      <c r="CP204" s="143">
        <v>0</v>
      </c>
      <c r="CQ204" s="143">
        <v>0</v>
      </c>
      <c r="CR204" s="143">
        <f t="shared" si="111"/>
        <v>339</v>
      </c>
      <c r="CS204" s="143">
        <f t="shared" si="112"/>
        <v>-28.5</v>
      </c>
    </row>
    <row r="205" s="135" customFormat="1" customHeight="1" spans="1:97">
      <c r="A205" s="143">
        <v>13203</v>
      </c>
      <c r="B205" s="143" t="s">
        <v>353</v>
      </c>
      <c r="C205" s="143">
        <v>723</v>
      </c>
      <c r="D205" s="143" t="s">
        <v>352</v>
      </c>
      <c r="E205" s="144" t="s">
        <v>354</v>
      </c>
      <c r="F205" s="143">
        <v>0</v>
      </c>
      <c r="G205" s="143">
        <v>0</v>
      </c>
      <c r="H205" s="143">
        <v>3</v>
      </c>
      <c r="I205" s="143">
        <v>81.8</v>
      </c>
      <c r="J205" s="143">
        <f t="shared" si="99"/>
        <v>3</v>
      </c>
      <c r="K205" s="147" t="s">
        <v>76</v>
      </c>
      <c r="L205" s="143">
        <f>I205*0.06</f>
        <v>4.908</v>
      </c>
      <c r="M205" s="143">
        <v>0</v>
      </c>
      <c r="N205" s="143">
        <v>0</v>
      </c>
      <c r="O205" s="143">
        <v>18</v>
      </c>
      <c r="P205" s="143">
        <v>398.66</v>
      </c>
      <c r="Q205" s="143">
        <f t="shared" si="100"/>
        <v>18</v>
      </c>
      <c r="R205" s="147" t="s">
        <v>76</v>
      </c>
      <c r="S205" s="143">
        <f>P205*0.05</f>
        <v>19.933</v>
      </c>
      <c r="T205" s="143">
        <v>0</v>
      </c>
      <c r="U205" s="143">
        <v>0</v>
      </c>
      <c r="V205" s="143">
        <v>4</v>
      </c>
      <c r="W205" s="143">
        <v>105</v>
      </c>
      <c r="X205" s="143">
        <f t="shared" si="101"/>
        <v>4</v>
      </c>
      <c r="Y205" s="147" t="s">
        <v>76</v>
      </c>
      <c r="Z205" s="143">
        <f>W205*0.06</f>
        <v>6.3</v>
      </c>
      <c r="AA205" s="143">
        <v>0</v>
      </c>
      <c r="AB205" s="143">
        <v>0</v>
      </c>
      <c r="AC205" s="143">
        <v>4</v>
      </c>
      <c r="AD205" s="143">
        <v>95.46</v>
      </c>
      <c r="AE205" s="143">
        <f t="shared" si="102"/>
        <v>4</v>
      </c>
      <c r="AF205" s="147" t="s">
        <v>76</v>
      </c>
      <c r="AG205" s="143">
        <f>AD205*0.06</f>
        <v>5.7276</v>
      </c>
      <c r="AH205" s="143">
        <v>0</v>
      </c>
      <c r="AI205" s="143">
        <v>0</v>
      </c>
      <c r="AJ205" s="143">
        <v>0</v>
      </c>
      <c r="AK205" s="143">
        <v>0</v>
      </c>
      <c r="AL205" s="143">
        <f t="shared" si="103"/>
        <v>0</v>
      </c>
      <c r="AM205" s="147" t="s">
        <v>76</v>
      </c>
      <c r="AN205" s="143">
        <f>AK205*0.06</f>
        <v>0</v>
      </c>
      <c r="AO205" s="143"/>
      <c r="AP205" s="143">
        <v>0</v>
      </c>
      <c r="AQ205" s="143">
        <v>0</v>
      </c>
      <c r="AR205" s="143">
        <v>0</v>
      </c>
      <c r="AS205" s="143">
        <v>0</v>
      </c>
      <c r="AT205" s="143">
        <f t="shared" si="104"/>
        <v>0</v>
      </c>
      <c r="AU205" s="147" t="s">
        <v>76</v>
      </c>
      <c r="AV205" s="143">
        <f>AS205*0.06</f>
        <v>0</v>
      </c>
      <c r="AW205" s="143">
        <v>0</v>
      </c>
      <c r="AX205" s="143">
        <v>0</v>
      </c>
      <c r="AY205" s="143">
        <v>2</v>
      </c>
      <c r="AZ205" s="143">
        <v>70</v>
      </c>
      <c r="BA205" s="143">
        <f t="shared" si="105"/>
        <v>2</v>
      </c>
      <c r="BB205" s="147" t="s">
        <v>69</v>
      </c>
      <c r="BC205" s="143">
        <f>AZ205*0.1</f>
        <v>7</v>
      </c>
      <c r="BD205" s="143">
        <v>0</v>
      </c>
      <c r="BE205" s="143">
        <v>0</v>
      </c>
      <c r="BF205" s="143">
        <v>0</v>
      </c>
      <c r="BG205" s="143">
        <v>0</v>
      </c>
      <c r="BH205" s="143">
        <f t="shared" si="106"/>
        <v>0</v>
      </c>
      <c r="BI205" s="147" t="s">
        <v>76</v>
      </c>
      <c r="BJ205" s="143">
        <f>BG205*0.06</f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f t="shared" si="107"/>
        <v>0</v>
      </c>
      <c r="BQ205" s="147" t="s">
        <v>76</v>
      </c>
      <c r="BR205" s="143">
        <f>(BN205-BO205)*0.06</f>
        <v>0</v>
      </c>
      <c r="BS205" s="143">
        <v>0</v>
      </c>
      <c r="BT205" s="143">
        <v>0</v>
      </c>
      <c r="BU205" s="143">
        <v>5</v>
      </c>
      <c r="BV205" s="143">
        <v>103.5</v>
      </c>
      <c r="BW205" s="143">
        <f t="shared" si="108"/>
        <v>5</v>
      </c>
      <c r="BX205" s="147" t="s">
        <v>76</v>
      </c>
      <c r="BY205" s="143">
        <f>BV205*0.06</f>
        <v>6.21</v>
      </c>
      <c r="BZ205" s="143">
        <v>0</v>
      </c>
      <c r="CA205" s="143">
        <v>0</v>
      </c>
      <c r="CB205" s="143">
        <f t="shared" si="109"/>
        <v>9</v>
      </c>
      <c r="CC205" s="159">
        <f t="shared" si="110"/>
        <v>9</v>
      </c>
      <c r="CD205" s="160" t="s">
        <v>76</v>
      </c>
      <c r="CE205" s="159">
        <f t="shared" si="114"/>
        <v>43</v>
      </c>
      <c r="CF205" s="159"/>
      <c r="CG205" s="144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1</v>
      </c>
      <c r="CO205" s="143">
        <v>0</v>
      </c>
      <c r="CP205" s="143">
        <v>1</v>
      </c>
      <c r="CQ205" s="143">
        <v>0</v>
      </c>
      <c r="CR205" s="143">
        <f t="shared" si="111"/>
        <v>93</v>
      </c>
      <c r="CS205" s="143">
        <f t="shared" si="112"/>
        <v>0</v>
      </c>
    </row>
    <row r="206" s="135" customFormat="1" customHeight="1" spans="1:97">
      <c r="A206" s="143">
        <v>13020</v>
      </c>
      <c r="B206" s="143" t="s">
        <v>355</v>
      </c>
      <c r="C206" s="143">
        <v>723</v>
      </c>
      <c r="D206" s="143" t="s">
        <v>352</v>
      </c>
      <c r="E206" s="143" t="s">
        <v>72</v>
      </c>
      <c r="F206" s="143">
        <v>28</v>
      </c>
      <c r="G206" s="143">
        <v>33</v>
      </c>
      <c r="H206" s="143">
        <v>29</v>
      </c>
      <c r="I206" s="143">
        <v>687.21</v>
      </c>
      <c r="J206" s="143">
        <f t="shared" si="99"/>
        <v>1</v>
      </c>
      <c r="K206" s="147" t="s">
        <v>73</v>
      </c>
      <c r="L206" s="143">
        <f>I206*0.08</f>
        <v>54.9768</v>
      </c>
      <c r="M206" s="143">
        <v>37</v>
      </c>
      <c r="N206" s="143">
        <v>40</v>
      </c>
      <c r="O206" s="143">
        <v>72</v>
      </c>
      <c r="P206" s="143">
        <v>1568.35</v>
      </c>
      <c r="Q206" s="143">
        <f t="shared" si="100"/>
        <v>35</v>
      </c>
      <c r="R206" s="147" t="s">
        <v>69</v>
      </c>
      <c r="S206" s="143">
        <f t="shared" si="113"/>
        <v>125.468</v>
      </c>
      <c r="T206" s="143">
        <v>14</v>
      </c>
      <c r="U206" s="143">
        <v>16</v>
      </c>
      <c r="V206" s="143">
        <v>4</v>
      </c>
      <c r="W206" s="143">
        <v>112</v>
      </c>
      <c r="X206" s="143">
        <f t="shared" si="101"/>
        <v>-10</v>
      </c>
      <c r="Y206" s="147" t="s">
        <v>70</v>
      </c>
      <c r="Z206" s="143">
        <f>W206*0.06</f>
        <v>6.72</v>
      </c>
      <c r="AA206" s="143">
        <v>19</v>
      </c>
      <c r="AB206" s="143">
        <v>25</v>
      </c>
      <c r="AC206" s="143">
        <v>16</v>
      </c>
      <c r="AD206" s="143">
        <v>426.82</v>
      </c>
      <c r="AE206" s="143">
        <f t="shared" si="102"/>
        <v>-3</v>
      </c>
      <c r="AF206" s="147" t="s">
        <v>70</v>
      </c>
      <c r="AG206" s="143">
        <f>AD206*0.06</f>
        <v>25.6092</v>
      </c>
      <c r="AH206" s="143">
        <v>3</v>
      </c>
      <c r="AI206" s="143">
        <v>4</v>
      </c>
      <c r="AJ206" s="143">
        <v>3</v>
      </c>
      <c r="AK206" s="143">
        <v>53.79</v>
      </c>
      <c r="AL206" s="143">
        <f t="shared" si="103"/>
        <v>0</v>
      </c>
      <c r="AM206" s="147" t="s">
        <v>73</v>
      </c>
      <c r="AN206" s="143">
        <f>AK206*0.08</f>
        <v>4.3032</v>
      </c>
      <c r="AO206" s="143"/>
      <c r="AP206" s="143">
        <v>28</v>
      </c>
      <c r="AQ206" s="143">
        <v>34</v>
      </c>
      <c r="AR206" s="143">
        <v>36</v>
      </c>
      <c r="AS206" s="143">
        <v>2803.73</v>
      </c>
      <c r="AT206" s="143">
        <f t="shared" si="104"/>
        <v>8</v>
      </c>
      <c r="AU206" s="147" t="s">
        <v>69</v>
      </c>
      <c r="AV206" s="143">
        <f>AS206*0.1</f>
        <v>280.373</v>
      </c>
      <c r="AW206" s="143">
        <v>6</v>
      </c>
      <c r="AX206" s="143">
        <v>7</v>
      </c>
      <c r="AY206" s="143">
        <v>13</v>
      </c>
      <c r="AZ206" s="143">
        <v>343.46</v>
      </c>
      <c r="BA206" s="143">
        <f t="shared" si="105"/>
        <v>7</v>
      </c>
      <c r="BB206" s="147" t="s">
        <v>69</v>
      </c>
      <c r="BC206" s="143">
        <f>AZ206*0.1</f>
        <v>34.346</v>
      </c>
      <c r="BD206" s="143">
        <v>4</v>
      </c>
      <c r="BE206" s="143">
        <v>5</v>
      </c>
      <c r="BF206" s="143">
        <v>1</v>
      </c>
      <c r="BG206" s="143">
        <v>49</v>
      </c>
      <c r="BH206" s="143">
        <f t="shared" si="106"/>
        <v>-3</v>
      </c>
      <c r="BI206" s="147" t="s">
        <v>70</v>
      </c>
      <c r="BJ206" s="143">
        <f>BG206*0.06</f>
        <v>2.94</v>
      </c>
      <c r="BK206" s="143">
        <v>9</v>
      </c>
      <c r="BL206" s="143">
        <v>11</v>
      </c>
      <c r="BM206" s="143">
        <v>0</v>
      </c>
      <c r="BN206" s="143">
        <v>0</v>
      </c>
      <c r="BO206" s="143">
        <v>0</v>
      </c>
      <c r="BP206" s="143">
        <f t="shared" si="107"/>
        <v>-9</v>
      </c>
      <c r="BQ206" s="147" t="s">
        <v>70</v>
      </c>
      <c r="BR206" s="143">
        <f>(BN206-BO206)*0.06</f>
        <v>0</v>
      </c>
      <c r="BS206" s="143">
        <v>10</v>
      </c>
      <c r="BT206" s="143">
        <v>13</v>
      </c>
      <c r="BU206" s="143">
        <v>19</v>
      </c>
      <c r="BV206" s="143">
        <v>392.02</v>
      </c>
      <c r="BW206" s="143">
        <f t="shared" si="108"/>
        <v>9</v>
      </c>
      <c r="BX206" s="147" t="s">
        <v>69</v>
      </c>
      <c r="BY206" s="143">
        <f t="shared" si="115"/>
        <v>39.202</v>
      </c>
      <c r="BZ206" s="143">
        <v>14</v>
      </c>
      <c r="CA206" s="143">
        <v>17</v>
      </c>
      <c r="CB206" s="143">
        <f t="shared" si="109"/>
        <v>15</v>
      </c>
      <c r="CC206" s="159">
        <f t="shared" si="110"/>
        <v>1</v>
      </c>
      <c r="CD206" s="160" t="s">
        <v>73</v>
      </c>
      <c r="CE206" s="159">
        <f t="shared" si="114"/>
        <v>48</v>
      </c>
      <c r="CF206" s="159"/>
      <c r="CG206" s="144">
        <v>0</v>
      </c>
      <c r="CH206" s="143">
        <v>3</v>
      </c>
      <c r="CI206" s="143">
        <v>1</v>
      </c>
      <c r="CJ206" s="143">
        <v>0</v>
      </c>
      <c r="CK206" s="143">
        <v>0</v>
      </c>
      <c r="CL206" s="143">
        <v>0</v>
      </c>
      <c r="CM206" s="143">
        <v>0</v>
      </c>
      <c r="CN206" s="143">
        <v>3</v>
      </c>
      <c r="CO206" s="143">
        <v>1</v>
      </c>
      <c r="CP206" s="143">
        <v>0</v>
      </c>
      <c r="CQ206" s="143">
        <v>0</v>
      </c>
      <c r="CR206" s="143">
        <f t="shared" si="111"/>
        <v>622</v>
      </c>
      <c r="CS206" s="143">
        <f t="shared" si="112"/>
        <v>0</v>
      </c>
    </row>
    <row r="207" s="135" customFormat="1" customHeight="1" spans="1:97">
      <c r="A207" s="143">
        <v>995671</v>
      </c>
      <c r="B207" s="143" t="s">
        <v>356</v>
      </c>
      <c r="C207" s="143">
        <v>106066</v>
      </c>
      <c r="D207" s="143" t="s">
        <v>357</v>
      </c>
      <c r="E207" s="143" t="s">
        <v>358</v>
      </c>
      <c r="F207" s="143">
        <v>14</v>
      </c>
      <c r="G207" s="143">
        <v>17</v>
      </c>
      <c r="H207" s="143">
        <v>3</v>
      </c>
      <c r="I207" s="143">
        <v>70.6</v>
      </c>
      <c r="J207" s="143">
        <f t="shared" si="99"/>
        <v>-11</v>
      </c>
      <c r="K207" s="147" t="s">
        <v>70</v>
      </c>
      <c r="L207" s="143">
        <f>I207*0.06</f>
        <v>4.236</v>
      </c>
      <c r="M207" s="143">
        <v>19</v>
      </c>
      <c r="N207" s="143">
        <v>20</v>
      </c>
      <c r="O207" s="143">
        <v>6</v>
      </c>
      <c r="P207" s="143">
        <v>179.8</v>
      </c>
      <c r="Q207" s="143">
        <f t="shared" si="100"/>
        <v>-13</v>
      </c>
      <c r="R207" s="147" t="s">
        <v>70</v>
      </c>
      <c r="S207" s="143">
        <f>P207*0.05</f>
        <v>8.99</v>
      </c>
      <c r="T207" s="143">
        <v>5</v>
      </c>
      <c r="U207" s="143">
        <v>5</v>
      </c>
      <c r="V207" s="143">
        <v>1</v>
      </c>
      <c r="W207" s="143">
        <v>35</v>
      </c>
      <c r="X207" s="143">
        <f t="shared" si="101"/>
        <v>-4</v>
      </c>
      <c r="Y207" s="147" t="s">
        <v>70</v>
      </c>
      <c r="Z207" s="143">
        <f>W207*0.06</f>
        <v>2.1</v>
      </c>
      <c r="AA207" s="143">
        <v>8</v>
      </c>
      <c r="AB207" s="143">
        <v>10</v>
      </c>
      <c r="AC207" s="143">
        <v>1</v>
      </c>
      <c r="AD207" s="143">
        <v>29.8</v>
      </c>
      <c r="AE207" s="143">
        <f t="shared" si="102"/>
        <v>-7</v>
      </c>
      <c r="AF207" s="147" t="s">
        <v>70</v>
      </c>
      <c r="AG207" s="143">
        <f>AD207*0.06</f>
        <v>1.788</v>
      </c>
      <c r="AH207" s="143">
        <v>1</v>
      </c>
      <c r="AI207" s="143">
        <v>1</v>
      </c>
      <c r="AJ207" s="143">
        <v>0</v>
      </c>
      <c r="AK207" s="143">
        <v>0</v>
      </c>
      <c r="AL207" s="143">
        <f t="shared" si="103"/>
        <v>-1</v>
      </c>
      <c r="AM207" s="147" t="s">
        <v>70</v>
      </c>
      <c r="AN207" s="143">
        <f>AK207*0.06</f>
        <v>0</v>
      </c>
      <c r="AO207" s="143">
        <f>AL207*1</f>
        <v>-1</v>
      </c>
      <c r="AP207" s="143">
        <v>7</v>
      </c>
      <c r="AQ207" s="143">
        <v>8</v>
      </c>
      <c r="AR207" s="143">
        <v>4</v>
      </c>
      <c r="AS207" s="143">
        <v>129.6</v>
      </c>
      <c r="AT207" s="143">
        <f t="shared" si="104"/>
        <v>-3</v>
      </c>
      <c r="AU207" s="147" t="s">
        <v>70</v>
      </c>
      <c r="AV207" s="143">
        <f>AS207*0.06</f>
        <v>7.776</v>
      </c>
      <c r="AW207" s="143">
        <v>2</v>
      </c>
      <c r="AX207" s="143">
        <v>2</v>
      </c>
      <c r="AY207" s="143">
        <v>0</v>
      </c>
      <c r="AZ207" s="143">
        <v>0</v>
      </c>
      <c r="BA207" s="143">
        <f t="shared" si="105"/>
        <v>-2</v>
      </c>
      <c r="BB207" s="147" t="s">
        <v>70</v>
      </c>
      <c r="BC207" s="143">
        <f>AZ207*0.06</f>
        <v>0</v>
      </c>
      <c r="BD207" s="143">
        <v>1</v>
      </c>
      <c r="BE207" s="143">
        <v>1</v>
      </c>
      <c r="BF207" s="143">
        <v>0</v>
      </c>
      <c r="BG207" s="143">
        <v>0</v>
      </c>
      <c r="BH207" s="143">
        <f t="shared" si="106"/>
        <v>-1</v>
      </c>
      <c r="BI207" s="147" t="s">
        <v>70</v>
      </c>
      <c r="BJ207" s="143">
        <f>BG207*0.06</f>
        <v>0</v>
      </c>
      <c r="BK207" s="143">
        <v>2</v>
      </c>
      <c r="BL207" s="143">
        <v>3</v>
      </c>
      <c r="BM207" s="143">
        <v>0</v>
      </c>
      <c r="BN207" s="143">
        <v>0</v>
      </c>
      <c r="BO207" s="143">
        <v>0</v>
      </c>
      <c r="BP207" s="143">
        <f t="shared" si="107"/>
        <v>-2</v>
      </c>
      <c r="BQ207" s="147" t="s">
        <v>70</v>
      </c>
      <c r="BR207" s="143">
        <f>(BN207-BO207)*0.06</f>
        <v>0</v>
      </c>
      <c r="BS207" s="143">
        <v>3</v>
      </c>
      <c r="BT207" s="143">
        <v>2</v>
      </c>
      <c r="BU207" s="143">
        <v>0</v>
      </c>
      <c r="BV207" s="143">
        <v>0</v>
      </c>
      <c r="BW207" s="143">
        <f t="shared" si="108"/>
        <v>-3</v>
      </c>
      <c r="BX207" s="147" t="s">
        <v>70</v>
      </c>
      <c r="BY207" s="143">
        <f>BV207*0.06</f>
        <v>0</v>
      </c>
      <c r="BZ207" s="143">
        <v>7</v>
      </c>
      <c r="CA207" s="143">
        <v>8</v>
      </c>
      <c r="CB207" s="143">
        <f t="shared" si="109"/>
        <v>0</v>
      </c>
      <c r="CC207" s="159">
        <f t="shared" si="110"/>
        <v>-7</v>
      </c>
      <c r="CD207" s="160" t="s">
        <v>70</v>
      </c>
      <c r="CE207" s="159">
        <f t="shared" si="114"/>
        <v>0</v>
      </c>
      <c r="CF207" s="159">
        <f>CC207*3</f>
        <v>-21</v>
      </c>
      <c r="CG207" s="144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f t="shared" si="111"/>
        <v>25</v>
      </c>
      <c r="CS207" s="143">
        <f t="shared" si="112"/>
        <v>-22</v>
      </c>
    </row>
    <row r="208" s="135" customFormat="1" customHeight="1" spans="1:97">
      <c r="A208" s="143">
        <v>995673</v>
      </c>
      <c r="B208" s="143" t="s">
        <v>359</v>
      </c>
      <c r="C208" s="143">
        <v>106066</v>
      </c>
      <c r="D208" s="143" t="s">
        <v>357</v>
      </c>
      <c r="E208" s="143" t="s">
        <v>72</v>
      </c>
      <c r="F208" s="143">
        <v>14</v>
      </c>
      <c r="G208" s="143">
        <v>17</v>
      </c>
      <c r="H208" s="143">
        <v>18</v>
      </c>
      <c r="I208" s="143">
        <v>458.8</v>
      </c>
      <c r="J208" s="143">
        <f t="shared" si="99"/>
        <v>4</v>
      </c>
      <c r="K208" s="147" t="s">
        <v>69</v>
      </c>
      <c r="L208" s="143">
        <f>I208*0.1</f>
        <v>45.88</v>
      </c>
      <c r="M208" s="143">
        <v>19</v>
      </c>
      <c r="N208" s="143">
        <v>20</v>
      </c>
      <c r="O208" s="143">
        <v>14</v>
      </c>
      <c r="P208" s="143">
        <v>292.52</v>
      </c>
      <c r="Q208" s="143">
        <f t="shared" si="100"/>
        <v>-5</v>
      </c>
      <c r="R208" s="147" t="s">
        <v>70</v>
      </c>
      <c r="S208" s="143">
        <f>P208*0.05</f>
        <v>14.626</v>
      </c>
      <c r="T208" s="143">
        <v>5</v>
      </c>
      <c r="U208" s="143">
        <v>5</v>
      </c>
      <c r="V208" s="143">
        <v>2</v>
      </c>
      <c r="W208" s="143">
        <v>56</v>
      </c>
      <c r="X208" s="143">
        <f t="shared" si="101"/>
        <v>-3</v>
      </c>
      <c r="Y208" s="147" t="s">
        <v>70</v>
      </c>
      <c r="Z208" s="143">
        <f>W208*0.06</f>
        <v>3.36</v>
      </c>
      <c r="AA208" s="143">
        <v>8</v>
      </c>
      <c r="AB208" s="143">
        <v>10</v>
      </c>
      <c r="AC208" s="143">
        <v>17</v>
      </c>
      <c r="AD208" s="143">
        <v>454.9</v>
      </c>
      <c r="AE208" s="143">
        <f t="shared" si="102"/>
        <v>9</v>
      </c>
      <c r="AF208" s="147" t="s">
        <v>69</v>
      </c>
      <c r="AG208" s="143">
        <f>AD208*0.1</f>
        <v>45.49</v>
      </c>
      <c r="AH208" s="143">
        <v>1</v>
      </c>
      <c r="AI208" s="143">
        <v>1</v>
      </c>
      <c r="AJ208" s="143">
        <v>0</v>
      </c>
      <c r="AK208" s="143">
        <v>0</v>
      </c>
      <c r="AL208" s="143">
        <f t="shared" si="103"/>
        <v>-1</v>
      </c>
      <c r="AM208" s="147" t="s">
        <v>70</v>
      </c>
      <c r="AN208" s="143">
        <f>AK208*0.06</f>
        <v>0</v>
      </c>
      <c r="AO208" s="143">
        <f>AL208*1</f>
        <v>-1</v>
      </c>
      <c r="AP208" s="143">
        <v>7</v>
      </c>
      <c r="AQ208" s="143">
        <v>8</v>
      </c>
      <c r="AR208" s="143">
        <v>3</v>
      </c>
      <c r="AS208" s="143">
        <v>162</v>
      </c>
      <c r="AT208" s="143">
        <f t="shared" si="104"/>
        <v>-4</v>
      </c>
      <c r="AU208" s="147" t="s">
        <v>70</v>
      </c>
      <c r="AV208" s="143">
        <f>AS208*0.06</f>
        <v>9.72</v>
      </c>
      <c r="AW208" s="143">
        <v>2</v>
      </c>
      <c r="AX208" s="143">
        <v>2</v>
      </c>
      <c r="AY208" s="143">
        <v>1</v>
      </c>
      <c r="AZ208" s="143">
        <v>35</v>
      </c>
      <c r="BA208" s="143">
        <f t="shared" si="105"/>
        <v>-1</v>
      </c>
      <c r="BB208" s="147" t="s">
        <v>70</v>
      </c>
      <c r="BC208" s="143">
        <f>AZ208*0.06</f>
        <v>2.1</v>
      </c>
      <c r="BD208" s="143">
        <v>1</v>
      </c>
      <c r="BE208" s="143">
        <v>1</v>
      </c>
      <c r="BF208" s="143">
        <v>0</v>
      </c>
      <c r="BG208" s="143">
        <v>0</v>
      </c>
      <c r="BH208" s="143">
        <f t="shared" si="106"/>
        <v>-1</v>
      </c>
      <c r="BI208" s="147" t="s">
        <v>70</v>
      </c>
      <c r="BJ208" s="143">
        <f>BG208*0.06</f>
        <v>0</v>
      </c>
      <c r="BK208" s="143">
        <v>2</v>
      </c>
      <c r="BL208" s="143">
        <v>3</v>
      </c>
      <c r="BM208" s="143">
        <v>0</v>
      </c>
      <c r="BN208" s="143">
        <v>0</v>
      </c>
      <c r="BO208" s="143">
        <v>0</v>
      </c>
      <c r="BP208" s="143">
        <f t="shared" si="107"/>
        <v>-2</v>
      </c>
      <c r="BQ208" s="147" t="s">
        <v>70</v>
      </c>
      <c r="BR208" s="143">
        <f>(BN208-BO208)*0.06</f>
        <v>0</v>
      </c>
      <c r="BS208" s="143">
        <v>2</v>
      </c>
      <c r="BT208" s="143">
        <v>2</v>
      </c>
      <c r="BU208" s="143">
        <v>0</v>
      </c>
      <c r="BV208" s="143">
        <v>0</v>
      </c>
      <c r="BW208" s="143">
        <f t="shared" si="108"/>
        <v>-2</v>
      </c>
      <c r="BX208" s="147" t="s">
        <v>70</v>
      </c>
      <c r="BY208" s="143">
        <f>BV208*0.06</f>
        <v>0</v>
      </c>
      <c r="BZ208" s="143">
        <v>6</v>
      </c>
      <c r="CA208" s="143">
        <v>8</v>
      </c>
      <c r="CB208" s="143">
        <f t="shared" si="109"/>
        <v>4</v>
      </c>
      <c r="CC208" s="159">
        <f t="shared" si="110"/>
        <v>-2</v>
      </c>
      <c r="CD208" s="160" t="s">
        <v>70</v>
      </c>
      <c r="CE208" s="159">
        <f t="shared" si="114"/>
        <v>15</v>
      </c>
      <c r="CF208" s="159">
        <f>CC208*3</f>
        <v>-6</v>
      </c>
      <c r="CG208" s="144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1</v>
      </c>
      <c r="CP208" s="143">
        <v>0</v>
      </c>
      <c r="CQ208" s="143">
        <v>0</v>
      </c>
      <c r="CR208" s="143">
        <f t="shared" si="111"/>
        <v>136</v>
      </c>
      <c r="CS208" s="143">
        <f t="shared" si="112"/>
        <v>-7</v>
      </c>
    </row>
    <row r="209" s="135" customFormat="1" customHeight="1" spans="1:97">
      <c r="A209" s="143">
        <v>995676</v>
      </c>
      <c r="B209" s="143" t="s">
        <v>360</v>
      </c>
      <c r="C209" s="143">
        <v>106066</v>
      </c>
      <c r="D209" s="143" t="s">
        <v>357</v>
      </c>
      <c r="E209" s="143" t="s">
        <v>72</v>
      </c>
      <c r="F209" s="143">
        <v>14</v>
      </c>
      <c r="G209" s="143">
        <v>17</v>
      </c>
      <c r="H209" s="143">
        <v>0</v>
      </c>
      <c r="I209" s="143">
        <v>0</v>
      </c>
      <c r="J209" s="143">
        <f t="shared" si="99"/>
        <v>-14</v>
      </c>
      <c r="K209" s="147" t="s">
        <v>70</v>
      </c>
      <c r="L209" s="143">
        <f>I209*0.06</f>
        <v>0</v>
      </c>
      <c r="M209" s="143">
        <v>19</v>
      </c>
      <c r="N209" s="143">
        <v>20</v>
      </c>
      <c r="O209" s="143">
        <v>0</v>
      </c>
      <c r="P209" s="143">
        <v>0</v>
      </c>
      <c r="Q209" s="143">
        <f t="shared" si="100"/>
        <v>-19</v>
      </c>
      <c r="R209" s="147" t="s">
        <v>70</v>
      </c>
      <c r="S209" s="143">
        <f>P209*0.05</f>
        <v>0</v>
      </c>
      <c r="T209" s="143">
        <v>5</v>
      </c>
      <c r="U209" s="143">
        <v>5</v>
      </c>
      <c r="V209" s="143">
        <v>0</v>
      </c>
      <c r="W209" s="143">
        <v>0</v>
      </c>
      <c r="X209" s="143">
        <f t="shared" si="101"/>
        <v>-5</v>
      </c>
      <c r="Y209" s="147" t="s">
        <v>70</v>
      </c>
      <c r="Z209" s="143">
        <f>W209*0.06</f>
        <v>0</v>
      </c>
      <c r="AA209" s="143">
        <v>8</v>
      </c>
      <c r="AB209" s="143">
        <v>10</v>
      </c>
      <c r="AC209" s="143">
        <v>0</v>
      </c>
      <c r="AD209" s="143">
        <v>0</v>
      </c>
      <c r="AE209" s="143">
        <f t="shared" si="102"/>
        <v>-8</v>
      </c>
      <c r="AF209" s="147" t="s">
        <v>70</v>
      </c>
      <c r="AG209" s="143">
        <f>AD209*0.06</f>
        <v>0</v>
      </c>
      <c r="AH209" s="143">
        <v>1</v>
      </c>
      <c r="AI209" s="143">
        <v>1</v>
      </c>
      <c r="AJ209" s="143">
        <v>0</v>
      </c>
      <c r="AK209" s="143">
        <v>0</v>
      </c>
      <c r="AL209" s="143">
        <f t="shared" si="103"/>
        <v>-1</v>
      </c>
      <c r="AM209" s="147" t="s">
        <v>70</v>
      </c>
      <c r="AN209" s="143">
        <f>AK209*0.06</f>
        <v>0</v>
      </c>
      <c r="AO209" s="143">
        <f>AL209*1</f>
        <v>-1</v>
      </c>
      <c r="AP209" s="143">
        <v>7</v>
      </c>
      <c r="AQ209" s="143">
        <v>8</v>
      </c>
      <c r="AR209" s="143">
        <v>0</v>
      </c>
      <c r="AS209" s="143">
        <v>0</v>
      </c>
      <c r="AT209" s="143">
        <f t="shared" si="104"/>
        <v>-7</v>
      </c>
      <c r="AU209" s="147" t="s">
        <v>70</v>
      </c>
      <c r="AV209" s="143">
        <f>AS209*0.06</f>
        <v>0</v>
      </c>
      <c r="AW209" s="143">
        <v>2</v>
      </c>
      <c r="AX209" s="143">
        <v>2</v>
      </c>
      <c r="AY209" s="143">
        <v>0</v>
      </c>
      <c r="AZ209" s="143">
        <v>0</v>
      </c>
      <c r="BA209" s="143">
        <f t="shared" si="105"/>
        <v>-2</v>
      </c>
      <c r="BB209" s="147" t="s">
        <v>70</v>
      </c>
      <c r="BC209" s="143">
        <f>AZ209*0.06</f>
        <v>0</v>
      </c>
      <c r="BD209" s="143">
        <v>1</v>
      </c>
      <c r="BE209" s="143">
        <v>1</v>
      </c>
      <c r="BF209" s="143">
        <v>0</v>
      </c>
      <c r="BG209" s="143">
        <v>0</v>
      </c>
      <c r="BH209" s="143">
        <f t="shared" si="106"/>
        <v>-1</v>
      </c>
      <c r="BI209" s="147" t="s">
        <v>70</v>
      </c>
      <c r="BJ209" s="143">
        <f>BG209*0.06</f>
        <v>0</v>
      </c>
      <c r="BK209" s="143">
        <v>2</v>
      </c>
      <c r="BL209" s="143">
        <v>3</v>
      </c>
      <c r="BM209" s="143">
        <v>0</v>
      </c>
      <c r="BN209" s="143">
        <v>0</v>
      </c>
      <c r="BO209" s="143">
        <v>0</v>
      </c>
      <c r="BP209" s="143">
        <f t="shared" si="107"/>
        <v>-2</v>
      </c>
      <c r="BQ209" s="147" t="s">
        <v>70</v>
      </c>
      <c r="BR209" s="143">
        <f>(BN209-BO209)*0.06</f>
        <v>0</v>
      </c>
      <c r="BS209" s="143">
        <v>2</v>
      </c>
      <c r="BT209" s="143">
        <v>2</v>
      </c>
      <c r="BU209" s="143">
        <v>0</v>
      </c>
      <c r="BV209" s="143">
        <v>0</v>
      </c>
      <c r="BW209" s="143">
        <f t="shared" si="108"/>
        <v>-2</v>
      </c>
      <c r="BX209" s="147" t="s">
        <v>70</v>
      </c>
      <c r="BY209" s="143">
        <f>BV209*0.06</f>
        <v>0</v>
      </c>
      <c r="BZ209" s="143">
        <v>7</v>
      </c>
      <c r="CA209" s="143">
        <v>8</v>
      </c>
      <c r="CB209" s="143">
        <f t="shared" si="109"/>
        <v>0</v>
      </c>
      <c r="CC209" s="159">
        <f t="shared" si="110"/>
        <v>-7</v>
      </c>
      <c r="CD209" s="160" t="s">
        <v>70</v>
      </c>
      <c r="CE209" s="159">
        <f t="shared" si="114"/>
        <v>0</v>
      </c>
      <c r="CF209" s="159">
        <f>CC209*3</f>
        <v>-21</v>
      </c>
      <c r="CG209" s="144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f t="shared" si="111"/>
        <v>0</v>
      </c>
      <c r="CS209" s="143">
        <f t="shared" si="112"/>
        <v>-22</v>
      </c>
    </row>
    <row r="210" s="135" customFormat="1" customHeight="1" spans="1:97">
      <c r="A210" s="143">
        <v>995590</v>
      </c>
      <c r="B210" s="143" t="s">
        <v>361</v>
      </c>
      <c r="C210" s="143">
        <v>106066</v>
      </c>
      <c r="D210" s="143" t="s">
        <v>357</v>
      </c>
      <c r="E210" s="143" t="s">
        <v>72</v>
      </c>
      <c r="F210" s="143">
        <v>15</v>
      </c>
      <c r="G210" s="143">
        <v>17</v>
      </c>
      <c r="H210" s="143">
        <v>4</v>
      </c>
      <c r="I210" s="143">
        <v>110.44</v>
      </c>
      <c r="J210" s="143">
        <f t="shared" si="99"/>
        <v>-11</v>
      </c>
      <c r="K210" s="147" t="s">
        <v>70</v>
      </c>
      <c r="L210" s="143">
        <f>I210*0.06</f>
        <v>6.6264</v>
      </c>
      <c r="M210" s="143">
        <v>19</v>
      </c>
      <c r="N210" s="143">
        <v>26</v>
      </c>
      <c r="O210" s="143">
        <v>9</v>
      </c>
      <c r="P210" s="143">
        <v>246.25</v>
      </c>
      <c r="Q210" s="143">
        <f t="shared" si="100"/>
        <v>-10</v>
      </c>
      <c r="R210" s="147" t="s">
        <v>70</v>
      </c>
      <c r="S210" s="143">
        <f>P210*0.05</f>
        <v>12.3125</v>
      </c>
      <c r="T210" s="143">
        <v>5</v>
      </c>
      <c r="U210" s="143">
        <v>5</v>
      </c>
      <c r="V210" s="143">
        <v>0</v>
      </c>
      <c r="W210" s="143">
        <v>0</v>
      </c>
      <c r="X210" s="143">
        <f t="shared" si="101"/>
        <v>-5</v>
      </c>
      <c r="Y210" s="147" t="s">
        <v>70</v>
      </c>
      <c r="Z210" s="143">
        <f>W210*0.06</f>
        <v>0</v>
      </c>
      <c r="AA210" s="143">
        <v>8</v>
      </c>
      <c r="AB210" s="143">
        <v>10</v>
      </c>
      <c r="AC210" s="143">
        <v>2</v>
      </c>
      <c r="AD210" s="143">
        <v>59.6</v>
      </c>
      <c r="AE210" s="143">
        <f t="shared" si="102"/>
        <v>-6</v>
      </c>
      <c r="AF210" s="147" t="s">
        <v>70</v>
      </c>
      <c r="AG210" s="143">
        <f>AD210*0.06</f>
        <v>3.576</v>
      </c>
      <c r="AH210" s="143">
        <v>1</v>
      </c>
      <c r="AI210" s="143">
        <v>1</v>
      </c>
      <c r="AJ210" s="143">
        <v>0</v>
      </c>
      <c r="AK210" s="143">
        <v>0</v>
      </c>
      <c r="AL210" s="143">
        <f t="shared" si="103"/>
        <v>-1</v>
      </c>
      <c r="AM210" s="147" t="s">
        <v>70</v>
      </c>
      <c r="AN210" s="143">
        <f>AK210*0.06</f>
        <v>0</v>
      </c>
      <c r="AO210" s="143">
        <f>AL210*1</f>
        <v>-1</v>
      </c>
      <c r="AP210" s="143">
        <v>7</v>
      </c>
      <c r="AQ210" s="143">
        <v>8</v>
      </c>
      <c r="AR210" s="143">
        <v>7</v>
      </c>
      <c r="AS210" s="143">
        <v>489</v>
      </c>
      <c r="AT210" s="143">
        <f t="shared" si="104"/>
        <v>0</v>
      </c>
      <c r="AU210" s="147" t="s">
        <v>73</v>
      </c>
      <c r="AV210" s="143">
        <f>AS210*0.08</f>
        <v>39.12</v>
      </c>
      <c r="AW210" s="143">
        <v>2</v>
      </c>
      <c r="AX210" s="143">
        <v>2</v>
      </c>
      <c r="AY210" s="143">
        <v>1</v>
      </c>
      <c r="AZ210" s="143">
        <v>35</v>
      </c>
      <c r="BA210" s="143">
        <f t="shared" si="105"/>
        <v>-1</v>
      </c>
      <c r="BB210" s="147" t="s">
        <v>70</v>
      </c>
      <c r="BC210" s="143">
        <f>AZ210*0.06</f>
        <v>2.1</v>
      </c>
      <c r="BD210" s="143">
        <v>1</v>
      </c>
      <c r="BE210" s="143">
        <v>1</v>
      </c>
      <c r="BF210" s="143">
        <v>2</v>
      </c>
      <c r="BG210" s="143">
        <v>9.6</v>
      </c>
      <c r="BH210" s="143">
        <f t="shared" si="106"/>
        <v>1</v>
      </c>
      <c r="BI210" s="147" t="s">
        <v>69</v>
      </c>
      <c r="BJ210" s="143">
        <f>BG210*0.1</f>
        <v>0.96</v>
      </c>
      <c r="BK210" s="143">
        <v>2</v>
      </c>
      <c r="BL210" s="143">
        <v>2</v>
      </c>
      <c r="BM210" s="143">
        <v>0</v>
      </c>
      <c r="BN210" s="143">
        <v>0</v>
      </c>
      <c r="BO210" s="143">
        <v>0</v>
      </c>
      <c r="BP210" s="143">
        <f t="shared" si="107"/>
        <v>-2</v>
      </c>
      <c r="BQ210" s="147" t="s">
        <v>70</v>
      </c>
      <c r="BR210" s="143">
        <f>(BN210-BO210)*0.06</f>
        <v>0</v>
      </c>
      <c r="BS210" s="143">
        <v>2</v>
      </c>
      <c r="BT210" s="143">
        <v>2</v>
      </c>
      <c r="BU210" s="143">
        <v>2</v>
      </c>
      <c r="BV210" s="143">
        <v>42</v>
      </c>
      <c r="BW210" s="143">
        <f t="shared" si="108"/>
        <v>0</v>
      </c>
      <c r="BX210" s="147" t="s">
        <v>69</v>
      </c>
      <c r="BY210" s="143">
        <f>BV210*0.1</f>
        <v>4.2</v>
      </c>
      <c r="BZ210" s="143">
        <v>6</v>
      </c>
      <c r="CA210" s="143">
        <v>8</v>
      </c>
      <c r="CB210" s="143">
        <f t="shared" si="109"/>
        <v>0</v>
      </c>
      <c r="CC210" s="159">
        <f t="shared" si="110"/>
        <v>-6</v>
      </c>
      <c r="CD210" s="160" t="s">
        <v>70</v>
      </c>
      <c r="CE210" s="159">
        <f t="shared" si="114"/>
        <v>0</v>
      </c>
      <c r="CF210" s="159">
        <f>CC210*3</f>
        <v>-18</v>
      </c>
      <c r="CG210" s="144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f t="shared" si="111"/>
        <v>69</v>
      </c>
      <c r="CS210" s="143">
        <f t="shared" si="112"/>
        <v>-19</v>
      </c>
    </row>
    <row r="211" s="135" customFormat="1" customHeight="1" spans="1:97">
      <c r="A211" s="143">
        <v>998827</v>
      </c>
      <c r="B211" s="143" t="s">
        <v>362</v>
      </c>
      <c r="C211" s="143">
        <v>106066</v>
      </c>
      <c r="D211" s="143" t="s">
        <v>357</v>
      </c>
      <c r="E211" s="144" t="s">
        <v>68</v>
      </c>
      <c r="F211" s="143"/>
      <c r="G211" s="143"/>
      <c r="H211" s="143">
        <v>0</v>
      </c>
      <c r="I211" s="143">
        <v>0</v>
      </c>
      <c r="J211" s="143">
        <f t="shared" si="99"/>
        <v>0</v>
      </c>
      <c r="K211" s="147" t="s">
        <v>76</v>
      </c>
      <c r="L211" s="143">
        <f>I211*0.06</f>
        <v>0</v>
      </c>
      <c r="M211" s="143"/>
      <c r="N211" s="143"/>
      <c r="O211" s="143">
        <v>0</v>
      </c>
      <c r="P211" s="143">
        <v>0</v>
      </c>
      <c r="Q211" s="143">
        <f t="shared" si="100"/>
        <v>0</v>
      </c>
      <c r="R211" s="147" t="s">
        <v>76</v>
      </c>
      <c r="S211" s="143">
        <f>P211*0.05</f>
        <v>0</v>
      </c>
      <c r="T211" s="143"/>
      <c r="U211" s="143"/>
      <c r="V211" s="143">
        <v>0</v>
      </c>
      <c r="W211" s="143">
        <v>0</v>
      </c>
      <c r="X211" s="143">
        <f t="shared" si="101"/>
        <v>0</v>
      </c>
      <c r="Y211" s="147" t="s">
        <v>76</v>
      </c>
      <c r="Z211" s="143">
        <f>W211*0.06</f>
        <v>0</v>
      </c>
      <c r="AA211" s="143"/>
      <c r="AB211" s="143"/>
      <c r="AC211" s="143">
        <v>0</v>
      </c>
      <c r="AD211" s="143">
        <v>0</v>
      </c>
      <c r="AE211" s="143">
        <f t="shared" si="102"/>
        <v>0</v>
      </c>
      <c r="AF211" s="147" t="s">
        <v>76</v>
      </c>
      <c r="AG211" s="143">
        <f>AD211*0.06</f>
        <v>0</v>
      </c>
      <c r="AH211" s="143"/>
      <c r="AI211" s="143"/>
      <c r="AJ211" s="143">
        <v>0</v>
      </c>
      <c r="AK211" s="143">
        <v>0</v>
      </c>
      <c r="AL211" s="143">
        <f t="shared" si="103"/>
        <v>0</v>
      </c>
      <c r="AM211" s="147" t="s">
        <v>76</v>
      </c>
      <c r="AN211" s="143">
        <f>AK211*0.06</f>
        <v>0</v>
      </c>
      <c r="AO211" s="143"/>
      <c r="AP211" s="143"/>
      <c r="AQ211" s="143"/>
      <c r="AR211" s="143">
        <v>0</v>
      </c>
      <c r="AS211" s="143">
        <v>0</v>
      </c>
      <c r="AT211" s="143">
        <f t="shared" si="104"/>
        <v>0</v>
      </c>
      <c r="AU211" s="147" t="s">
        <v>76</v>
      </c>
      <c r="AV211" s="143">
        <f>AS211*0.06</f>
        <v>0</v>
      </c>
      <c r="AW211" s="143"/>
      <c r="AX211" s="143"/>
      <c r="AY211" s="143">
        <v>0</v>
      </c>
      <c r="AZ211" s="143">
        <v>0</v>
      </c>
      <c r="BA211" s="143">
        <f t="shared" si="105"/>
        <v>0</v>
      </c>
      <c r="BB211" s="147" t="s">
        <v>76</v>
      </c>
      <c r="BC211" s="143">
        <f>AZ211*0.06</f>
        <v>0</v>
      </c>
      <c r="BD211" s="143"/>
      <c r="BE211" s="143"/>
      <c r="BF211" s="143">
        <v>0</v>
      </c>
      <c r="BG211" s="143">
        <v>0</v>
      </c>
      <c r="BH211" s="143">
        <f t="shared" si="106"/>
        <v>0</v>
      </c>
      <c r="BI211" s="147" t="s">
        <v>76</v>
      </c>
      <c r="BJ211" s="143">
        <f>BG211*0.06</f>
        <v>0</v>
      </c>
      <c r="BK211" s="143"/>
      <c r="BL211" s="143"/>
      <c r="BM211" s="143">
        <v>0</v>
      </c>
      <c r="BN211" s="143">
        <v>0</v>
      </c>
      <c r="BO211" s="143">
        <v>0</v>
      </c>
      <c r="BP211" s="143">
        <f t="shared" si="107"/>
        <v>0</v>
      </c>
      <c r="BQ211" s="147" t="s">
        <v>76</v>
      </c>
      <c r="BR211" s="143">
        <f>(BN211-BO211)*0.06</f>
        <v>0</v>
      </c>
      <c r="BS211" s="143"/>
      <c r="BT211" s="143"/>
      <c r="BU211" s="143">
        <v>0</v>
      </c>
      <c r="BV211" s="143">
        <v>0</v>
      </c>
      <c r="BW211" s="143">
        <f t="shared" si="108"/>
        <v>0</v>
      </c>
      <c r="BX211" s="147" t="s">
        <v>76</v>
      </c>
      <c r="BY211" s="143">
        <f>BV211*0.06</f>
        <v>0</v>
      </c>
      <c r="BZ211" s="143"/>
      <c r="CA211" s="143"/>
      <c r="CB211" s="143">
        <f t="shared" si="109"/>
        <v>0</v>
      </c>
      <c r="CC211" s="159">
        <f t="shared" si="110"/>
        <v>0</v>
      </c>
      <c r="CD211" s="160" t="s">
        <v>76</v>
      </c>
      <c r="CE211" s="159">
        <f t="shared" si="114"/>
        <v>0</v>
      </c>
      <c r="CF211" s="159"/>
      <c r="CG211" s="144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f t="shared" si="111"/>
        <v>0</v>
      </c>
      <c r="CS211" s="143">
        <f t="shared" si="112"/>
        <v>0</v>
      </c>
    </row>
    <row r="212" s="135" customFormat="1" customHeight="1" spans="1:97">
      <c r="A212" s="143">
        <v>998833</v>
      </c>
      <c r="B212" s="143" t="s">
        <v>363</v>
      </c>
      <c r="C212" s="143">
        <v>106066</v>
      </c>
      <c r="D212" s="143" t="s">
        <v>357</v>
      </c>
      <c r="E212" s="143" t="s">
        <v>72</v>
      </c>
      <c r="F212" s="143">
        <v>14</v>
      </c>
      <c r="G212" s="143">
        <v>17</v>
      </c>
      <c r="H212" s="143">
        <v>26</v>
      </c>
      <c r="I212" s="143">
        <v>692.05</v>
      </c>
      <c r="J212" s="143">
        <f t="shared" si="99"/>
        <v>12</v>
      </c>
      <c r="K212" s="147" t="s">
        <v>69</v>
      </c>
      <c r="L212" s="143">
        <f>I212*0.1</f>
        <v>69.205</v>
      </c>
      <c r="M212" s="143">
        <v>19</v>
      </c>
      <c r="N212" s="143">
        <v>20</v>
      </c>
      <c r="O212" s="143">
        <v>27</v>
      </c>
      <c r="P212" s="143">
        <v>622.9</v>
      </c>
      <c r="Q212" s="143">
        <f t="shared" si="100"/>
        <v>8</v>
      </c>
      <c r="R212" s="147" t="s">
        <v>69</v>
      </c>
      <c r="S212" s="143">
        <f>P212*0.08</f>
        <v>49.832</v>
      </c>
      <c r="T212" s="143">
        <v>5</v>
      </c>
      <c r="U212" s="143">
        <v>5</v>
      </c>
      <c r="V212" s="143">
        <v>12</v>
      </c>
      <c r="W212" s="143">
        <v>349.63</v>
      </c>
      <c r="X212" s="143">
        <f t="shared" si="101"/>
        <v>7</v>
      </c>
      <c r="Y212" s="147" t="s">
        <v>69</v>
      </c>
      <c r="Z212" s="143">
        <f>W212*0.1</f>
        <v>34.963</v>
      </c>
      <c r="AA212" s="143">
        <v>8</v>
      </c>
      <c r="AB212" s="143">
        <v>10</v>
      </c>
      <c r="AC212" s="143">
        <v>28</v>
      </c>
      <c r="AD212" s="143">
        <v>700.9</v>
      </c>
      <c r="AE212" s="143">
        <f t="shared" si="102"/>
        <v>20</v>
      </c>
      <c r="AF212" s="147" t="s">
        <v>69</v>
      </c>
      <c r="AG212" s="143">
        <f>AD212*0.1</f>
        <v>70.09</v>
      </c>
      <c r="AH212" s="143">
        <v>1</v>
      </c>
      <c r="AI212" s="143">
        <v>1</v>
      </c>
      <c r="AJ212" s="143">
        <v>0</v>
      </c>
      <c r="AK212" s="143">
        <v>0</v>
      </c>
      <c r="AL212" s="143">
        <f t="shared" si="103"/>
        <v>-1</v>
      </c>
      <c r="AM212" s="147" t="s">
        <v>70</v>
      </c>
      <c r="AN212" s="143">
        <f t="shared" ref="AN212:AN217" si="116">AK212*0.06</f>
        <v>0</v>
      </c>
      <c r="AO212" s="143">
        <f t="shared" ref="AO212:AO217" si="117">AL212*1</f>
        <v>-1</v>
      </c>
      <c r="AP212" s="143">
        <v>7</v>
      </c>
      <c r="AQ212" s="143">
        <v>8</v>
      </c>
      <c r="AR212" s="143">
        <v>9</v>
      </c>
      <c r="AS212" s="143">
        <v>875</v>
      </c>
      <c r="AT212" s="143">
        <f t="shared" si="104"/>
        <v>2</v>
      </c>
      <c r="AU212" s="147" t="s">
        <v>69</v>
      </c>
      <c r="AV212" s="143">
        <f>AS212*0.1</f>
        <v>87.5</v>
      </c>
      <c r="AW212" s="143">
        <v>2</v>
      </c>
      <c r="AX212" s="143">
        <v>2</v>
      </c>
      <c r="AY212" s="143">
        <v>1</v>
      </c>
      <c r="AZ212" s="143">
        <v>35</v>
      </c>
      <c r="BA212" s="143">
        <f t="shared" si="105"/>
        <v>-1</v>
      </c>
      <c r="BB212" s="147" t="s">
        <v>70</v>
      </c>
      <c r="BC212" s="143">
        <f>AZ212*0.06</f>
        <v>2.1</v>
      </c>
      <c r="BD212" s="143">
        <v>1</v>
      </c>
      <c r="BE212" s="143">
        <v>1</v>
      </c>
      <c r="BF212" s="143">
        <v>4</v>
      </c>
      <c r="BG212" s="143">
        <v>127.9</v>
      </c>
      <c r="BH212" s="143">
        <f t="shared" si="106"/>
        <v>3</v>
      </c>
      <c r="BI212" s="147" t="s">
        <v>69</v>
      </c>
      <c r="BJ212" s="143">
        <f>BG212*0.1</f>
        <v>12.79</v>
      </c>
      <c r="BK212" s="143">
        <v>2</v>
      </c>
      <c r="BL212" s="143">
        <v>3</v>
      </c>
      <c r="BM212" s="143">
        <v>0</v>
      </c>
      <c r="BN212" s="143">
        <v>0</v>
      </c>
      <c r="BO212" s="143">
        <v>0</v>
      </c>
      <c r="BP212" s="143">
        <f t="shared" si="107"/>
        <v>-2</v>
      </c>
      <c r="BQ212" s="147" t="s">
        <v>70</v>
      </c>
      <c r="BR212" s="143">
        <f>(BN212-BO212)*0.06</f>
        <v>0</v>
      </c>
      <c r="BS212" s="143">
        <v>2</v>
      </c>
      <c r="BT212" s="143">
        <v>2</v>
      </c>
      <c r="BU212" s="143">
        <v>1</v>
      </c>
      <c r="BV212" s="143">
        <v>21</v>
      </c>
      <c r="BW212" s="143">
        <f t="shared" si="108"/>
        <v>-1</v>
      </c>
      <c r="BX212" s="147" t="s">
        <v>70</v>
      </c>
      <c r="BY212" s="143">
        <f>BV212*0.06</f>
        <v>1.26</v>
      </c>
      <c r="BZ212" s="143">
        <v>7</v>
      </c>
      <c r="CA212" s="143">
        <v>8</v>
      </c>
      <c r="CB212" s="143">
        <f t="shared" si="109"/>
        <v>7</v>
      </c>
      <c r="CC212" s="159">
        <f t="shared" si="110"/>
        <v>0</v>
      </c>
      <c r="CD212" s="160" t="s">
        <v>73</v>
      </c>
      <c r="CE212" s="159">
        <f t="shared" si="114"/>
        <v>21</v>
      </c>
      <c r="CF212" s="159"/>
      <c r="CG212" s="144">
        <v>0</v>
      </c>
      <c r="CH212" s="143">
        <v>1</v>
      </c>
      <c r="CI212" s="143">
        <v>1</v>
      </c>
      <c r="CJ212" s="143">
        <v>0</v>
      </c>
      <c r="CK212" s="143">
        <v>0</v>
      </c>
      <c r="CL212" s="143">
        <v>0</v>
      </c>
      <c r="CM212" s="143">
        <v>0</v>
      </c>
      <c r="CN212" s="143">
        <v>1</v>
      </c>
      <c r="CO212" s="143">
        <v>0</v>
      </c>
      <c r="CP212" s="143">
        <v>0</v>
      </c>
      <c r="CQ212" s="143">
        <v>0</v>
      </c>
      <c r="CR212" s="143">
        <f t="shared" si="111"/>
        <v>349</v>
      </c>
      <c r="CS212" s="143">
        <f t="shared" si="112"/>
        <v>-1</v>
      </c>
    </row>
    <row r="213" s="135" customFormat="1" customHeight="1" spans="1:97">
      <c r="A213" s="143">
        <v>998836</v>
      </c>
      <c r="B213" s="143" t="s">
        <v>364</v>
      </c>
      <c r="C213" s="143">
        <v>106066</v>
      </c>
      <c r="D213" s="143" t="s">
        <v>357</v>
      </c>
      <c r="E213" s="143" t="s">
        <v>72</v>
      </c>
      <c r="F213" s="143">
        <v>14</v>
      </c>
      <c r="G213" s="143">
        <v>17</v>
      </c>
      <c r="H213" s="143">
        <v>8</v>
      </c>
      <c r="I213" s="143">
        <v>223.1</v>
      </c>
      <c r="J213" s="143">
        <f t="shared" si="99"/>
        <v>-6</v>
      </c>
      <c r="K213" s="147" t="s">
        <v>70</v>
      </c>
      <c r="L213" s="143">
        <f>I213*0.06</f>
        <v>13.386</v>
      </c>
      <c r="M213" s="143">
        <v>19</v>
      </c>
      <c r="N213" s="143">
        <v>20</v>
      </c>
      <c r="O213" s="143">
        <v>11</v>
      </c>
      <c r="P213" s="143">
        <v>217.15</v>
      </c>
      <c r="Q213" s="143">
        <f t="shared" si="100"/>
        <v>-8</v>
      </c>
      <c r="R213" s="147" t="s">
        <v>70</v>
      </c>
      <c r="S213" s="143">
        <f>P213*0.05</f>
        <v>10.8575</v>
      </c>
      <c r="T213" s="143">
        <v>5</v>
      </c>
      <c r="U213" s="143">
        <v>5</v>
      </c>
      <c r="V213" s="143">
        <v>2</v>
      </c>
      <c r="W213" s="143">
        <v>56</v>
      </c>
      <c r="X213" s="143">
        <f t="shared" si="101"/>
        <v>-3</v>
      </c>
      <c r="Y213" s="147" t="s">
        <v>70</v>
      </c>
      <c r="Z213" s="143">
        <f>W213*0.06</f>
        <v>3.36</v>
      </c>
      <c r="AA213" s="143">
        <v>8</v>
      </c>
      <c r="AB213" s="143">
        <v>10</v>
      </c>
      <c r="AC213" s="143">
        <v>11</v>
      </c>
      <c r="AD213" s="143">
        <v>257.8</v>
      </c>
      <c r="AE213" s="143">
        <f t="shared" si="102"/>
        <v>3</v>
      </c>
      <c r="AF213" s="147" t="s">
        <v>69</v>
      </c>
      <c r="AG213" s="143">
        <f>AD213*0.1</f>
        <v>25.78</v>
      </c>
      <c r="AH213" s="143">
        <v>1</v>
      </c>
      <c r="AI213" s="143">
        <v>1</v>
      </c>
      <c r="AJ213" s="143">
        <v>0</v>
      </c>
      <c r="AK213" s="143">
        <v>0</v>
      </c>
      <c r="AL213" s="143">
        <f t="shared" si="103"/>
        <v>-1</v>
      </c>
      <c r="AM213" s="147" t="s">
        <v>70</v>
      </c>
      <c r="AN213" s="143">
        <f t="shared" si="116"/>
        <v>0</v>
      </c>
      <c r="AO213" s="143">
        <f t="shared" si="117"/>
        <v>-1</v>
      </c>
      <c r="AP213" s="143">
        <v>7</v>
      </c>
      <c r="AQ213" s="143">
        <v>8</v>
      </c>
      <c r="AR213" s="143">
        <v>7</v>
      </c>
      <c r="AS213" s="143">
        <v>462.6</v>
      </c>
      <c r="AT213" s="143">
        <f t="shared" si="104"/>
        <v>0</v>
      </c>
      <c r="AU213" s="147" t="s">
        <v>73</v>
      </c>
      <c r="AV213" s="143">
        <f>AS213*0.08</f>
        <v>37.008</v>
      </c>
      <c r="AW213" s="143">
        <v>2</v>
      </c>
      <c r="AX213" s="143">
        <v>2</v>
      </c>
      <c r="AY213" s="143">
        <v>0</v>
      </c>
      <c r="AZ213" s="143">
        <v>0</v>
      </c>
      <c r="BA213" s="143">
        <f t="shared" si="105"/>
        <v>-2</v>
      </c>
      <c r="BB213" s="147" t="s">
        <v>70</v>
      </c>
      <c r="BC213" s="143">
        <f>AZ213*0.06</f>
        <v>0</v>
      </c>
      <c r="BD213" s="143">
        <v>1</v>
      </c>
      <c r="BE213" s="143">
        <v>1</v>
      </c>
      <c r="BF213" s="143">
        <v>0</v>
      </c>
      <c r="BG213" s="143">
        <v>0</v>
      </c>
      <c r="BH213" s="143">
        <f t="shared" si="106"/>
        <v>-1</v>
      </c>
      <c r="BI213" s="147" t="s">
        <v>70</v>
      </c>
      <c r="BJ213" s="143">
        <f>BG213*0.06</f>
        <v>0</v>
      </c>
      <c r="BK213" s="143">
        <v>2</v>
      </c>
      <c r="BL213" s="143">
        <v>3</v>
      </c>
      <c r="BM213" s="143">
        <v>0</v>
      </c>
      <c r="BN213" s="143">
        <v>0</v>
      </c>
      <c r="BO213" s="143">
        <v>0</v>
      </c>
      <c r="BP213" s="143">
        <f t="shared" si="107"/>
        <v>-2</v>
      </c>
      <c r="BQ213" s="147" t="s">
        <v>70</v>
      </c>
      <c r="BR213" s="143">
        <f>(BN213-BO213)*0.06</f>
        <v>0</v>
      </c>
      <c r="BS213" s="143">
        <v>2</v>
      </c>
      <c r="BT213" s="143">
        <v>2</v>
      </c>
      <c r="BU213" s="143">
        <v>5</v>
      </c>
      <c r="BV213" s="143">
        <v>124.5</v>
      </c>
      <c r="BW213" s="143">
        <f t="shared" si="108"/>
        <v>3</v>
      </c>
      <c r="BX213" s="147" t="s">
        <v>69</v>
      </c>
      <c r="BY213" s="143">
        <f>BV213*0.1</f>
        <v>12.45</v>
      </c>
      <c r="BZ213" s="143">
        <v>7</v>
      </c>
      <c r="CA213" s="143">
        <v>8</v>
      </c>
      <c r="CB213" s="143">
        <f t="shared" si="109"/>
        <v>0</v>
      </c>
      <c r="CC213" s="159">
        <f t="shared" si="110"/>
        <v>-7</v>
      </c>
      <c r="CD213" s="160" t="s">
        <v>70</v>
      </c>
      <c r="CE213" s="159">
        <f t="shared" si="114"/>
        <v>0</v>
      </c>
      <c r="CF213" s="159">
        <f>CC213*3</f>
        <v>-21</v>
      </c>
      <c r="CG213" s="144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f t="shared" si="111"/>
        <v>103</v>
      </c>
      <c r="CS213" s="143">
        <f t="shared" si="112"/>
        <v>-22</v>
      </c>
    </row>
    <row r="214" s="135" customFormat="1" customHeight="1" spans="1:97">
      <c r="A214" s="143">
        <v>998867</v>
      </c>
      <c r="B214" s="143" t="s">
        <v>365</v>
      </c>
      <c r="C214" s="143">
        <v>106066</v>
      </c>
      <c r="D214" s="143" t="s">
        <v>357</v>
      </c>
      <c r="E214" s="144" t="s">
        <v>72</v>
      </c>
      <c r="F214" s="143">
        <v>14</v>
      </c>
      <c r="G214" s="143">
        <v>17</v>
      </c>
      <c r="H214" s="143">
        <v>16</v>
      </c>
      <c r="I214" s="143">
        <v>423.7</v>
      </c>
      <c r="J214" s="143">
        <f t="shared" si="99"/>
        <v>2</v>
      </c>
      <c r="K214" s="147" t="s">
        <v>73</v>
      </c>
      <c r="L214" s="143">
        <f>I214*0.08</f>
        <v>33.896</v>
      </c>
      <c r="M214" s="143">
        <v>19</v>
      </c>
      <c r="N214" s="143">
        <v>20</v>
      </c>
      <c r="O214" s="143">
        <v>29</v>
      </c>
      <c r="P214" s="143">
        <v>666.3</v>
      </c>
      <c r="Q214" s="143">
        <f t="shared" si="100"/>
        <v>10</v>
      </c>
      <c r="R214" s="147" t="s">
        <v>69</v>
      </c>
      <c r="S214" s="143">
        <f>P214*0.08</f>
        <v>53.304</v>
      </c>
      <c r="T214" s="143">
        <v>5</v>
      </c>
      <c r="U214" s="143">
        <v>5</v>
      </c>
      <c r="V214" s="143">
        <v>6</v>
      </c>
      <c r="W214" s="143">
        <v>140.01</v>
      </c>
      <c r="X214" s="143">
        <f t="shared" si="101"/>
        <v>1</v>
      </c>
      <c r="Y214" s="147" t="s">
        <v>69</v>
      </c>
      <c r="Z214" s="143">
        <f>W214*0.1</f>
        <v>14.001</v>
      </c>
      <c r="AA214" s="143">
        <v>8</v>
      </c>
      <c r="AB214" s="143">
        <v>10</v>
      </c>
      <c r="AC214" s="143">
        <v>15</v>
      </c>
      <c r="AD214" s="143">
        <v>334.11</v>
      </c>
      <c r="AE214" s="143">
        <f t="shared" si="102"/>
        <v>7</v>
      </c>
      <c r="AF214" s="147" t="s">
        <v>69</v>
      </c>
      <c r="AG214" s="143">
        <f>AD214*0.1</f>
        <v>33.411</v>
      </c>
      <c r="AH214" s="143">
        <v>1</v>
      </c>
      <c r="AI214" s="143">
        <v>1</v>
      </c>
      <c r="AJ214" s="143">
        <v>0</v>
      </c>
      <c r="AK214" s="143">
        <v>0</v>
      </c>
      <c r="AL214" s="143">
        <f t="shared" si="103"/>
        <v>-1</v>
      </c>
      <c r="AM214" s="147" t="s">
        <v>70</v>
      </c>
      <c r="AN214" s="143">
        <f t="shared" si="116"/>
        <v>0</v>
      </c>
      <c r="AO214" s="143">
        <f t="shared" si="117"/>
        <v>-1</v>
      </c>
      <c r="AP214" s="143">
        <v>7</v>
      </c>
      <c r="AQ214" s="143">
        <v>8</v>
      </c>
      <c r="AR214" s="143">
        <v>11</v>
      </c>
      <c r="AS214" s="143">
        <v>1008</v>
      </c>
      <c r="AT214" s="143">
        <f t="shared" si="104"/>
        <v>4</v>
      </c>
      <c r="AU214" s="147" t="s">
        <v>69</v>
      </c>
      <c r="AV214" s="143">
        <f>AS214*0.1</f>
        <v>100.8</v>
      </c>
      <c r="AW214" s="143">
        <v>2</v>
      </c>
      <c r="AX214" s="143">
        <v>2</v>
      </c>
      <c r="AY214" s="143">
        <v>0</v>
      </c>
      <c r="AZ214" s="143">
        <v>0</v>
      </c>
      <c r="BA214" s="143">
        <f t="shared" si="105"/>
        <v>-2</v>
      </c>
      <c r="BB214" s="147" t="s">
        <v>70</v>
      </c>
      <c r="BC214" s="143">
        <f>AZ214*0.06</f>
        <v>0</v>
      </c>
      <c r="BD214" s="143"/>
      <c r="BE214" s="143">
        <v>1</v>
      </c>
      <c r="BF214" s="143">
        <v>1</v>
      </c>
      <c r="BG214" s="143">
        <v>19.8</v>
      </c>
      <c r="BH214" s="143">
        <f t="shared" si="106"/>
        <v>1</v>
      </c>
      <c r="BI214" s="147" t="s">
        <v>76</v>
      </c>
      <c r="BJ214" s="143">
        <f>BG214*0.06</f>
        <v>1.188</v>
      </c>
      <c r="BK214" s="143">
        <v>2</v>
      </c>
      <c r="BL214" s="143">
        <v>2</v>
      </c>
      <c r="BM214" s="143">
        <v>0</v>
      </c>
      <c r="BN214" s="143">
        <v>0</v>
      </c>
      <c r="BO214" s="143">
        <v>0</v>
      </c>
      <c r="BP214" s="143">
        <f t="shared" si="107"/>
        <v>-2</v>
      </c>
      <c r="BQ214" s="147" t="s">
        <v>70</v>
      </c>
      <c r="BR214" s="143">
        <f>(BN214-BO214)*0.06</f>
        <v>0</v>
      </c>
      <c r="BS214" s="143">
        <v>1</v>
      </c>
      <c r="BT214" s="143">
        <v>3</v>
      </c>
      <c r="BU214" s="143">
        <v>7</v>
      </c>
      <c r="BV214" s="143">
        <v>146</v>
      </c>
      <c r="BW214" s="143">
        <f t="shared" si="108"/>
        <v>6</v>
      </c>
      <c r="BX214" s="147" t="s">
        <v>69</v>
      </c>
      <c r="BY214" s="143">
        <f>BV214*0.1</f>
        <v>14.6</v>
      </c>
      <c r="BZ214" s="143">
        <v>6</v>
      </c>
      <c r="CA214" s="143">
        <v>7</v>
      </c>
      <c r="CB214" s="143">
        <f t="shared" si="109"/>
        <v>10</v>
      </c>
      <c r="CC214" s="159">
        <f t="shared" si="110"/>
        <v>4</v>
      </c>
      <c r="CD214" s="160" t="s">
        <v>69</v>
      </c>
      <c r="CE214" s="159">
        <f>CG214*3+CH214*5+CI214*25+CJ214*15+CK214*70+CL214*6+CM214*30+CN214*6+CO214*24+CP214*56+CQ214*61</f>
        <v>52</v>
      </c>
      <c r="CF214" s="159"/>
      <c r="CG214" s="144">
        <v>0</v>
      </c>
      <c r="CH214" s="143">
        <v>3</v>
      </c>
      <c r="CI214" s="143">
        <v>1</v>
      </c>
      <c r="CJ214" s="143">
        <v>0</v>
      </c>
      <c r="CK214" s="143">
        <v>0</v>
      </c>
      <c r="CL214" s="143">
        <v>0</v>
      </c>
      <c r="CM214" s="143">
        <v>0</v>
      </c>
      <c r="CN214" s="143">
        <v>2</v>
      </c>
      <c r="CO214" s="143">
        <v>0</v>
      </c>
      <c r="CP214" s="143">
        <v>0</v>
      </c>
      <c r="CQ214" s="143">
        <v>0</v>
      </c>
      <c r="CR214" s="143">
        <f t="shared" si="111"/>
        <v>303</v>
      </c>
      <c r="CS214" s="143">
        <f t="shared" si="112"/>
        <v>-1</v>
      </c>
    </row>
    <row r="215" s="135" customFormat="1" customHeight="1" spans="1:97">
      <c r="A215" s="143">
        <v>999067</v>
      </c>
      <c r="B215" s="143" t="s">
        <v>366</v>
      </c>
      <c r="C215" s="143">
        <v>106066</v>
      </c>
      <c r="D215" s="143" t="s">
        <v>357</v>
      </c>
      <c r="E215" s="144" t="s">
        <v>72</v>
      </c>
      <c r="F215" s="143">
        <v>14</v>
      </c>
      <c r="G215" s="143">
        <v>17</v>
      </c>
      <c r="H215" s="143">
        <v>0</v>
      </c>
      <c r="I215" s="143">
        <v>0</v>
      </c>
      <c r="J215" s="143">
        <f t="shared" si="99"/>
        <v>-14</v>
      </c>
      <c r="K215" s="147" t="s">
        <v>70</v>
      </c>
      <c r="L215" s="143">
        <f>I215*0.06</f>
        <v>0</v>
      </c>
      <c r="M215" s="143">
        <v>19</v>
      </c>
      <c r="N215" s="143">
        <v>20</v>
      </c>
      <c r="O215" s="143">
        <v>0</v>
      </c>
      <c r="P215" s="143">
        <v>0</v>
      </c>
      <c r="Q215" s="143">
        <f t="shared" si="100"/>
        <v>-19</v>
      </c>
      <c r="R215" s="147" t="s">
        <v>70</v>
      </c>
      <c r="S215" s="143">
        <f>P215*0.05</f>
        <v>0</v>
      </c>
      <c r="T215" s="143">
        <v>5</v>
      </c>
      <c r="U215" s="143">
        <v>5</v>
      </c>
      <c r="V215" s="143">
        <v>0</v>
      </c>
      <c r="W215" s="143">
        <v>0</v>
      </c>
      <c r="X215" s="143">
        <f t="shared" si="101"/>
        <v>-5</v>
      </c>
      <c r="Y215" s="147" t="s">
        <v>70</v>
      </c>
      <c r="Z215" s="143">
        <f>W215*0.06</f>
        <v>0</v>
      </c>
      <c r="AA215" s="143">
        <v>8</v>
      </c>
      <c r="AB215" s="143">
        <v>10</v>
      </c>
      <c r="AC215" s="143">
        <v>0</v>
      </c>
      <c r="AD215" s="143">
        <v>0</v>
      </c>
      <c r="AE215" s="143">
        <f t="shared" si="102"/>
        <v>-8</v>
      </c>
      <c r="AF215" s="147" t="s">
        <v>70</v>
      </c>
      <c r="AG215" s="143">
        <f>AD215*0.06</f>
        <v>0</v>
      </c>
      <c r="AH215" s="143">
        <v>1</v>
      </c>
      <c r="AI215" s="143">
        <v>1</v>
      </c>
      <c r="AJ215" s="143">
        <v>0</v>
      </c>
      <c r="AK215" s="143">
        <v>0</v>
      </c>
      <c r="AL215" s="143">
        <f t="shared" si="103"/>
        <v>-1</v>
      </c>
      <c r="AM215" s="147" t="s">
        <v>70</v>
      </c>
      <c r="AN215" s="143">
        <f t="shared" si="116"/>
        <v>0</v>
      </c>
      <c r="AO215" s="143">
        <f t="shared" si="117"/>
        <v>-1</v>
      </c>
      <c r="AP215" s="143">
        <v>7</v>
      </c>
      <c r="AQ215" s="143">
        <v>8</v>
      </c>
      <c r="AR215" s="143">
        <v>0</v>
      </c>
      <c r="AS215" s="143">
        <v>0</v>
      </c>
      <c r="AT215" s="143">
        <f t="shared" si="104"/>
        <v>-7</v>
      </c>
      <c r="AU215" s="147" t="s">
        <v>70</v>
      </c>
      <c r="AV215" s="143">
        <f>AS215*0.06</f>
        <v>0</v>
      </c>
      <c r="AW215" s="143">
        <v>1</v>
      </c>
      <c r="AX215" s="143">
        <v>2</v>
      </c>
      <c r="AY215" s="143">
        <v>0</v>
      </c>
      <c r="AZ215" s="143">
        <v>0</v>
      </c>
      <c r="BA215" s="143">
        <f t="shared" si="105"/>
        <v>-1</v>
      </c>
      <c r="BB215" s="147" t="s">
        <v>70</v>
      </c>
      <c r="BC215" s="143">
        <f>AZ215*0.06</f>
        <v>0</v>
      </c>
      <c r="BD215" s="143"/>
      <c r="BE215" s="143"/>
      <c r="BF215" s="143">
        <v>0</v>
      </c>
      <c r="BG215" s="143">
        <v>0</v>
      </c>
      <c r="BH215" s="143">
        <f t="shared" si="106"/>
        <v>0</v>
      </c>
      <c r="BI215" s="147" t="s">
        <v>76</v>
      </c>
      <c r="BJ215" s="143">
        <f>BG215*0.06</f>
        <v>0</v>
      </c>
      <c r="BK215" s="143">
        <v>2</v>
      </c>
      <c r="BL215" s="143">
        <v>2</v>
      </c>
      <c r="BM215" s="143">
        <v>0</v>
      </c>
      <c r="BN215" s="143">
        <v>0</v>
      </c>
      <c r="BO215" s="143">
        <v>0</v>
      </c>
      <c r="BP215" s="143">
        <f t="shared" si="107"/>
        <v>-2</v>
      </c>
      <c r="BQ215" s="147" t="s">
        <v>70</v>
      </c>
      <c r="BR215" s="143">
        <f>(BN215-BO215)*0.06</f>
        <v>0</v>
      </c>
      <c r="BS215" s="143">
        <v>1</v>
      </c>
      <c r="BT215" s="143">
        <v>3</v>
      </c>
      <c r="BU215" s="143">
        <v>0</v>
      </c>
      <c r="BV215" s="143">
        <v>0</v>
      </c>
      <c r="BW215" s="143">
        <f t="shared" si="108"/>
        <v>-1</v>
      </c>
      <c r="BX215" s="147" t="s">
        <v>70</v>
      </c>
      <c r="BY215" s="143">
        <f>BV215*0.06</f>
        <v>0</v>
      </c>
      <c r="BZ215" s="143">
        <v>6</v>
      </c>
      <c r="CA215" s="143">
        <v>7</v>
      </c>
      <c r="CB215" s="143">
        <f t="shared" si="109"/>
        <v>0</v>
      </c>
      <c r="CC215" s="159">
        <f t="shared" si="110"/>
        <v>-6</v>
      </c>
      <c r="CD215" s="160" t="s">
        <v>70</v>
      </c>
      <c r="CE215" s="159">
        <f>CG215*2+CH215*3+CI215*15+CJ215*10+CK215*50+CL215*4+CM215*20+CN215*3+CO215*15+CP215*40+CQ215*40</f>
        <v>0</v>
      </c>
      <c r="CF215" s="159">
        <f>CC215*3</f>
        <v>-18</v>
      </c>
      <c r="CG215" s="144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f t="shared" si="111"/>
        <v>0</v>
      </c>
      <c r="CS215" s="143">
        <f t="shared" si="112"/>
        <v>-19</v>
      </c>
    </row>
    <row r="216" s="135" customFormat="1" customHeight="1" spans="1:97">
      <c r="A216" s="143">
        <v>998831</v>
      </c>
      <c r="B216" s="143" t="s">
        <v>367</v>
      </c>
      <c r="C216" s="143">
        <v>106066</v>
      </c>
      <c r="D216" s="143" t="s">
        <v>357</v>
      </c>
      <c r="E216" s="144" t="s">
        <v>72</v>
      </c>
      <c r="F216" s="143">
        <v>14</v>
      </c>
      <c r="G216" s="143">
        <v>17</v>
      </c>
      <c r="H216" s="143">
        <v>28</v>
      </c>
      <c r="I216" s="143">
        <v>755.12</v>
      </c>
      <c r="J216" s="143">
        <f t="shared" si="99"/>
        <v>14</v>
      </c>
      <c r="K216" s="147" t="s">
        <v>69</v>
      </c>
      <c r="L216" s="143">
        <f>I216*0.1</f>
        <v>75.512</v>
      </c>
      <c r="M216" s="143">
        <v>19</v>
      </c>
      <c r="N216" s="143">
        <v>20</v>
      </c>
      <c r="O216" s="143">
        <v>20</v>
      </c>
      <c r="P216" s="143">
        <v>486.58</v>
      </c>
      <c r="Q216" s="143">
        <f t="shared" si="100"/>
        <v>1</v>
      </c>
      <c r="R216" s="147" t="s">
        <v>69</v>
      </c>
      <c r="S216" s="143">
        <f>P216*0.08</f>
        <v>38.9264</v>
      </c>
      <c r="T216" s="143">
        <v>5</v>
      </c>
      <c r="U216" s="143">
        <v>5</v>
      </c>
      <c r="V216" s="143">
        <v>13</v>
      </c>
      <c r="W216" s="143">
        <v>315</v>
      </c>
      <c r="X216" s="143">
        <f t="shared" si="101"/>
        <v>8</v>
      </c>
      <c r="Y216" s="147" t="s">
        <v>69</v>
      </c>
      <c r="Z216" s="143">
        <f>W216*0.1</f>
        <v>31.5</v>
      </c>
      <c r="AA216" s="143">
        <v>8</v>
      </c>
      <c r="AB216" s="143">
        <v>10</v>
      </c>
      <c r="AC216" s="143">
        <v>26</v>
      </c>
      <c r="AD216" s="143">
        <v>645</v>
      </c>
      <c r="AE216" s="143">
        <f t="shared" si="102"/>
        <v>18</v>
      </c>
      <c r="AF216" s="147" t="s">
        <v>69</v>
      </c>
      <c r="AG216" s="143">
        <f>AD216*0.1</f>
        <v>64.5</v>
      </c>
      <c r="AH216" s="143">
        <v>1</v>
      </c>
      <c r="AI216" s="143">
        <v>1</v>
      </c>
      <c r="AJ216" s="143">
        <v>0</v>
      </c>
      <c r="AK216" s="143">
        <v>0</v>
      </c>
      <c r="AL216" s="143">
        <f t="shared" si="103"/>
        <v>-1</v>
      </c>
      <c r="AM216" s="147" t="s">
        <v>70</v>
      </c>
      <c r="AN216" s="143">
        <f t="shared" si="116"/>
        <v>0</v>
      </c>
      <c r="AO216" s="143">
        <f t="shared" si="117"/>
        <v>-1</v>
      </c>
      <c r="AP216" s="143">
        <v>7</v>
      </c>
      <c r="AQ216" s="143">
        <v>8</v>
      </c>
      <c r="AR216" s="143">
        <v>20</v>
      </c>
      <c r="AS216" s="143">
        <v>1577.83</v>
      </c>
      <c r="AT216" s="143">
        <f t="shared" si="104"/>
        <v>13</v>
      </c>
      <c r="AU216" s="147" t="s">
        <v>69</v>
      </c>
      <c r="AV216" s="143">
        <f>AS216*0.1</f>
        <v>157.783</v>
      </c>
      <c r="AW216" s="143">
        <v>2</v>
      </c>
      <c r="AX216" s="143">
        <v>2</v>
      </c>
      <c r="AY216" s="143">
        <v>0</v>
      </c>
      <c r="AZ216" s="143">
        <v>0</v>
      </c>
      <c r="BA216" s="143">
        <f t="shared" si="105"/>
        <v>-2</v>
      </c>
      <c r="BB216" s="147" t="s">
        <v>70</v>
      </c>
      <c r="BC216" s="143">
        <f>AZ216*0.06</f>
        <v>0</v>
      </c>
      <c r="BD216" s="143"/>
      <c r="BE216" s="143">
        <v>1</v>
      </c>
      <c r="BF216" s="143">
        <v>3</v>
      </c>
      <c r="BG216" s="143">
        <v>186</v>
      </c>
      <c r="BH216" s="143">
        <f t="shared" si="106"/>
        <v>3</v>
      </c>
      <c r="BI216" s="147" t="s">
        <v>76</v>
      </c>
      <c r="BJ216" s="143">
        <f>BG216*0.06</f>
        <v>11.16</v>
      </c>
      <c r="BK216" s="143">
        <v>2</v>
      </c>
      <c r="BL216" s="143">
        <v>2</v>
      </c>
      <c r="BM216" s="143">
        <v>10</v>
      </c>
      <c r="BN216" s="143">
        <v>149.5</v>
      </c>
      <c r="BO216" s="143">
        <v>149.5</v>
      </c>
      <c r="BP216" s="143">
        <f t="shared" si="107"/>
        <v>8</v>
      </c>
      <c r="BQ216" s="147" t="s">
        <v>69</v>
      </c>
      <c r="BR216" s="143">
        <f>(BN216-BO216)*0.1</f>
        <v>0</v>
      </c>
      <c r="BS216" s="143">
        <v>1</v>
      </c>
      <c r="BT216" s="143">
        <v>3</v>
      </c>
      <c r="BU216" s="143">
        <v>2</v>
      </c>
      <c r="BV216" s="143">
        <v>40.5</v>
      </c>
      <c r="BW216" s="143">
        <f t="shared" si="108"/>
        <v>1</v>
      </c>
      <c r="BX216" s="147" t="s">
        <v>73</v>
      </c>
      <c r="BY216" s="143">
        <f>BV216*0.08</f>
        <v>3.24</v>
      </c>
      <c r="BZ216" s="143">
        <v>6</v>
      </c>
      <c r="CA216" s="143">
        <v>7</v>
      </c>
      <c r="CB216" s="143">
        <f t="shared" si="109"/>
        <v>4</v>
      </c>
      <c r="CC216" s="159">
        <f t="shared" si="110"/>
        <v>-2</v>
      </c>
      <c r="CD216" s="160" t="s">
        <v>70</v>
      </c>
      <c r="CE216" s="159">
        <f>CG216*2+CH216*3+CI216*15+CJ216*10+CK216*50+CL216*4+CM216*20+CN216*3+CO216*15+CP216*40+CQ216*40</f>
        <v>13</v>
      </c>
      <c r="CF216" s="159">
        <f>CC216*3</f>
        <v>-6</v>
      </c>
      <c r="CG216" s="144">
        <v>2</v>
      </c>
      <c r="CH216" s="143">
        <v>1</v>
      </c>
      <c r="CI216" s="143">
        <v>0</v>
      </c>
      <c r="CJ216" s="143">
        <v>0</v>
      </c>
      <c r="CK216" s="143">
        <v>0</v>
      </c>
      <c r="CL216" s="143">
        <v>0</v>
      </c>
      <c r="CM216" s="143">
        <v>0</v>
      </c>
      <c r="CN216" s="143">
        <v>2</v>
      </c>
      <c r="CO216" s="143">
        <v>0</v>
      </c>
      <c r="CP216" s="143">
        <v>0</v>
      </c>
      <c r="CQ216" s="143">
        <v>0</v>
      </c>
      <c r="CR216" s="143">
        <f t="shared" si="111"/>
        <v>396</v>
      </c>
      <c r="CS216" s="143">
        <f t="shared" si="112"/>
        <v>-7</v>
      </c>
    </row>
    <row r="217" s="135" customFormat="1" customHeight="1" spans="1:97">
      <c r="A217" s="143">
        <v>998835</v>
      </c>
      <c r="B217" s="143" t="s">
        <v>368</v>
      </c>
      <c r="C217" s="143">
        <v>106066</v>
      </c>
      <c r="D217" s="143" t="s">
        <v>357</v>
      </c>
      <c r="E217" s="143" t="s">
        <v>72</v>
      </c>
      <c r="F217" s="143">
        <v>14</v>
      </c>
      <c r="G217" s="143">
        <v>17</v>
      </c>
      <c r="H217" s="143">
        <v>9</v>
      </c>
      <c r="I217" s="143">
        <v>242.4</v>
      </c>
      <c r="J217" s="143">
        <f t="shared" si="99"/>
        <v>-5</v>
      </c>
      <c r="K217" s="147" t="s">
        <v>70</v>
      </c>
      <c r="L217" s="143">
        <f>I217*0.06</f>
        <v>14.544</v>
      </c>
      <c r="M217" s="143">
        <v>19</v>
      </c>
      <c r="N217" s="143">
        <v>20</v>
      </c>
      <c r="O217" s="143">
        <v>12</v>
      </c>
      <c r="P217" s="143">
        <v>260.66</v>
      </c>
      <c r="Q217" s="143">
        <f t="shared" si="100"/>
        <v>-7</v>
      </c>
      <c r="R217" s="147" t="s">
        <v>70</v>
      </c>
      <c r="S217" s="143">
        <f>P217*0.05</f>
        <v>13.033</v>
      </c>
      <c r="T217" s="143">
        <v>5</v>
      </c>
      <c r="U217" s="143">
        <v>5</v>
      </c>
      <c r="V217" s="143">
        <v>6</v>
      </c>
      <c r="W217" s="143">
        <v>172</v>
      </c>
      <c r="X217" s="143">
        <f t="shared" si="101"/>
        <v>1</v>
      </c>
      <c r="Y217" s="147" t="s">
        <v>69</v>
      </c>
      <c r="Z217" s="143">
        <f>W217*0.1</f>
        <v>17.2</v>
      </c>
      <c r="AA217" s="143">
        <v>8</v>
      </c>
      <c r="AB217" s="143">
        <v>10</v>
      </c>
      <c r="AC217" s="143">
        <v>3</v>
      </c>
      <c r="AD217" s="143">
        <v>99.4</v>
      </c>
      <c r="AE217" s="143">
        <f t="shared" si="102"/>
        <v>-5</v>
      </c>
      <c r="AF217" s="147" t="s">
        <v>70</v>
      </c>
      <c r="AG217" s="143">
        <f>AD217*0.06</f>
        <v>5.964</v>
      </c>
      <c r="AH217" s="143">
        <v>1</v>
      </c>
      <c r="AI217" s="143">
        <v>1</v>
      </c>
      <c r="AJ217" s="143">
        <v>0</v>
      </c>
      <c r="AK217" s="143">
        <v>0</v>
      </c>
      <c r="AL217" s="143">
        <f t="shared" si="103"/>
        <v>-1</v>
      </c>
      <c r="AM217" s="147" t="s">
        <v>70</v>
      </c>
      <c r="AN217" s="143">
        <f t="shared" si="116"/>
        <v>0</v>
      </c>
      <c r="AO217" s="143">
        <f t="shared" si="117"/>
        <v>-1</v>
      </c>
      <c r="AP217" s="143">
        <v>7</v>
      </c>
      <c r="AQ217" s="143">
        <v>8</v>
      </c>
      <c r="AR217" s="143">
        <v>0</v>
      </c>
      <c r="AS217" s="143">
        <v>0</v>
      </c>
      <c r="AT217" s="143">
        <f t="shared" si="104"/>
        <v>-7</v>
      </c>
      <c r="AU217" s="147" t="s">
        <v>70</v>
      </c>
      <c r="AV217" s="143">
        <f>AS217*0.06</f>
        <v>0</v>
      </c>
      <c r="AW217" s="143">
        <v>2</v>
      </c>
      <c r="AX217" s="143">
        <v>2</v>
      </c>
      <c r="AY217" s="143">
        <v>4</v>
      </c>
      <c r="AZ217" s="143">
        <v>105</v>
      </c>
      <c r="BA217" s="143">
        <f t="shared" si="105"/>
        <v>2</v>
      </c>
      <c r="BB217" s="147" t="s">
        <v>69</v>
      </c>
      <c r="BC217" s="143">
        <f>AZ217*0.1</f>
        <v>10.5</v>
      </c>
      <c r="BD217" s="143">
        <v>1</v>
      </c>
      <c r="BE217" s="143">
        <v>1</v>
      </c>
      <c r="BF217" s="143">
        <v>3</v>
      </c>
      <c r="BG217" s="143">
        <v>32.63</v>
      </c>
      <c r="BH217" s="143">
        <f t="shared" si="106"/>
        <v>2</v>
      </c>
      <c r="BI217" s="147" t="s">
        <v>69</v>
      </c>
      <c r="BJ217" s="143">
        <f>BG217*0.1</f>
        <v>3.263</v>
      </c>
      <c r="BK217" s="143">
        <v>2</v>
      </c>
      <c r="BL217" s="143">
        <v>3</v>
      </c>
      <c r="BM217" s="143">
        <v>0</v>
      </c>
      <c r="BN217" s="143">
        <v>0</v>
      </c>
      <c r="BO217" s="143">
        <v>0</v>
      </c>
      <c r="BP217" s="143">
        <f t="shared" si="107"/>
        <v>-2</v>
      </c>
      <c r="BQ217" s="147" t="s">
        <v>70</v>
      </c>
      <c r="BR217" s="143">
        <f>(BN217-BO217)*0.06</f>
        <v>0</v>
      </c>
      <c r="BS217" s="143">
        <v>2</v>
      </c>
      <c r="BT217" s="143">
        <v>2</v>
      </c>
      <c r="BU217" s="143">
        <v>0</v>
      </c>
      <c r="BV217" s="143">
        <v>0</v>
      </c>
      <c r="BW217" s="143">
        <f t="shared" si="108"/>
        <v>-2</v>
      </c>
      <c r="BX217" s="147" t="s">
        <v>70</v>
      </c>
      <c r="BY217" s="143">
        <f>BV217*0.06</f>
        <v>0</v>
      </c>
      <c r="BZ217" s="143">
        <v>7</v>
      </c>
      <c r="CA217" s="143">
        <v>8</v>
      </c>
      <c r="CB217" s="143">
        <f t="shared" si="109"/>
        <v>1</v>
      </c>
      <c r="CC217" s="159">
        <f t="shared" si="110"/>
        <v>-6</v>
      </c>
      <c r="CD217" s="160" t="s">
        <v>70</v>
      </c>
      <c r="CE217" s="159">
        <f>CG217*2+CH217*3+CI217*15+CJ217*10+CK217*50+CL217*4+CM217*20+CN217*3+CO217*15+CP217*40+CQ217*40</f>
        <v>3</v>
      </c>
      <c r="CF217" s="159">
        <f>CC217*3</f>
        <v>-18</v>
      </c>
      <c r="CG217" s="144">
        <v>0</v>
      </c>
      <c r="CH217" s="143">
        <v>1</v>
      </c>
      <c r="CI217" s="143">
        <v>0</v>
      </c>
      <c r="CJ217" s="143">
        <v>0</v>
      </c>
      <c r="CK217" s="143">
        <v>0</v>
      </c>
      <c r="CL217" s="143">
        <v>0</v>
      </c>
      <c r="CM217" s="143">
        <v>0</v>
      </c>
      <c r="CN217" s="143">
        <v>0</v>
      </c>
      <c r="CO217" s="143">
        <v>0</v>
      </c>
      <c r="CP217" s="143">
        <v>0</v>
      </c>
      <c r="CQ217" s="143">
        <v>0</v>
      </c>
      <c r="CR217" s="143">
        <f t="shared" si="111"/>
        <v>68</v>
      </c>
      <c r="CS217" s="143">
        <f t="shared" si="112"/>
        <v>-19</v>
      </c>
    </row>
    <row r="218" s="135" customFormat="1" customHeight="1" spans="1:97">
      <c r="A218" s="143">
        <v>998837</v>
      </c>
      <c r="B218" s="143" t="s">
        <v>369</v>
      </c>
      <c r="C218" s="143">
        <v>106066</v>
      </c>
      <c r="D218" s="143" t="s">
        <v>357</v>
      </c>
      <c r="E218" s="144" t="s">
        <v>72</v>
      </c>
      <c r="F218" s="143">
        <v>14</v>
      </c>
      <c r="G218" s="143">
        <v>15</v>
      </c>
      <c r="H218" s="143">
        <v>12</v>
      </c>
      <c r="I218" s="143">
        <v>315.3</v>
      </c>
      <c r="J218" s="143">
        <f t="shared" si="99"/>
        <v>-2</v>
      </c>
      <c r="K218" s="147" t="s">
        <v>70</v>
      </c>
      <c r="L218" s="143">
        <f>I218*0.06</f>
        <v>18.918</v>
      </c>
      <c r="M218" s="143">
        <v>13</v>
      </c>
      <c r="N218" s="143">
        <v>20</v>
      </c>
      <c r="O218" s="143">
        <v>27</v>
      </c>
      <c r="P218" s="143">
        <v>718.4</v>
      </c>
      <c r="Q218" s="143">
        <f t="shared" si="100"/>
        <v>14</v>
      </c>
      <c r="R218" s="147" t="s">
        <v>69</v>
      </c>
      <c r="S218" s="143">
        <f>P218*0.08</f>
        <v>57.472</v>
      </c>
      <c r="T218" s="143">
        <v>3</v>
      </c>
      <c r="U218" s="143">
        <v>9</v>
      </c>
      <c r="V218" s="143">
        <v>8</v>
      </c>
      <c r="W218" s="143">
        <v>234.61</v>
      </c>
      <c r="X218" s="143">
        <f t="shared" si="101"/>
        <v>5</v>
      </c>
      <c r="Y218" s="147" t="s">
        <v>73</v>
      </c>
      <c r="Z218" s="143">
        <f>W218*0.08</f>
        <v>18.7688</v>
      </c>
      <c r="AA218" s="143">
        <v>4</v>
      </c>
      <c r="AB218" s="143">
        <v>4</v>
      </c>
      <c r="AC218" s="143">
        <v>13</v>
      </c>
      <c r="AD218" s="143">
        <v>346.14</v>
      </c>
      <c r="AE218" s="143">
        <f t="shared" si="102"/>
        <v>9</v>
      </c>
      <c r="AF218" s="147" t="s">
        <v>69</v>
      </c>
      <c r="AG218" s="143">
        <f>AD218*0.1</f>
        <v>34.614</v>
      </c>
      <c r="AH218" s="143">
        <v>0</v>
      </c>
      <c r="AI218" s="143">
        <v>1</v>
      </c>
      <c r="AJ218" s="143">
        <v>0</v>
      </c>
      <c r="AK218" s="143">
        <v>0</v>
      </c>
      <c r="AL218" s="143">
        <f t="shared" si="103"/>
        <v>0</v>
      </c>
      <c r="AM218" s="147" t="s">
        <v>76</v>
      </c>
      <c r="AN218" s="143">
        <f>AK218*0.06</f>
        <v>0</v>
      </c>
      <c r="AO218" s="143"/>
      <c r="AP218" s="143">
        <v>6</v>
      </c>
      <c r="AQ218" s="143">
        <v>12</v>
      </c>
      <c r="AR218" s="143">
        <v>5</v>
      </c>
      <c r="AS218" s="143">
        <v>271.6</v>
      </c>
      <c r="AT218" s="143">
        <f t="shared" si="104"/>
        <v>-1</v>
      </c>
      <c r="AU218" s="147" t="s">
        <v>70</v>
      </c>
      <c r="AV218" s="143">
        <f>AS218*0.06</f>
        <v>16.296</v>
      </c>
      <c r="AW218" s="143"/>
      <c r="AX218" s="143">
        <v>1</v>
      </c>
      <c r="AY218" s="143">
        <v>0</v>
      </c>
      <c r="AZ218" s="143">
        <v>0</v>
      </c>
      <c r="BA218" s="143">
        <f t="shared" si="105"/>
        <v>0</v>
      </c>
      <c r="BB218" s="147" t="s">
        <v>76</v>
      </c>
      <c r="BC218" s="143">
        <f>AZ218*0.06</f>
        <v>0</v>
      </c>
      <c r="BD218" s="143"/>
      <c r="BE218" s="143"/>
      <c r="BF218" s="143">
        <v>1</v>
      </c>
      <c r="BG218" s="143">
        <v>19.8</v>
      </c>
      <c r="BH218" s="143">
        <f t="shared" si="106"/>
        <v>1</v>
      </c>
      <c r="BI218" s="147" t="s">
        <v>76</v>
      </c>
      <c r="BJ218" s="143">
        <f>BG218*0.06</f>
        <v>1.188</v>
      </c>
      <c r="BK218" s="143">
        <v>3</v>
      </c>
      <c r="BL218" s="143">
        <v>3</v>
      </c>
      <c r="BM218" s="143">
        <v>0</v>
      </c>
      <c r="BN218" s="143">
        <v>0</v>
      </c>
      <c r="BO218" s="143">
        <v>0</v>
      </c>
      <c r="BP218" s="143">
        <f t="shared" si="107"/>
        <v>-3</v>
      </c>
      <c r="BQ218" s="147" t="s">
        <v>70</v>
      </c>
      <c r="BR218" s="143">
        <f>(BN218-BO218)*0.06</f>
        <v>0</v>
      </c>
      <c r="BS218" s="143">
        <v>1</v>
      </c>
      <c r="BT218" s="143">
        <v>2</v>
      </c>
      <c r="BU218" s="143">
        <v>1</v>
      </c>
      <c r="BV218" s="143">
        <v>21</v>
      </c>
      <c r="BW218" s="143">
        <f t="shared" si="108"/>
        <v>0</v>
      </c>
      <c r="BX218" s="147" t="s">
        <v>73</v>
      </c>
      <c r="BY218" s="143">
        <f>BV218*0.08</f>
        <v>1.68</v>
      </c>
      <c r="BZ218" s="143">
        <v>6</v>
      </c>
      <c r="CA218" s="143">
        <v>7</v>
      </c>
      <c r="CB218" s="143">
        <f t="shared" si="109"/>
        <v>5</v>
      </c>
      <c r="CC218" s="159">
        <f t="shared" si="110"/>
        <v>-1</v>
      </c>
      <c r="CD218" s="160" t="s">
        <v>70</v>
      </c>
      <c r="CE218" s="159">
        <f>CG218*2+CH218*3+CI218*15+CJ218*10+CK218*50+CL218*4+CM218*20+CN218*3+CO218*15+CP218*40+CQ218*40</f>
        <v>15</v>
      </c>
      <c r="CF218" s="159">
        <f>CC218*3</f>
        <v>-3</v>
      </c>
      <c r="CG218" s="144">
        <v>0</v>
      </c>
      <c r="CH218" s="143">
        <v>4</v>
      </c>
      <c r="CI218" s="143">
        <v>0</v>
      </c>
      <c r="CJ218" s="143">
        <v>0</v>
      </c>
      <c r="CK218" s="143">
        <v>0</v>
      </c>
      <c r="CL218" s="143">
        <v>0</v>
      </c>
      <c r="CM218" s="143">
        <v>0</v>
      </c>
      <c r="CN218" s="143">
        <v>1</v>
      </c>
      <c r="CO218" s="143">
        <v>0</v>
      </c>
      <c r="CP218" s="143">
        <v>0</v>
      </c>
      <c r="CQ218" s="143">
        <v>0</v>
      </c>
      <c r="CR218" s="143">
        <f t="shared" si="111"/>
        <v>164</v>
      </c>
      <c r="CS218" s="143">
        <f t="shared" si="112"/>
        <v>-3</v>
      </c>
    </row>
    <row r="219" s="135" customFormat="1" customHeight="1" spans="1:97">
      <c r="A219" s="143">
        <v>999162</v>
      </c>
      <c r="B219" s="143" t="s">
        <v>370</v>
      </c>
      <c r="C219" s="143">
        <v>106066</v>
      </c>
      <c r="D219" s="143" t="s">
        <v>357</v>
      </c>
      <c r="E219" s="144" t="s">
        <v>72</v>
      </c>
      <c r="F219" s="143"/>
      <c r="G219" s="143"/>
      <c r="H219" s="143">
        <v>9</v>
      </c>
      <c r="I219" s="143">
        <v>202.78</v>
      </c>
      <c r="J219" s="143">
        <f t="shared" si="99"/>
        <v>9</v>
      </c>
      <c r="K219" s="147" t="s">
        <v>76</v>
      </c>
      <c r="L219" s="143">
        <f>I219*0.06</f>
        <v>12.1668</v>
      </c>
      <c r="M219" s="143"/>
      <c r="N219" s="143"/>
      <c r="O219" s="143">
        <v>6</v>
      </c>
      <c r="P219" s="143">
        <v>118</v>
      </c>
      <c r="Q219" s="143">
        <f t="shared" si="100"/>
        <v>6</v>
      </c>
      <c r="R219" s="147" t="s">
        <v>76</v>
      </c>
      <c r="S219" s="143">
        <f>P219*0.05</f>
        <v>5.9</v>
      </c>
      <c r="T219" s="143"/>
      <c r="U219" s="143"/>
      <c r="V219" s="143">
        <v>4</v>
      </c>
      <c r="W219" s="143">
        <v>111.57</v>
      </c>
      <c r="X219" s="143">
        <f t="shared" si="101"/>
        <v>4</v>
      </c>
      <c r="Y219" s="147" t="s">
        <v>76</v>
      </c>
      <c r="Z219" s="143">
        <f>W219*0.06</f>
        <v>6.6942</v>
      </c>
      <c r="AA219" s="143"/>
      <c r="AB219" s="143"/>
      <c r="AC219" s="143">
        <v>5</v>
      </c>
      <c r="AD219" s="143">
        <v>134.8</v>
      </c>
      <c r="AE219" s="143">
        <f t="shared" si="102"/>
        <v>5</v>
      </c>
      <c r="AF219" s="147" t="s">
        <v>76</v>
      </c>
      <c r="AG219" s="143">
        <f>AD219*0.06</f>
        <v>8.088</v>
      </c>
      <c r="AH219" s="143"/>
      <c r="AI219" s="143"/>
      <c r="AJ219" s="143">
        <v>0</v>
      </c>
      <c r="AK219" s="143">
        <v>0</v>
      </c>
      <c r="AL219" s="143">
        <f t="shared" si="103"/>
        <v>0</v>
      </c>
      <c r="AM219" s="147" t="s">
        <v>76</v>
      </c>
      <c r="AN219" s="143">
        <f>AK219*0.06</f>
        <v>0</v>
      </c>
      <c r="AO219" s="143"/>
      <c r="AP219" s="143"/>
      <c r="AQ219" s="143"/>
      <c r="AR219" s="143">
        <v>3</v>
      </c>
      <c r="AS219" s="143">
        <v>181.1</v>
      </c>
      <c r="AT219" s="143">
        <f t="shared" si="104"/>
        <v>3</v>
      </c>
      <c r="AU219" s="147" t="s">
        <v>76</v>
      </c>
      <c r="AV219" s="143">
        <f>AS219*0.06</f>
        <v>10.866</v>
      </c>
      <c r="AW219" s="143"/>
      <c r="AX219" s="143"/>
      <c r="AY219" s="143">
        <v>0</v>
      </c>
      <c r="AZ219" s="143">
        <v>0</v>
      </c>
      <c r="BA219" s="143">
        <f t="shared" si="105"/>
        <v>0</v>
      </c>
      <c r="BB219" s="147" t="s">
        <v>76</v>
      </c>
      <c r="BC219" s="143">
        <f>AZ219*0.06</f>
        <v>0</v>
      </c>
      <c r="BD219" s="143"/>
      <c r="BE219" s="143"/>
      <c r="BF219" s="143">
        <v>0</v>
      </c>
      <c r="BG219" s="143">
        <v>0</v>
      </c>
      <c r="BH219" s="143">
        <f t="shared" si="106"/>
        <v>0</v>
      </c>
      <c r="BI219" s="147" t="s">
        <v>76</v>
      </c>
      <c r="BJ219" s="143">
        <f>BG219*0.06</f>
        <v>0</v>
      </c>
      <c r="BK219" s="143"/>
      <c r="BL219" s="143"/>
      <c r="BM219" s="143">
        <v>0</v>
      </c>
      <c r="BN219" s="143">
        <v>0</v>
      </c>
      <c r="BO219" s="143">
        <v>0</v>
      </c>
      <c r="BP219" s="143">
        <f t="shared" si="107"/>
        <v>0</v>
      </c>
      <c r="BQ219" s="147" t="s">
        <v>76</v>
      </c>
      <c r="BR219" s="143">
        <f>(BN219-BO219)*0.06</f>
        <v>0</v>
      </c>
      <c r="BS219" s="143"/>
      <c r="BT219" s="143"/>
      <c r="BU219" s="143">
        <v>2</v>
      </c>
      <c r="BV219" s="143">
        <v>42</v>
      </c>
      <c r="BW219" s="143">
        <f t="shared" si="108"/>
        <v>2</v>
      </c>
      <c r="BX219" s="147" t="s">
        <v>76</v>
      </c>
      <c r="BY219" s="143">
        <f>BV219*0.06</f>
        <v>2.52</v>
      </c>
      <c r="BZ219" s="143"/>
      <c r="CA219" s="143"/>
      <c r="CB219" s="143">
        <f t="shared" si="109"/>
        <v>12</v>
      </c>
      <c r="CC219" s="159">
        <f t="shared" si="110"/>
        <v>12</v>
      </c>
      <c r="CD219" s="160" t="s">
        <v>76</v>
      </c>
      <c r="CE219" s="159">
        <f>CG219*2+CH219*3+CI219*15+CJ219*10+CK219*50+CL219*4+CM219*20+CN219*3+CO219*15+CP219*40+CQ219*40</f>
        <v>36</v>
      </c>
      <c r="CF219" s="159"/>
      <c r="CG219" s="144">
        <v>0</v>
      </c>
      <c r="CH219" s="143">
        <v>2</v>
      </c>
      <c r="CI219" s="143">
        <v>2</v>
      </c>
      <c r="CJ219" s="143">
        <v>0</v>
      </c>
      <c r="CK219" s="143">
        <v>0</v>
      </c>
      <c r="CL219" s="143">
        <v>0</v>
      </c>
      <c r="CM219" s="143">
        <v>0</v>
      </c>
      <c r="CN219" s="143">
        <v>0</v>
      </c>
      <c r="CO219" s="143">
        <v>0</v>
      </c>
      <c r="CP219" s="143">
        <v>0</v>
      </c>
      <c r="CQ219" s="143">
        <v>0</v>
      </c>
      <c r="CR219" s="143">
        <f t="shared" si="111"/>
        <v>82</v>
      </c>
      <c r="CS219" s="143">
        <f t="shared" si="112"/>
        <v>0</v>
      </c>
    </row>
    <row r="220" s="135" customFormat="1" customHeight="1" spans="1:97">
      <c r="A220" s="143">
        <v>999629</v>
      </c>
      <c r="B220" s="143" t="s">
        <v>371</v>
      </c>
      <c r="C220" s="143">
        <v>106066</v>
      </c>
      <c r="D220" s="143" t="s">
        <v>357</v>
      </c>
      <c r="E220" s="144" t="s">
        <v>72</v>
      </c>
      <c r="F220" s="143">
        <v>14</v>
      </c>
      <c r="G220" s="143">
        <v>17</v>
      </c>
      <c r="H220" s="143">
        <v>9</v>
      </c>
      <c r="I220" s="143">
        <v>267.7</v>
      </c>
      <c r="J220" s="143">
        <f t="shared" si="99"/>
        <v>-5</v>
      </c>
      <c r="K220" s="147" t="s">
        <v>70</v>
      </c>
      <c r="L220" s="143">
        <f>I220*0.06</f>
        <v>16.062</v>
      </c>
      <c r="M220" s="143">
        <v>19</v>
      </c>
      <c r="N220" s="143">
        <v>20</v>
      </c>
      <c r="O220" s="143">
        <v>12</v>
      </c>
      <c r="P220" s="143">
        <v>322.43</v>
      </c>
      <c r="Q220" s="143">
        <f t="shared" si="100"/>
        <v>-7</v>
      </c>
      <c r="R220" s="147" t="s">
        <v>70</v>
      </c>
      <c r="S220" s="143">
        <f>P220*0.05</f>
        <v>16.1215</v>
      </c>
      <c r="T220" s="143">
        <v>5</v>
      </c>
      <c r="U220" s="143">
        <v>5</v>
      </c>
      <c r="V220" s="143">
        <v>6</v>
      </c>
      <c r="W220" s="143">
        <v>171.5</v>
      </c>
      <c r="X220" s="143">
        <f t="shared" si="101"/>
        <v>1</v>
      </c>
      <c r="Y220" s="147" t="s">
        <v>69</v>
      </c>
      <c r="Z220" s="143">
        <f>W220*0.1</f>
        <v>17.15</v>
      </c>
      <c r="AA220" s="143">
        <v>8</v>
      </c>
      <c r="AB220" s="143">
        <v>10</v>
      </c>
      <c r="AC220" s="143">
        <v>11</v>
      </c>
      <c r="AD220" s="143">
        <v>244.4</v>
      </c>
      <c r="AE220" s="143">
        <f t="shared" si="102"/>
        <v>3</v>
      </c>
      <c r="AF220" s="147" t="s">
        <v>69</v>
      </c>
      <c r="AG220" s="143">
        <f>AD220*0.1</f>
        <v>24.44</v>
      </c>
      <c r="AH220" s="143">
        <v>0</v>
      </c>
      <c r="AI220" s="143">
        <v>1</v>
      </c>
      <c r="AJ220" s="143">
        <v>0</v>
      </c>
      <c r="AK220" s="143">
        <v>0</v>
      </c>
      <c r="AL220" s="143">
        <f t="shared" si="103"/>
        <v>0</v>
      </c>
      <c r="AM220" s="147" t="s">
        <v>76</v>
      </c>
      <c r="AN220" s="143">
        <f>AK220*0.06</f>
        <v>0</v>
      </c>
      <c r="AO220" s="143"/>
      <c r="AP220" s="143">
        <v>7</v>
      </c>
      <c r="AQ220" s="143">
        <v>8</v>
      </c>
      <c r="AR220" s="143">
        <v>8</v>
      </c>
      <c r="AS220" s="143">
        <v>733.8</v>
      </c>
      <c r="AT220" s="143">
        <f t="shared" si="104"/>
        <v>1</v>
      </c>
      <c r="AU220" s="147" t="s">
        <v>69</v>
      </c>
      <c r="AV220" s="143">
        <f>AS220*0.1</f>
        <v>73.38</v>
      </c>
      <c r="AW220" s="143"/>
      <c r="AX220" s="143">
        <v>2</v>
      </c>
      <c r="AY220" s="143">
        <v>0</v>
      </c>
      <c r="AZ220" s="143">
        <v>0</v>
      </c>
      <c r="BA220" s="143">
        <f t="shared" si="105"/>
        <v>0</v>
      </c>
      <c r="BB220" s="147" t="s">
        <v>76</v>
      </c>
      <c r="BC220" s="143">
        <f>AZ220*0.06</f>
        <v>0</v>
      </c>
      <c r="BD220" s="143"/>
      <c r="BE220" s="143"/>
      <c r="BF220" s="143">
        <v>0</v>
      </c>
      <c r="BG220" s="143">
        <v>0</v>
      </c>
      <c r="BH220" s="143">
        <f t="shared" si="106"/>
        <v>0</v>
      </c>
      <c r="BI220" s="147" t="s">
        <v>76</v>
      </c>
      <c r="BJ220" s="143">
        <f>BG220*0.06</f>
        <v>0</v>
      </c>
      <c r="BK220" s="143">
        <v>2</v>
      </c>
      <c r="BL220" s="143">
        <v>2</v>
      </c>
      <c r="BM220" s="143">
        <v>2</v>
      </c>
      <c r="BN220" s="143">
        <v>59.8</v>
      </c>
      <c r="BO220" s="143">
        <v>0</v>
      </c>
      <c r="BP220" s="143">
        <f t="shared" si="107"/>
        <v>0</v>
      </c>
      <c r="BQ220" s="147" t="s">
        <v>69</v>
      </c>
      <c r="BR220" s="143">
        <f>(BN220-BO220)*0.1</f>
        <v>5.98</v>
      </c>
      <c r="BS220" s="143">
        <v>1</v>
      </c>
      <c r="BT220" s="143">
        <v>2</v>
      </c>
      <c r="BU220" s="143">
        <v>2</v>
      </c>
      <c r="BV220" s="143">
        <v>42</v>
      </c>
      <c r="BW220" s="143">
        <f t="shared" si="108"/>
        <v>1</v>
      </c>
      <c r="BX220" s="147" t="s">
        <v>69</v>
      </c>
      <c r="BY220" s="143">
        <f>BV220*0.1</f>
        <v>4.2</v>
      </c>
      <c r="BZ220" s="143">
        <v>6</v>
      </c>
      <c r="CA220" s="143">
        <v>7</v>
      </c>
      <c r="CB220" s="143">
        <f t="shared" si="109"/>
        <v>8</v>
      </c>
      <c r="CC220" s="159">
        <f t="shared" si="110"/>
        <v>2</v>
      </c>
      <c r="CD220" s="160" t="s">
        <v>69</v>
      </c>
      <c r="CE220" s="159">
        <f>CG220*3+CH220*5+CI220*25+CJ220*15+CK220*70+CL220*6+CM220*30+CN220*6+CO220*24+CP220*56+CQ220*61</f>
        <v>67</v>
      </c>
      <c r="CF220" s="159"/>
      <c r="CG220" s="144">
        <v>0</v>
      </c>
      <c r="CH220" s="143">
        <v>0</v>
      </c>
      <c r="CI220" s="143">
        <v>0</v>
      </c>
      <c r="CJ220" s="143">
        <v>0</v>
      </c>
      <c r="CK220" s="143">
        <v>0</v>
      </c>
      <c r="CL220" s="143">
        <v>0</v>
      </c>
      <c r="CM220" s="143">
        <v>0</v>
      </c>
      <c r="CN220" s="143">
        <v>1</v>
      </c>
      <c r="CO220" s="143">
        <v>0</v>
      </c>
      <c r="CP220" s="143">
        <v>0</v>
      </c>
      <c r="CQ220" s="143">
        <v>1</v>
      </c>
      <c r="CR220" s="143">
        <f t="shared" si="111"/>
        <v>224</v>
      </c>
      <c r="CS220" s="143">
        <f t="shared" si="112"/>
        <v>0</v>
      </c>
    </row>
    <row r="221" s="135" customFormat="1" customHeight="1" spans="1:97">
      <c r="A221" s="143">
        <v>999472</v>
      </c>
      <c r="B221" s="143" t="s">
        <v>372</v>
      </c>
      <c r="C221" s="143">
        <v>106066</v>
      </c>
      <c r="D221" s="143" t="s">
        <v>357</v>
      </c>
      <c r="E221" s="143" t="s">
        <v>72</v>
      </c>
      <c r="F221" s="143">
        <v>14</v>
      </c>
      <c r="G221" s="143">
        <v>17</v>
      </c>
      <c r="H221" s="143">
        <v>16</v>
      </c>
      <c r="I221" s="143">
        <v>429.9</v>
      </c>
      <c r="J221" s="143">
        <f t="shared" si="99"/>
        <v>2</v>
      </c>
      <c r="K221" s="147" t="s">
        <v>73</v>
      </c>
      <c r="L221" s="143">
        <f>I221*0.08</f>
        <v>34.392</v>
      </c>
      <c r="M221" s="143">
        <v>19</v>
      </c>
      <c r="N221" s="143">
        <v>20</v>
      </c>
      <c r="O221" s="143">
        <v>23</v>
      </c>
      <c r="P221" s="143">
        <v>551.5</v>
      </c>
      <c r="Q221" s="143">
        <f t="shared" si="100"/>
        <v>4</v>
      </c>
      <c r="R221" s="147" t="s">
        <v>69</v>
      </c>
      <c r="S221" s="143">
        <f>P221*0.08</f>
        <v>44.12</v>
      </c>
      <c r="T221" s="143">
        <v>5</v>
      </c>
      <c r="U221" s="143">
        <v>5</v>
      </c>
      <c r="V221" s="143">
        <v>8</v>
      </c>
      <c r="W221" s="143">
        <v>231</v>
      </c>
      <c r="X221" s="143">
        <f t="shared" si="101"/>
        <v>3</v>
      </c>
      <c r="Y221" s="147" t="s">
        <v>69</v>
      </c>
      <c r="Z221" s="143">
        <f>W221*0.1</f>
        <v>23.1</v>
      </c>
      <c r="AA221" s="143">
        <v>8</v>
      </c>
      <c r="AB221" s="143">
        <v>10</v>
      </c>
      <c r="AC221" s="143">
        <v>14</v>
      </c>
      <c r="AD221" s="143">
        <v>351</v>
      </c>
      <c r="AE221" s="143">
        <f t="shared" si="102"/>
        <v>6</v>
      </c>
      <c r="AF221" s="147" t="s">
        <v>69</v>
      </c>
      <c r="AG221" s="143">
        <f>AD221*0.1</f>
        <v>35.1</v>
      </c>
      <c r="AH221" s="143">
        <v>1</v>
      </c>
      <c r="AI221" s="143">
        <v>1</v>
      </c>
      <c r="AJ221" s="143">
        <v>2</v>
      </c>
      <c r="AK221" s="143">
        <v>59</v>
      </c>
      <c r="AL221" s="143">
        <f t="shared" si="103"/>
        <v>1</v>
      </c>
      <c r="AM221" s="147" t="s">
        <v>69</v>
      </c>
      <c r="AN221" s="143">
        <f>AK221*0.1</f>
        <v>5.9</v>
      </c>
      <c r="AO221" s="143"/>
      <c r="AP221" s="143">
        <v>7</v>
      </c>
      <c r="AQ221" s="143">
        <v>8</v>
      </c>
      <c r="AR221" s="143">
        <v>7</v>
      </c>
      <c r="AS221" s="143">
        <v>324</v>
      </c>
      <c r="AT221" s="143">
        <f t="shared" si="104"/>
        <v>0</v>
      </c>
      <c r="AU221" s="147" t="s">
        <v>73</v>
      </c>
      <c r="AV221" s="143">
        <f>AS221*0.08</f>
        <v>25.92</v>
      </c>
      <c r="AW221" s="143">
        <v>2</v>
      </c>
      <c r="AX221" s="143">
        <v>2</v>
      </c>
      <c r="AY221" s="143">
        <v>0</v>
      </c>
      <c r="AZ221" s="143">
        <v>0</v>
      </c>
      <c r="BA221" s="143">
        <f t="shared" si="105"/>
        <v>-2</v>
      </c>
      <c r="BB221" s="147" t="s">
        <v>70</v>
      </c>
      <c r="BC221" s="143">
        <f>AZ221*0.06</f>
        <v>0</v>
      </c>
      <c r="BD221" s="143">
        <v>1</v>
      </c>
      <c r="BE221" s="143">
        <v>1</v>
      </c>
      <c r="BF221" s="143">
        <v>0</v>
      </c>
      <c r="BG221" s="143">
        <v>0</v>
      </c>
      <c r="BH221" s="143">
        <f t="shared" si="106"/>
        <v>-1</v>
      </c>
      <c r="BI221" s="147" t="s">
        <v>70</v>
      </c>
      <c r="BJ221" s="143">
        <f>BG221*0.06</f>
        <v>0</v>
      </c>
      <c r="BK221" s="143">
        <v>2</v>
      </c>
      <c r="BL221" s="143">
        <v>2</v>
      </c>
      <c r="BM221" s="143">
        <v>2</v>
      </c>
      <c r="BN221" s="143">
        <v>59.8</v>
      </c>
      <c r="BO221" s="143">
        <v>0</v>
      </c>
      <c r="BP221" s="143">
        <f t="shared" si="107"/>
        <v>0</v>
      </c>
      <c r="BQ221" s="147" t="s">
        <v>69</v>
      </c>
      <c r="BR221" s="143">
        <f>(BN221-BO221)*0.1</f>
        <v>5.98</v>
      </c>
      <c r="BS221" s="143">
        <v>2</v>
      </c>
      <c r="BT221" s="143">
        <v>2</v>
      </c>
      <c r="BU221" s="143">
        <v>2</v>
      </c>
      <c r="BV221" s="143">
        <v>40.5</v>
      </c>
      <c r="BW221" s="143">
        <f t="shared" si="108"/>
        <v>0</v>
      </c>
      <c r="BX221" s="147" t="s">
        <v>69</v>
      </c>
      <c r="BY221" s="143">
        <f>BV221*0.1</f>
        <v>4.05</v>
      </c>
      <c r="BZ221" s="143">
        <v>6</v>
      </c>
      <c r="CA221" s="143">
        <v>8</v>
      </c>
      <c r="CB221" s="143">
        <f t="shared" si="109"/>
        <v>2</v>
      </c>
      <c r="CC221" s="159">
        <f t="shared" si="110"/>
        <v>-4</v>
      </c>
      <c r="CD221" s="160" t="s">
        <v>70</v>
      </c>
      <c r="CE221" s="159">
        <f>CG221*2+CH221*3+CI221*15+CJ221*10+CK221*50+CL221*4+CM221*20+CN221*3+CO221*15+CP221*40+CQ221*40</f>
        <v>6</v>
      </c>
      <c r="CF221" s="159">
        <f>CC221*3</f>
        <v>-12</v>
      </c>
      <c r="CG221" s="144">
        <v>0</v>
      </c>
      <c r="CH221" s="143">
        <v>2</v>
      </c>
      <c r="CI221" s="143">
        <v>0</v>
      </c>
      <c r="CJ221" s="143">
        <v>0</v>
      </c>
      <c r="CK221" s="143">
        <v>0</v>
      </c>
      <c r="CL221" s="143">
        <v>0</v>
      </c>
      <c r="CM221" s="143">
        <v>0</v>
      </c>
      <c r="CN221" s="143">
        <v>0</v>
      </c>
      <c r="CO221" s="143">
        <v>0</v>
      </c>
      <c r="CP221" s="143">
        <v>0</v>
      </c>
      <c r="CQ221" s="143">
        <v>0</v>
      </c>
      <c r="CR221" s="143">
        <f t="shared" si="111"/>
        <v>185</v>
      </c>
      <c r="CS221" s="143">
        <f t="shared" si="112"/>
        <v>-12</v>
      </c>
    </row>
    <row r="222" s="135" customFormat="1" customHeight="1" spans="1:97">
      <c r="A222" s="143">
        <v>999469</v>
      </c>
      <c r="B222" s="143" t="s">
        <v>373</v>
      </c>
      <c r="C222" s="143">
        <v>106066</v>
      </c>
      <c r="D222" s="143" t="s">
        <v>357</v>
      </c>
      <c r="E222" s="144" t="s">
        <v>72</v>
      </c>
      <c r="F222" s="143"/>
      <c r="G222" s="143"/>
      <c r="H222" s="143">
        <v>20</v>
      </c>
      <c r="I222" s="143">
        <v>538.3</v>
      </c>
      <c r="J222" s="143">
        <f t="shared" si="99"/>
        <v>20</v>
      </c>
      <c r="K222" s="147" t="s">
        <v>76</v>
      </c>
      <c r="L222" s="143">
        <f>I222*0.06</f>
        <v>32.298</v>
      </c>
      <c r="M222" s="143"/>
      <c r="N222" s="143"/>
      <c r="O222" s="143">
        <v>47</v>
      </c>
      <c r="P222" s="143">
        <v>1154.4</v>
      </c>
      <c r="Q222" s="143">
        <f t="shared" si="100"/>
        <v>47</v>
      </c>
      <c r="R222" s="147" t="s">
        <v>76</v>
      </c>
      <c r="S222" s="143">
        <f>P222*0.05</f>
        <v>57.72</v>
      </c>
      <c r="T222" s="143"/>
      <c r="U222" s="143"/>
      <c r="V222" s="143">
        <v>7</v>
      </c>
      <c r="W222" s="143">
        <v>213.5</v>
      </c>
      <c r="X222" s="143">
        <f t="shared" si="101"/>
        <v>7</v>
      </c>
      <c r="Y222" s="147" t="s">
        <v>76</v>
      </c>
      <c r="Z222" s="143">
        <f>W222*0.06</f>
        <v>12.81</v>
      </c>
      <c r="AA222" s="143"/>
      <c r="AB222" s="143"/>
      <c r="AC222" s="143">
        <v>12</v>
      </c>
      <c r="AD222" s="143">
        <v>293.5</v>
      </c>
      <c r="AE222" s="143">
        <f t="shared" si="102"/>
        <v>12</v>
      </c>
      <c r="AF222" s="147" t="s">
        <v>76</v>
      </c>
      <c r="AG222" s="143">
        <f>AD222*0.06</f>
        <v>17.61</v>
      </c>
      <c r="AH222" s="143"/>
      <c r="AI222" s="143"/>
      <c r="AJ222" s="143">
        <v>2</v>
      </c>
      <c r="AK222" s="143">
        <v>59</v>
      </c>
      <c r="AL222" s="143">
        <f t="shared" si="103"/>
        <v>2</v>
      </c>
      <c r="AM222" s="147" t="s">
        <v>76</v>
      </c>
      <c r="AN222" s="143">
        <f>AK222*0.06</f>
        <v>3.54</v>
      </c>
      <c r="AO222" s="143"/>
      <c r="AP222" s="143"/>
      <c r="AQ222" s="143"/>
      <c r="AR222" s="143">
        <v>13</v>
      </c>
      <c r="AS222" s="143">
        <v>770.8</v>
      </c>
      <c r="AT222" s="143">
        <f t="shared" si="104"/>
        <v>13</v>
      </c>
      <c r="AU222" s="147" t="s">
        <v>76</v>
      </c>
      <c r="AV222" s="143">
        <f>AS222*0.06</f>
        <v>46.248</v>
      </c>
      <c r="AW222" s="143"/>
      <c r="AX222" s="143"/>
      <c r="AY222" s="143">
        <v>0</v>
      </c>
      <c r="AZ222" s="143">
        <v>0</v>
      </c>
      <c r="BA222" s="143">
        <f t="shared" si="105"/>
        <v>0</v>
      </c>
      <c r="BB222" s="147" t="s">
        <v>76</v>
      </c>
      <c r="BC222" s="143">
        <f>AZ222*0.06</f>
        <v>0</v>
      </c>
      <c r="BD222" s="143"/>
      <c r="BE222" s="143"/>
      <c r="BF222" s="143">
        <v>2</v>
      </c>
      <c r="BG222" s="143">
        <v>68.8</v>
      </c>
      <c r="BH222" s="143">
        <f t="shared" si="106"/>
        <v>2</v>
      </c>
      <c r="BI222" s="147" t="s">
        <v>76</v>
      </c>
      <c r="BJ222" s="143">
        <f>BG222*0.06</f>
        <v>4.128</v>
      </c>
      <c r="BK222" s="143"/>
      <c r="BL222" s="143"/>
      <c r="BM222" s="143">
        <v>10</v>
      </c>
      <c r="BN222" s="143">
        <v>149.5</v>
      </c>
      <c r="BO222" s="143">
        <v>149.5</v>
      </c>
      <c r="BP222" s="143">
        <f t="shared" si="107"/>
        <v>10</v>
      </c>
      <c r="BQ222" s="147" t="s">
        <v>76</v>
      </c>
      <c r="BR222" s="143">
        <f>(BN222-BO222)*0.06</f>
        <v>0</v>
      </c>
      <c r="BS222" s="143"/>
      <c r="BT222" s="143"/>
      <c r="BU222" s="143">
        <v>4</v>
      </c>
      <c r="BV222" s="143">
        <v>76.25</v>
      </c>
      <c r="BW222" s="143">
        <f t="shared" si="108"/>
        <v>4</v>
      </c>
      <c r="BX222" s="147" t="s">
        <v>76</v>
      </c>
      <c r="BY222" s="143">
        <f>BV222*0.06</f>
        <v>4.575</v>
      </c>
      <c r="BZ222" s="143"/>
      <c r="CA222" s="143"/>
      <c r="CB222" s="143">
        <f t="shared" si="109"/>
        <v>18</v>
      </c>
      <c r="CC222" s="159">
        <f t="shared" si="110"/>
        <v>18</v>
      </c>
      <c r="CD222" s="160" t="s">
        <v>76</v>
      </c>
      <c r="CE222" s="159">
        <f>CG222*2+CH222*3+CI222*15+CJ222*10+CK222*50+CL222*4+CM222*20+CN222*3+CO222*15+CP222*40+CQ222*40</f>
        <v>74</v>
      </c>
      <c r="CF222" s="159"/>
      <c r="CG222" s="144">
        <v>0</v>
      </c>
      <c r="CH222" s="143">
        <v>5</v>
      </c>
      <c r="CI222" s="143">
        <v>0</v>
      </c>
      <c r="CJ222" s="143">
        <v>0</v>
      </c>
      <c r="CK222" s="143">
        <v>1</v>
      </c>
      <c r="CL222" s="143">
        <v>0</v>
      </c>
      <c r="CM222" s="143">
        <v>0</v>
      </c>
      <c r="CN222" s="143">
        <v>3</v>
      </c>
      <c r="CO222" s="143">
        <v>0</v>
      </c>
      <c r="CP222" s="143">
        <v>0</v>
      </c>
      <c r="CQ222" s="143">
        <v>0</v>
      </c>
      <c r="CR222" s="143">
        <f t="shared" si="111"/>
        <v>253</v>
      </c>
      <c r="CS222" s="143">
        <f t="shared" si="112"/>
        <v>0</v>
      </c>
    </row>
    <row r="223" s="135" customFormat="1" customHeight="1" spans="1:97">
      <c r="A223" s="143">
        <v>998828</v>
      </c>
      <c r="B223" s="143" t="s">
        <v>374</v>
      </c>
      <c r="C223" s="143">
        <v>106066</v>
      </c>
      <c r="D223" s="143" t="s">
        <v>357</v>
      </c>
      <c r="E223" s="143" t="s">
        <v>72</v>
      </c>
      <c r="F223" s="143">
        <v>14</v>
      </c>
      <c r="G223" s="143">
        <v>17</v>
      </c>
      <c r="H223" s="143">
        <v>4</v>
      </c>
      <c r="I223" s="143">
        <v>116.4</v>
      </c>
      <c r="J223" s="143">
        <f t="shared" si="99"/>
        <v>-10</v>
      </c>
      <c r="K223" s="147" t="s">
        <v>70</v>
      </c>
      <c r="L223" s="143">
        <f>I223*0.06</f>
        <v>6.984</v>
      </c>
      <c r="M223" s="143">
        <v>19</v>
      </c>
      <c r="N223" s="143">
        <v>20</v>
      </c>
      <c r="O223" s="143">
        <v>11</v>
      </c>
      <c r="P223" s="143">
        <v>230.66</v>
      </c>
      <c r="Q223" s="143">
        <f t="shared" si="100"/>
        <v>-8</v>
      </c>
      <c r="R223" s="147" t="s">
        <v>70</v>
      </c>
      <c r="S223" s="143">
        <f>P223*0.05</f>
        <v>11.533</v>
      </c>
      <c r="T223" s="143">
        <v>5</v>
      </c>
      <c r="U223" s="143">
        <v>5</v>
      </c>
      <c r="V223" s="143">
        <v>5</v>
      </c>
      <c r="W223" s="143">
        <v>147</v>
      </c>
      <c r="X223" s="143">
        <f t="shared" si="101"/>
        <v>0</v>
      </c>
      <c r="Y223" s="147" t="s">
        <v>69</v>
      </c>
      <c r="Z223" s="143">
        <f>W223*0.1</f>
        <v>14.7</v>
      </c>
      <c r="AA223" s="143">
        <v>8</v>
      </c>
      <c r="AB223" s="143">
        <v>10</v>
      </c>
      <c r="AC223" s="143">
        <v>5</v>
      </c>
      <c r="AD223" s="143">
        <v>129.43</v>
      </c>
      <c r="AE223" s="143">
        <f t="shared" si="102"/>
        <v>-3</v>
      </c>
      <c r="AF223" s="147" t="s">
        <v>70</v>
      </c>
      <c r="AG223" s="143">
        <f>AD223*0.06</f>
        <v>7.7658</v>
      </c>
      <c r="AH223" s="143">
        <v>1</v>
      </c>
      <c r="AI223" s="143">
        <v>1</v>
      </c>
      <c r="AJ223" s="143">
        <v>0</v>
      </c>
      <c r="AK223" s="143">
        <v>0</v>
      </c>
      <c r="AL223" s="143">
        <f t="shared" si="103"/>
        <v>-1</v>
      </c>
      <c r="AM223" s="147" t="s">
        <v>70</v>
      </c>
      <c r="AN223" s="143">
        <f>AK223*0.06</f>
        <v>0</v>
      </c>
      <c r="AO223" s="143">
        <f>AL223*1</f>
        <v>-1</v>
      </c>
      <c r="AP223" s="143">
        <v>7</v>
      </c>
      <c r="AQ223" s="143">
        <v>8</v>
      </c>
      <c r="AR223" s="143">
        <v>2</v>
      </c>
      <c r="AS223" s="143">
        <v>50</v>
      </c>
      <c r="AT223" s="143">
        <f t="shared" si="104"/>
        <v>-5</v>
      </c>
      <c r="AU223" s="147" t="s">
        <v>70</v>
      </c>
      <c r="AV223" s="143">
        <f>AS223*0.06</f>
        <v>3</v>
      </c>
      <c r="AW223" s="143">
        <v>2</v>
      </c>
      <c r="AX223" s="143">
        <v>2</v>
      </c>
      <c r="AY223" s="143">
        <v>5</v>
      </c>
      <c r="AZ223" s="143">
        <v>140</v>
      </c>
      <c r="BA223" s="143">
        <f t="shared" si="105"/>
        <v>3</v>
      </c>
      <c r="BB223" s="147" t="s">
        <v>69</v>
      </c>
      <c r="BC223" s="143">
        <f>AZ223*0.1</f>
        <v>14</v>
      </c>
      <c r="BD223" s="143">
        <v>1</v>
      </c>
      <c r="BE223" s="143">
        <v>1</v>
      </c>
      <c r="BF223" s="143">
        <v>0</v>
      </c>
      <c r="BG223" s="143">
        <v>0</v>
      </c>
      <c r="BH223" s="143">
        <f t="shared" si="106"/>
        <v>-1</v>
      </c>
      <c r="BI223" s="147" t="s">
        <v>70</v>
      </c>
      <c r="BJ223" s="143">
        <f>BG223*0.06</f>
        <v>0</v>
      </c>
      <c r="BK223" s="143">
        <v>2</v>
      </c>
      <c r="BL223" s="143">
        <v>2</v>
      </c>
      <c r="BM223" s="143">
        <v>0</v>
      </c>
      <c r="BN223" s="143">
        <v>0</v>
      </c>
      <c r="BO223" s="143">
        <v>0</v>
      </c>
      <c r="BP223" s="143">
        <f t="shared" si="107"/>
        <v>-2</v>
      </c>
      <c r="BQ223" s="147" t="s">
        <v>70</v>
      </c>
      <c r="BR223" s="143">
        <f>(BN223-BO223)*0.06</f>
        <v>0</v>
      </c>
      <c r="BS223" s="143">
        <v>2</v>
      </c>
      <c r="BT223" s="143">
        <v>2</v>
      </c>
      <c r="BU223" s="143">
        <v>0</v>
      </c>
      <c r="BV223" s="143">
        <v>0</v>
      </c>
      <c r="BW223" s="143">
        <f t="shared" si="108"/>
        <v>-2</v>
      </c>
      <c r="BX223" s="147" t="s">
        <v>70</v>
      </c>
      <c r="BY223" s="143">
        <f>BV223*0.06</f>
        <v>0</v>
      </c>
      <c r="BZ223" s="143">
        <v>6</v>
      </c>
      <c r="CA223" s="143">
        <v>8</v>
      </c>
      <c r="CB223" s="143">
        <f t="shared" si="109"/>
        <v>0</v>
      </c>
      <c r="CC223" s="159">
        <f t="shared" si="110"/>
        <v>-6</v>
      </c>
      <c r="CD223" s="160" t="s">
        <v>70</v>
      </c>
      <c r="CE223" s="159">
        <f>CG223*2+CH223*3+CI223*15+CJ223*10+CK223*50+CL223*4+CM223*20+CN223*3+CO223*15+CP223*40+CQ223*40</f>
        <v>0</v>
      </c>
      <c r="CF223" s="159">
        <f>CC223*3</f>
        <v>-18</v>
      </c>
      <c r="CG223" s="144">
        <v>0</v>
      </c>
      <c r="CH223" s="143">
        <v>0</v>
      </c>
      <c r="CI223" s="143">
        <v>0</v>
      </c>
      <c r="CJ223" s="143">
        <v>0</v>
      </c>
      <c r="CK223" s="143">
        <v>0</v>
      </c>
      <c r="CL223" s="143">
        <v>0</v>
      </c>
      <c r="CM223" s="143">
        <v>0</v>
      </c>
      <c r="CN223" s="143">
        <v>0</v>
      </c>
      <c r="CO223" s="143">
        <v>0</v>
      </c>
      <c r="CP223" s="143">
        <v>0</v>
      </c>
      <c r="CQ223" s="143">
        <v>0</v>
      </c>
      <c r="CR223" s="143">
        <f t="shared" si="111"/>
        <v>58</v>
      </c>
      <c r="CS223" s="143">
        <f t="shared" si="112"/>
        <v>-19</v>
      </c>
    </row>
    <row r="224" s="135" customFormat="1" customHeight="1" spans="1:97">
      <c r="A224" s="143">
        <v>1000451</v>
      </c>
      <c r="B224" s="143" t="s">
        <v>375</v>
      </c>
      <c r="C224" s="143">
        <v>742</v>
      </c>
      <c r="D224" s="143" t="s">
        <v>376</v>
      </c>
      <c r="E224" s="143" t="s">
        <v>72</v>
      </c>
      <c r="F224" s="143">
        <v>15</v>
      </c>
      <c r="G224" s="143">
        <v>19</v>
      </c>
      <c r="H224" s="143">
        <v>4</v>
      </c>
      <c r="I224" s="143">
        <v>108.43</v>
      </c>
      <c r="J224" s="143">
        <f t="shared" si="99"/>
        <v>-11</v>
      </c>
      <c r="K224" s="147" t="s">
        <v>70</v>
      </c>
      <c r="L224" s="143">
        <f>I224*0.06</f>
        <v>6.5058</v>
      </c>
      <c r="M224" s="143">
        <v>20</v>
      </c>
      <c r="N224" s="143">
        <v>22</v>
      </c>
      <c r="O224" s="143">
        <v>7</v>
      </c>
      <c r="P224" s="143">
        <v>219.6</v>
      </c>
      <c r="Q224" s="143">
        <f t="shared" si="100"/>
        <v>-13</v>
      </c>
      <c r="R224" s="147" t="s">
        <v>70</v>
      </c>
      <c r="S224" s="143">
        <f>P224*0.05</f>
        <v>10.98</v>
      </c>
      <c r="T224" s="143">
        <v>7</v>
      </c>
      <c r="U224" s="143">
        <v>8</v>
      </c>
      <c r="V224" s="143">
        <v>5</v>
      </c>
      <c r="W224" s="143">
        <v>141.26</v>
      </c>
      <c r="X224" s="143">
        <f t="shared" si="101"/>
        <v>-2</v>
      </c>
      <c r="Y224" s="147" t="s">
        <v>70</v>
      </c>
      <c r="Z224" s="143">
        <f>W224*0.06</f>
        <v>8.4756</v>
      </c>
      <c r="AA224" s="143">
        <v>14</v>
      </c>
      <c r="AB224" s="143">
        <v>17</v>
      </c>
      <c r="AC224" s="143">
        <v>3</v>
      </c>
      <c r="AD224" s="143">
        <v>77.8</v>
      </c>
      <c r="AE224" s="143">
        <f t="shared" si="102"/>
        <v>-11</v>
      </c>
      <c r="AF224" s="147" t="s">
        <v>70</v>
      </c>
      <c r="AG224" s="143">
        <f>AD224*0.06</f>
        <v>4.668</v>
      </c>
      <c r="AH224" s="143">
        <v>2</v>
      </c>
      <c r="AI224" s="143">
        <v>3</v>
      </c>
      <c r="AJ224" s="143">
        <v>0</v>
      </c>
      <c r="AK224" s="143">
        <v>0</v>
      </c>
      <c r="AL224" s="143">
        <f t="shared" si="103"/>
        <v>-2</v>
      </c>
      <c r="AM224" s="147" t="s">
        <v>70</v>
      </c>
      <c r="AN224" s="143">
        <f>AK224*0.06</f>
        <v>0</v>
      </c>
      <c r="AO224" s="143">
        <f>AL224*1</f>
        <v>-2</v>
      </c>
      <c r="AP224" s="143">
        <v>21</v>
      </c>
      <c r="AQ224" s="143">
        <v>25</v>
      </c>
      <c r="AR224" s="143">
        <v>15</v>
      </c>
      <c r="AS224" s="143">
        <v>1225</v>
      </c>
      <c r="AT224" s="143">
        <f t="shared" si="104"/>
        <v>-6</v>
      </c>
      <c r="AU224" s="147" t="s">
        <v>70</v>
      </c>
      <c r="AV224" s="143">
        <f>AS224*0.06</f>
        <v>73.5</v>
      </c>
      <c r="AW224" s="143">
        <v>4</v>
      </c>
      <c r="AX224" s="143">
        <v>5</v>
      </c>
      <c r="AY224" s="143">
        <v>6</v>
      </c>
      <c r="AZ224" s="143">
        <v>175</v>
      </c>
      <c r="BA224" s="143">
        <f t="shared" si="105"/>
        <v>2</v>
      </c>
      <c r="BB224" s="147" t="s">
        <v>69</v>
      </c>
      <c r="BC224" s="143">
        <f>AZ224*0.1</f>
        <v>17.5</v>
      </c>
      <c r="BD224" s="143">
        <v>1</v>
      </c>
      <c r="BE224" s="143">
        <v>2</v>
      </c>
      <c r="BF224" s="143">
        <v>3</v>
      </c>
      <c r="BG224" s="143">
        <v>97.6</v>
      </c>
      <c r="BH224" s="143">
        <f t="shared" si="106"/>
        <v>2</v>
      </c>
      <c r="BI224" s="147" t="s">
        <v>69</v>
      </c>
      <c r="BJ224" s="143">
        <f>BG224*0.1</f>
        <v>9.76</v>
      </c>
      <c r="BK224" s="143">
        <v>5</v>
      </c>
      <c r="BL224" s="143">
        <v>7</v>
      </c>
      <c r="BM224" s="143">
        <v>8</v>
      </c>
      <c r="BN224" s="143">
        <v>164.46</v>
      </c>
      <c r="BO224" s="143">
        <v>0</v>
      </c>
      <c r="BP224" s="143">
        <f t="shared" si="107"/>
        <v>3</v>
      </c>
      <c r="BQ224" s="147" t="s">
        <v>69</v>
      </c>
      <c r="BR224" s="143">
        <f>(BN224-BO224)*0.1</f>
        <v>16.446</v>
      </c>
      <c r="BS224" s="143">
        <v>4</v>
      </c>
      <c r="BT224" s="143">
        <v>6</v>
      </c>
      <c r="BU224" s="143">
        <v>3</v>
      </c>
      <c r="BV224" s="143">
        <v>62.09</v>
      </c>
      <c r="BW224" s="143">
        <f t="shared" si="108"/>
        <v>-1</v>
      </c>
      <c r="BX224" s="147" t="s">
        <v>70</v>
      </c>
      <c r="BY224" s="143">
        <f>BV224*0.06</f>
        <v>3.7254</v>
      </c>
      <c r="BZ224" s="143">
        <v>7</v>
      </c>
      <c r="CA224" s="143">
        <v>8</v>
      </c>
      <c r="CB224" s="143">
        <f t="shared" si="109"/>
        <v>8</v>
      </c>
      <c r="CC224" s="159">
        <f t="shared" si="110"/>
        <v>1</v>
      </c>
      <c r="CD224" s="160" t="s">
        <v>69</v>
      </c>
      <c r="CE224" s="159">
        <f>CG224*3+CH224*5+CI224*25+CJ224*15+CK224*70+CL224*6+CM224*30+CN224*6+CO224*24+CP224*56+CQ224*61</f>
        <v>40</v>
      </c>
      <c r="CF224" s="159"/>
      <c r="CG224" s="144">
        <v>0</v>
      </c>
      <c r="CH224" s="143">
        <v>3</v>
      </c>
      <c r="CI224" s="143">
        <v>1</v>
      </c>
      <c r="CJ224" s="143">
        <v>0</v>
      </c>
      <c r="CK224" s="143">
        <v>0</v>
      </c>
      <c r="CL224" s="143">
        <v>0</v>
      </c>
      <c r="CM224" s="143">
        <v>0</v>
      </c>
      <c r="CN224" s="143">
        <v>0</v>
      </c>
      <c r="CO224" s="143">
        <v>0</v>
      </c>
      <c r="CP224" s="143">
        <v>0</v>
      </c>
      <c r="CQ224" s="143">
        <v>0</v>
      </c>
      <c r="CR224" s="143">
        <f t="shared" si="111"/>
        <v>192</v>
      </c>
      <c r="CS224" s="143">
        <f t="shared" si="112"/>
        <v>-2</v>
      </c>
    </row>
    <row r="225" s="135" customFormat="1" customHeight="1" spans="1:97">
      <c r="A225" s="143">
        <v>1000437</v>
      </c>
      <c r="B225" s="143" t="s">
        <v>377</v>
      </c>
      <c r="C225" s="143">
        <v>742</v>
      </c>
      <c r="D225" s="143" t="s">
        <v>376</v>
      </c>
      <c r="E225" s="143" t="s">
        <v>72</v>
      </c>
      <c r="F225" s="143">
        <v>15</v>
      </c>
      <c r="G225" s="143">
        <v>18</v>
      </c>
      <c r="H225" s="143">
        <v>8</v>
      </c>
      <c r="I225" s="143">
        <v>199.9</v>
      </c>
      <c r="J225" s="143">
        <f t="shared" si="99"/>
        <v>-7</v>
      </c>
      <c r="K225" s="147" t="s">
        <v>70</v>
      </c>
      <c r="L225" s="143">
        <f>I225*0.06</f>
        <v>11.994</v>
      </c>
      <c r="M225" s="143">
        <v>20</v>
      </c>
      <c r="N225" s="143">
        <v>22</v>
      </c>
      <c r="O225" s="143">
        <v>12</v>
      </c>
      <c r="P225" s="143">
        <v>261.8</v>
      </c>
      <c r="Q225" s="143">
        <f t="shared" si="100"/>
        <v>-8</v>
      </c>
      <c r="R225" s="147" t="s">
        <v>70</v>
      </c>
      <c r="S225" s="143">
        <f>P225*0.05</f>
        <v>13.09</v>
      </c>
      <c r="T225" s="143">
        <v>7</v>
      </c>
      <c r="U225" s="143">
        <v>8</v>
      </c>
      <c r="V225" s="143">
        <v>3</v>
      </c>
      <c r="W225" s="143">
        <v>75.2</v>
      </c>
      <c r="X225" s="143">
        <f t="shared" si="101"/>
        <v>-4</v>
      </c>
      <c r="Y225" s="147" t="s">
        <v>70</v>
      </c>
      <c r="Z225" s="143">
        <f>W225*0.06</f>
        <v>4.512</v>
      </c>
      <c r="AA225" s="143">
        <v>14</v>
      </c>
      <c r="AB225" s="143">
        <v>17</v>
      </c>
      <c r="AC225" s="143">
        <v>10</v>
      </c>
      <c r="AD225" s="143">
        <v>258.8</v>
      </c>
      <c r="AE225" s="143">
        <f t="shared" si="102"/>
        <v>-4</v>
      </c>
      <c r="AF225" s="147" t="s">
        <v>70</v>
      </c>
      <c r="AG225" s="143">
        <f>AD225*0.06</f>
        <v>15.528</v>
      </c>
      <c r="AH225" s="143">
        <v>2</v>
      </c>
      <c r="AI225" s="143">
        <v>2</v>
      </c>
      <c r="AJ225" s="143">
        <v>0</v>
      </c>
      <c r="AK225" s="143">
        <v>0</v>
      </c>
      <c r="AL225" s="143">
        <f t="shared" si="103"/>
        <v>-2</v>
      </c>
      <c r="AM225" s="147" t="s">
        <v>70</v>
      </c>
      <c r="AN225" s="143">
        <f>AK225*0.06</f>
        <v>0</v>
      </c>
      <c r="AO225" s="143">
        <f>AL225*1</f>
        <v>-2</v>
      </c>
      <c r="AP225" s="143">
        <v>21</v>
      </c>
      <c r="AQ225" s="143">
        <v>25</v>
      </c>
      <c r="AR225" s="143">
        <v>14</v>
      </c>
      <c r="AS225" s="143">
        <v>1038</v>
      </c>
      <c r="AT225" s="143">
        <f t="shared" si="104"/>
        <v>-7</v>
      </c>
      <c r="AU225" s="147" t="s">
        <v>70</v>
      </c>
      <c r="AV225" s="143">
        <f>AS225*0.06</f>
        <v>62.28</v>
      </c>
      <c r="AW225" s="143">
        <v>4</v>
      </c>
      <c r="AX225" s="143">
        <v>5</v>
      </c>
      <c r="AY225" s="143">
        <v>0</v>
      </c>
      <c r="AZ225" s="143">
        <v>0</v>
      </c>
      <c r="BA225" s="143">
        <f t="shared" si="105"/>
        <v>-4</v>
      </c>
      <c r="BB225" s="147" t="s">
        <v>70</v>
      </c>
      <c r="BC225" s="143">
        <f>AZ225*0.06</f>
        <v>0</v>
      </c>
      <c r="BD225" s="143">
        <v>2</v>
      </c>
      <c r="BE225" s="143">
        <v>2</v>
      </c>
      <c r="BF225" s="143">
        <v>0</v>
      </c>
      <c r="BG225" s="143">
        <v>0</v>
      </c>
      <c r="BH225" s="143">
        <f t="shared" si="106"/>
        <v>-2</v>
      </c>
      <c r="BI225" s="147" t="s">
        <v>70</v>
      </c>
      <c r="BJ225" s="143">
        <f>BG225*0.06</f>
        <v>0</v>
      </c>
      <c r="BK225" s="143">
        <v>6</v>
      </c>
      <c r="BL225" s="143">
        <v>6</v>
      </c>
      <c r="BM225" s="143">
        <v>6</v>
      </c>
      <c r="BN225" s="143">
        <v>149.5</v>
      </c>
      <c r="BO225" s="143">
        <v>0</v>
      </c>
      <c r="BP225" s="143">
        <f t="shared" si="107"/>
        <v>0</v>
      </c>
      <c r="BQ225" s="147" t="s">
        <v>69</v>
      </c>
      <c r="BR225" s="143">
        <f>(BN225-BO225)*0.1</f>
        <v>14.95</v>
      </c>
      <c r="BS225" s="143">
        <v>5</v>
      </c>
      <c r="BT225" s="143">
        <v>6</v>
      </c>
      <c r="BU225" s="143">
        <v>0</v>
      </c>
      <c r="BV225" s="143">
        <v>0</v>
      </c>
      <c r="BW225" s="143">
        <f t="shared" si="108"/>
        <v>-5</v>
      </c>
      <c r="BX225" s="147" t="s">
        <v>70</v>
      </c>
      <c r="BY225" s="143">
        <f>BV225*0.06</f>
        <v>0</v>
      </c>
      <c r="BZ225" s="143">
        <v>6</v>
      </c>
      <c r="CA225" s="143">
        <v>8</v>
      </c>
      <c r="CB225" s="143">
        <f t="shared" si="109"/>
        <v>12</v>
      </c>
      <c r="CC225" s="159">
        <f t="shared" si="110"/>
        <v>6</v>
      </c>
      <c r="CD225" s="160" t="s">
        <v>69</v>
      </c>
      <c r="CE225" s="159">
        <f>CG225*3+CH225*5+CI225*25+CJ225*15+CK225*70+CL225*6+CM225*30+CN225*6+CO225*24+CP225*56+CQ225*61</f>
        <v>80</v>
      </c>
      <c r="CF225" s="159"/>
      <c r="CG225" s="144">
        <v>0</v>
      </c>
      <c r="CH225" s="143">
        <v>2</v>
      </c>
      <c r="CI225" s="143">
        <v>0</v>
      </c>
      <c r="CJ225" s="143">
        <v>0</v>
      </c>
      <c r="CK225" s="143">
        <v>1</v>
      </c>
      <c r="CL225" s="143">
        <v>0</v>
      </c>
      <c r="CM225" s="143">
        <v>0</v>
      </c>
      <c r="CN225" s="143">
        <v>0</v>
      </c>
      <c r="CO225" s="143">
        <v>0</v>
      </c>
      <c r="CP225" s="143">
        <v>0</v>
      </c>
      <c r="CQ225" s="143">
        <v>0</v>
      </c>
      <c r="CR225" s="143">
        <f t="shared" si="111"/>
        <v>202</v>
      </c>
      <c r="CS225" s="143">
        <f t="shared" si="112"/>
        <v>-2</v>
      </c>
    </row>
    <row r="226" s="135" customFormat="1" customHeight="1" spans="1:97">
      <c r="A226" s="143">
        <v>1000431</v>
      </c>
      <c r="B226" s="143" t="s">
        <v>378</v>
      </c>
      <c r="C226" s="143">
        <v>742</v>
      </c>
      <c r="D226" s="143" t="s">
        <v>376</v>
      </c>
      <c r="E226" s="144" t="s">
        <v>85</v>
      </c>
      <c r="F226" s="143"/>
      <c r="G226" s="143"/>
      <c r="H226" s="143">
        <v>4</v>
      </c>
      <c r="I226" s="143">
        <v>116.8</v>
      </c>
      <c r="J226" s="143">
        <f t="shared" si="99"/>
        <v>4</v>
      </c>
      <c r="K226" s="147" t="s">
        <v>76</v>
      </c>
      <c r="L226" s="143">
        <f>I226*0.06</f>
        <v>7.008</v>
      </c>
      <c r="M226" s="143"/>
      <c r="N226" s="143"/>
      <c r="O226" s="143">
        <v>3</v>
      </c>
      <c r="P226" s="143">
        <v>58.5</v>
      </c>
      <c r="Q226" s="143">
        <f t="shared" si="100"/>
        <v>3</v>
      </c>
      <c r="R226" s="147" t="s">
        <v>76</v>
      </c>
      <c r="S226" s="143">
        <f>P226*0.05</f>
        <v>2.925</v>
      </c>
      <c r="T226" s="143"/>
      <c r="U226" s="143"/>
      <c r="V226" s="143">
        <v>3</v>
      </c>
      <c r="W226" s="143">
        <v>80.5</v>
      </c>
      <c r="X226" s="143">
        <f t="shared" si="101"/>
        <v>3</v>
      </c>
      <c r="Y226" s="147" t="s">
        <v>76</v>
      </c>
      <c r="Z226" s="143">
        <f>W226*0.06</f>
        <v>4.83</v>
      </c>
      <c r="AA226" s="143"/>
      <c r="AB226" s="143"/>
      <c r="AC226" s="143">
        <v>1</v>
      </c>
      <c r="AD226" s="143">
        <v>2</v>
      </c>
      <c r="AE226" s="143">
        <f t="shared" si="102"/>
        <v>1</v>
      </c>
      <c r="AF226" s="147" t="s">
        <v>76</v>
      </c>
      <c r="AG226" s="143">
        <f>AD226*0.06</f>
        <v>0.12</v>
      </c>
      <c r="AH226" s="143"/>
      <c r="AI226" s="143"/>
      <c r="AJ226" s="143">
        <v>0</v>
      </c>
      <c r="AK226" s="143">
        <v>0</v>
      </c>
      <c r="AL226" s="143">
        <f t="shared" si="103"/>
        <v>0</v>
      </c>
      <c r="AM226" s="147" t="s">
        <v>76</v>
      </c>
      <c r="AN226" s="143">
        <f>AK226*0.06</f>
        <v>0</v>
      </c>
      <c r="AO226" s="143"/>
      <c r="AP226" s="143"/>
      <c r="AQ226" s="143"/>
      <c r="AR226" s="143">
        <v>2</v>
      </c>
      <c r="AS226" s="143">
        <v>83.6</v>
      </c>
      <c r="AT226" s="143">
        <f t="shared" si="104"/>
        <v>2</v>
      </c>
      <c r="AU226" s="147" t="s">
        <v>76</v>
      </c>
      <c r="AV226" s="143">
        <f>AS226*0.06</f>
        <v>5.016</v>
      </c>
      <c r="AW226" s="143"/>
      <c r="AX226" s="143"/>
      <c r="AY226" s="143">
        <v>0</v>
      </c>
      <c r="AZ226" s="143">
        <v>0</v>
      </c>
      <c r="BA226" s="143">
        <f t="shared" si="105"/>
        <v>0</v>
      </c>
      <c r="BB226" s="147" t="s">
        <v>76</v>
      </c>
      <c r="BC226" s="143">
        <f>AZ226*0.06</f>
        <v>0</v>
      </c>
      <c r="BD226" s="143"/>
      <c r="BE226" s="143"/>
      <c r="BF226" s="143">
        <v>0</v>
      </c>
      <c r="BG226" s="143">
        <v>0</v>
      </c>
      <c r="BH226" s="143">
        <f t="shared" si="106"/>
        <v>0</v>
      </c>
      <c r="BI226" s="147" t="s">
        <v>76</v>
      </c>
      <c r="BJ226" s="143">
        <f>BG226*0.06</f>
        <v>0</v>
      </c>
      <c r="BK226" s="143"/>
      <c r="BL226" s="143"/>
      <c r="BM226" s="143">
        <v>22</v>
      </c>
      <c r="BN226" s="143">
        <v>299</v>
      </c>
      <c r="BO226" s="143">
        <v>299</v>
      </c>
      <c r="BP226" s="143">
        <f t="shared" si="107"/>
        <v>22</v>
      </c>
      <c r="BQ226" s="147" t="s">
        <v>76</v>
      </c>
      <c r="BR226" s="143">
        <f>(BN226-BO226)*0.06</f>
        <v>0</v>
      </c>
      <c r="BS226" s="143"/>
      <c r="BT226" s="143"/>
      <c r="BU226" s="143">
        <v>0</v>
      </c>
      <c r="BV226" s="143">
        <v>0</v>
      </c>
      <c r="BW226" s="143">
        <f t="shared" si="108"/>
        <v>0</v>
      </c>
      <c r="BX226" s="147" t="s">
        <v>76</v>
      </c>
      <c r="BY226" s="143">
        <f>BV226*0.06</f>
        <v>0</v>
      </c>
      <c r="BZ226" s="143"/>
      <c r="CA226" s="143"/>
      <c r="CB226" s="143">
        <f t="shared" si="109"/>
        <v>2</v>
      </c>
      <c r="CC226" s="159">
        <f t="shared" si="110"/>
        <v>2</v>
      </c>
      <c r="CD226" s="160" t="s">
        <v>76</v>
      </c>
      <c r="CE226" s="159">
        <f>CG226*2+CH226*3+CI226*15+CJ226*10+CK226*50+CL226*4+CM226*20+CN226*3+CO226*15+CP226*40+CQ226*40</f>
        <v>6</v>
      </c>
      <c r="CF226" s="159"/>
      <c r="CG226" s="144">
        <v>0</v>
      </c>
      <c r="CH226" s="143">
        <v>2</v>
      </c>
      <c r="CI226" s="143">
        <v>0</v>
      </c>
      <c r="CJ226" s="143">
        <v>0</v>
      </c>
      <c r="CK226" s="143">
        <v>0</v>
      </c>
      <c r="CL226" s="143">
        <v>0</v>
      </c>
      <c r="CM226" s="143">
        <v>0</v>
      </c>
      <c r="CN226" s="143">
        <v>0</v>
      </c>
      <c r="CO226" s="143">
        <v>0</v>
      </c>
      <c r="CP226" s="143">
        <v>0</v>
      </c>
      <c r="CQ226" s="143">
        <v>0</v>
      </c>
      <c r="CR226" s="143">
        <f t="shared" si="111"/>
        <v>26</v>
      </c>
      <c r="CS226" s="143">
        <f t="shared" si="112"/>
        <v>0</v>
      </c>
    </row>
    <row r="227" s="135" customFormat="1" customHeight="1" spans="1:97">
      <c r="A227" s="143">
        <v>1000433</v>
      </c>
      <c r="B227" s="143" t="s">
        <v>379</v>
      </c>
      <c r="C227" s="143">
        <v>742</v>
      </c>
      <c r="D227" s="143" t="s">
        <v>376</v>
      </c>
      <c r="E227" s="143" t="s">
        <v>380</v>
      </c>
      <c r="F227" s="143">
        <v>13</v>
      </c>
      <c r="G227" s="143">
        <v>16</v>
      </c>
      <c r="H227" s="143">
        <v>5</v>
      </c>
      <c r="I227" s="143">
        <v>128.31</v>
      </c>
      <c r="J227" s="143">
        <f t="shared" si="99"/>
        <v>-8</v>
      </c>
      <c r="K227" s="147" t="s">
        <v>70</v>
      </c>
      <c r="L227" s="143">
        <f>I227*0.06</f>
        <v>7.6986</v>
      </c>
      <c r="M227" s="143">
        <v>17</v>
      </c>
      <c r="N227" s="143">
        <v>19</v>
      </c>
      <c r="O227" s="143">
        <v>13</v>
      </c>
      <c r="P227" s="143">
        <v>247.99</v>
      </c>
      <c r="Q227" s="143">
        <f t="shared" si="100"/>
        <v>-4</v>
      </c>
      <c r="R227" s="147" t="s">
        <v>70</v>
      </c>
      <c r="S227" s="143">
        <f>P227*0.05</f>
        <v>12.3995</v>
      </c>
      <c r="T227" s="143">
        <v>6</v>
      </c>
      <c r="U227" s="143">
        <v>7</v>
      </c>
      <c r="V227" s="143">
        <v>1</v>
      </c>
      <c r="W227" s="143">
        <v>24.5</v>
      </c>
      <c r="X227" s="143">
        <f t="shared" si="101"/>
        <v>-5</v>
      </c>
      <c r="Y227" s="147" t="s">
        <v>70</v>
      </c>
      <c r="Z227" s="143">
        <f>W227*0.06</f>
        <v>1.47</v>
      </c>
      <c r="AA227" s="143">
        <v>12</v>
      </c>
      <c r="AB227" s="143">
        <v>15</v>
      </c>
      <c r="AC227" s="143">
        <v>3</v>
      </c>
      <c r="AD227" s="143">
        <v>81.8</v>
      </c>
      <c r="AE227" s="143">
        <f t="shared" si="102"/>
        <v>-9</v>
      </c>
      <c r="AF227" s="147" t="s">
        <v>70</v>
      </c>
      <c r="AG227" s="143">
        <f>AD227*0.06</f>
        <v>4.908</v>
      </c>
      <c r="AH227" s="143">
        <v>2</v>
      </c>
      <c r="AI227" s="143">
        <v>2</v>
      </c>
      <c r="AJ227" s="143">
        <v>0</v>
      </c>
      <c r="AK227" s="143">
        <v>0</v>
      </c>
      <c r="AL227" s="143">
        <f t="shared" si="103"/>
        <v>-2</v>
      </c>
      <c r="AM227" s="147" t="s">
        <v>70</v>
      </c>
      <c r="AN227" s="143">
        <f>AK227*0.06</f>
        <v>0</v>
      </c>
      <c r="AO227" s="143">
        <f>AL227*1</f>
        <v>-2</v>
      </c>
      <c r="AP227" s="143">
        <v>18</v>
      </c>
      <c r="AQ227" s="143">
        <v>21</v>
      </c>
      <c r="AR227" s="143">
        <v>5</v>
      </c>
      <c r="AS227" s="143">
        <v>431</v>
      </c>
      <c r="AT227" s="143">
        <f t="shared" si="104"/>
        <v>-13</v>
      </c>
      <c r="AU227" s="147" t="s">
        <v>70</v>
      </c>
      <c r="AV227" s="143">
        <f>AS227*0.06</f>
        <v>25.86</v>
      </c>
      <c r="AW227" s="143">
        <v>4</v>
      </c>
      <c r="AX227" s="143">
        <v>4</v>
      </c>
      <c r="AY227" s="143">
        <v>8</v>
      </c>
      <c r="AZ227" s="143">
        <v>235</v>
      </c>
      <c r="BA227" s="143">
        <f t="shared" si="105"/>
        <v>4</v>
      </c>
      <c r="BB227" s="147" t="s">
        <v>69</v>
      </c>
      <c r="BC227" s="143">
        <f>AZ227*0.1</f>
        <v>23.5</v>
      </c>
      <c r="BD227" s="143">
        <v>1</v>
      </c>
      <c r="BE227" s="143">
        <v>2</v>
      </c>
      <c r="BF227" s="143">
        <v>0</v>
      </c>
      <c r="BG227" s="143">
        <v>0</v>
      </c>
      <c r="BH227" s="143">
        <f t="shared" si="106"/>
        <v>-1</v>
      </c>
      <c r="BI227" s="147" t="s">
        <v>70</v>
      </c>
      <c r="BJ227" s="143">
        <f>BG227*0.06</f>
        <v>0</v>
      </c>
      <c r="BK227" s="143">
        <v>4</v>
      </c>
      <c r="BL227" s="143">
        <v>5</v>
      </c>
      <c r="BM227" s="143">
        <v>0</v>
      </c>
      <c r="BN227" s="143">
        <v>0</v>
      </c>
      <c r="BO227" s="143">
        <v>0</v>
      </c>
      <c r="BP227" s="143">
        <f t="shared" si="107"/>
        <v>-4</v>
      </c>
      <c r="BQ227" s="147" t="s">
        <v>70</v>
      </c>
      <c r="BR227" s="143">
        <f>(BN227-BO227)*0.06</f>
        <v>0</v>
      </c>
      <c r="BS227" s="143">
        <v>4</v>
      </c>
      <c r="BT227" s="143">
        <v>5</v>
      </c>
      <c r="BU227" s="143">
        <v>1</v>
      </c>
      <c r="BV227" s="143">
        <v>11</v>
      </c>
      <c r="BW227" s="143">
        <f t="shared" si="108"/>
        <v>-3</v>
      </c>
      <c r="BX227" s="147" t="s">
        <v>70</v>
      </c>
      <c r="BY227" s="143">
        <f>BV227*0.06</f>
        <v>0.66</v>
      </c>
      <c r="BZ227" s="143">
        <v>6</v>
      </c>
      <c r="CA227" s="143">
        <v>7</v>
      </c>
      <c r="CB227" s="143">
        <f t="shared" si="109"/>
        <v>6</v>
      </c>
      <c r="CC227" s="159">
        <f t="shared" si="110"/>
        <v>0</v>
      </c>
      <c r="CD227" s="160" t="s">
        <v>73</v>
      </c>
      <c r="CE227" s="159">
        <f>CG227*2+CH227*3+CI227*15+CJ227*10+CK227*50+CL227*4+CM227*20+CN227*3+CO227*15+CP227*40+CQ227*40</f>
        <v>18</v>
      </c>
      <c r="CF227" s="159"/>
      <c r="CG227" s="144">
        <v>0</v>
      </c>
      <c r="CH227" s="143">
        <v>1</v>
      </c>
      <c r="CI227" s="143">
        <v>1</v>
      </c>
      <c r="CJ227" s="143">
        <v>0</v>
      </c>
      <c r="CK227" s="143">
        <v>0</v>
      </c>
      <c r="CL227" s="143">
        <v>0</v>
      </c>
      <c r="CM227" s="143">
        <v>0</v>
      </c>
      <c r="CN227" s="143">
        <v>0</v>
      </c>
      <c r="CO227" s="143">
        <v>0</v>
      </c>
      <c r="CP227" s="143">
        <v>0</v>
      </c>
      <c r="CQ227" s="143">
        <v>0</v>
      </c>
      <c r="CR227" s="143">
        <f t="shared" si="111"/>
        <v>94</v>
      </c>
      <c r="CS227" s="143">
        <f t="shared" si="112"/>
        <v>-2</v>
      </c>
    </row>
    <row r="228" s="135" customFormat="1" customHeight="1" spans="1:97">
      <c r="A228" s="143">
        <v>1000434</v>
      </c>
      <c r="B228" s="143" t="s">
        <v>381</v>
      </c>
      <c r="C228" s="143">
        <v>742</v>
      </c>
      <c r="D228" s="143" t="s">
        <v>376</v>
      </c>
      <c r="E228" s="143" t="s">
        <v>72</v>
      </c>
      <c r="F228" s="143">
        <v>17</v>
      </c>
      <c r="G228" s="143">
        <v>19</v>
      </c>
      <c r="H228" s="143">
        <v>7</v>
      </c>
      <c r="I228" s="143">
        <v>177.6</v>
      </c>
      <c r="J228" s="143">
        <f t="shared" si="99"/>
        <v>-10</v>
      </c>
      <c r="K228" s="147" t="s">
        <v>70</v>
      </c>
      <c r="L228" s="143">
        <f>I228*0.06</f>
        <v>10.656</v>
      </c>
      <c r="M228" s="143">
        <v>20</v>
      </c>
      <c r="N228" s="143">
        <v>22</v>
      </c>
      <c r="O228" s="143">
        <v>15</v>
      </c>
      <c r="P228" s="143">
        <v>340.28</v>
      </c>
      <c r="Q228" s="143">
        <f t="shared" si="100"/>
        <v>-5</v>
      </c>
      <c r="R228" s="147" t="s">
        <v>70</v>
      </c>
      <c r="S228" s="143">
        <f>P228*0.05</f>
        <v>17.014</v>
      </c>
      <c r="T228" s="143">
        <v>7</v>
      </c>
      <c r="U228" s="143">
        <v>8</v>
      </c>
      <c r="V228" s="143">
        <v>2</v>
      </c>
      <c r="W228" s="143">
        <v>63</v>
      </c>
      <c r="X228" s="143">
        <f t="shared" si="101"/>
        <v>-5</v>
      </c>
      <c r="Y228" s="147" t="s">
        <v>70</v>
      </c>
      <c r="Z228" s="143">
        <f>W228*0.06</f>
        <v>3.78</v>
      </c>
      <c r="AA228" s="143">
        <v>14</v>
      </c>
      <c r="AB228" s="143">
        <v>17</v>
      </c>
      <c r="AC228" s="143">
        <v>9</v>
      </c>
      <c r="AD228" s="143">
        <v>226.5</v>
      </c>
      <c r="AE228" s="143">
        <f t="shared" si="102"/>
        <v>-5</v>
      </c>
      <c r="AF228" s="147" t="s">
        <v>70</v>
      </c>
      <c r="AG228" s="143">
        <f>AD228*0.06</f>
        <v>13.59</v>
      </c>
      <c r="AH228" s="143">
        <v>2</v>
      </c>
      <c r="AI228" s="143">
        <v>3</v>
      </c>
      <c r="AJ228" s="143">
        <v>4</v>
      </c>
      <c r="AK228" s="143">
        <v>116</v>
      </c>
      <c r="AL228" s="143">
        <f t="shared" si="103"/>
        <v>2</v>
      </c>
      <c r="AM228" s="147" t="s">
        <v>69</v>
      </c>
      <c r="AN228" s="143">
        <f>AK228*0.1</f>
        <v>11.6</v>
      </c>
      <c r="AO228" s="143"/>
      <c r="AP228" s="143">
        <v>21</v>
      </c>
      <c r="AQ228" s="143">
        <v>25</v>
      </c>
      <c r="AR228" s="143">
        <v>25</v>
      </c>
      <c r="AS228" s="143">
        <v>2230.02</v>
      </c>
      <c r="AT228" s="143">
        <f t="shared" si="104"/>
        <v>4</v>
      </c>
      <c r="AU228" s="147" t="s">
        <v>69</v>
      </c>
      <c r="AV228" s="143">
        <f>AS228*0.1</f>
        <v>223.002</v>
      </c>
      <c r="AW228" s="143">
        <v>4</v>
      </c>
      <c r="AX228" s="143">
        <v>5</v>
      </c>
      <c r="AY228" s="143">
        <v>0</v>
      </c>
      <c r="AZ228" s="143">
        <v>0</v>
      </c>
      <c r="BA228" s="143">
        <f t="shared" si="105"/>
        <v>-4</v>
      </c>
      <c r="BB228" s="147" t="s">
        <v>70</v>
      </c>
      <c r="BC228" s="143">
        <f>AZ228*0.06</f>
        <v>0</v>
      </c>
      <c r="BD228" s="143">
        <v>2</v>
      </c>
      <c r="BE228" s="143">
        <v>2</v>
      </c>
      <c r="BF228" s="143">
        <v>0</v>
      </c>
      <c r="BG228" s="143">
        <v>0</v>
      </c>
      <c r="BH228" s="143">
        <f t="shared" si="106"/>
        <v>-2</v>
      </c>
      <c r="BI228" s="147" t="s">
        <v>70</v>
      </c>
      <c r="BJ228" s="143">
        <f>BG228*0.06</f>
        <v>0</v>
      </c>
      <c r="BK228" s="143">
        <v>5</v>
      </c>
      <c r="BL228" s="143">
        <v>7</v>
      </c>
      <c r="BM228" s="143">
        <v>0</v>
      </c>
      <c r="BN228" s="143">
        <v>0</v>
      </c>
      <c r="BO228" s="143">
        <v>0</v>
      </c>
      <c r="BP228" s="143">
        <f t="shared" si="107"/>
        <v>-5</v>
      </c>
      <c r="BQ228" s="147" t="s">
        <v>70</v>
      </c>
      <c r="BR228" s="143">
        <f>(BN228-BO228)*0.06</f>
        <v>0</v>
      </c>
      <c r="BS228" s="143">
        <v>4</v>
      </c>
      <c r="BT228" s="143">
        <v>6</v>
      </c>
      <c r="BU228" s="143">
        <v>0</v>
      </c>
      <c r="BV228" s="143">
        <v>0</v>
      </c>
      <c r="BW228" s="143">
        <f t="shared" si="108"/>
        <v>-4</v>
      </c>
      <c r="BX228" s="147" t="s">
        <v>70</v>
      </c>
      <c r="BY228" s="143">
        <f>BV228*0.06</f>
        <v>0</v>
      </c>
      <c r="BZ228" s="143">
        <v>7</v>
      </c>
      <c r="CA228" s="143">
        <v>8</v>
      </c>
      <c r="CB228" s="143">
        <f t="shared" si="109"/>
        <v>0</v>
      </c>
      <c r="CC228" s="159">
        <f t="shared" si="110"/>
        <v>-7</v>
      </c>
      <c r="CD228" s="160" t="s">
        <v>70</v>
      </c>
      <c r="CE228" s="159">
        <f>CG228*2+CH228*3+CI228*15+CJ228*10+CK228*50+CL228*4+CM228*20+CN228*3+CO228*15+CP228*40+CQ228*40</f>
        <v>0</v>
      </c>
      <c r="CF228" s="159">
        <f>CC228*3</f>
        <v>-21</v>
      </c>
      <c r="CG228" s="144">
        <v>0</v>
      </c>
      <c r="CH228" s="143">
        <v>0</v>
      </c>
      <c r="CI228" s="143">
        <v>0</v>
      </c>
      <c r="CJ228" s="143">
        <v>0</v>
      </c>
      <c r="CK228" s="143">
        <v>0</v>
      </c>
      <c r="CL228" s="143">
        <v>0</v>
      </c>
      <c r="CM228" s="143">
        <v>0</v>
      </c>
      <c r="CN228" s="143">
        <v>0</v>
      </c>
      <c r="CO228" s="143">
        <v>0</v>
      </c>
      <c r="CP228" s="143">
        <v>0</v>
      </c>
      <c r="CQ228" s="143">
        <v>0</v>
      </c>
      <c r="CR228" s="143">
        <f t="shared" si="111"/>
        <v>280</v>
      </c>
      <c r="CS228" s="143">
        <f t="shared" si="112"/>
        <v>-21</v>
      </c>
    </row>
    <row r="229" s="135" customFormat="1" customHeight="1" spans="1:97">
      <c r="A229" s="143">
        <v>1000435</v>
      </c>
      <c r="B229" s="143" t="s">
        <v>382</v>
      </c>
      <c r="C229" s="143">
        <v>742</v>
      </c>
      <c r="D229" s="143" t="s">
        <v>376</v>
      </c>
      <c r="E229" s="143" t="s">
        <v>72</v>
      </c>
      <c r="F229" s="143">
        <v>13</v>
      </c>
      <c r="G229" s="143">
        <v>16</v>
      </c>
      <c r="H229" s="143">
        <v>2</v>
      </c>
      <c r="I229" s="143">
        <v>57.9</v>
      </c>
      <c r="J229" s="143">
        <f t="shared" si="99"/>
        <v>-11</v>
      </c>
      <c r="K229" s="147" t="s">
        <v>70</v>
      </c>
      <c r="L229" s="143">
        <f>I229*0.06</f>
        <v>3.474</v>
      </c>
      <c r="M229" s="143">
        <v>17</v>
      </c>
      <c r="N229" s="143">
        <v>19</v>
      </c>
      <c r="O229" s="143">
        <v>12</v>
      </c>
      <c r="P229" s="143">
        <v>258.51</v>
      </c>
      <c r="Q229" s="143">
        <f t="shared" si="100"/>
        <v>-5</v>
      </c>
      <c r="R229" s="147" t="s">
        <v>70</v>
      </c>
      <c r="S229" s="143">
        <f>P229*0.05</f>
        <v>12.9255</v>
      </c>
      <c r="T229" s="143">
        <v>6</v>
      </c>
      <c r="U229" s="143">
        <v>7</v>
      </c>
      <c r="V229" s="143">
        <v>2</v>
      </c>
      <c r="W229" s="143">
        <v>52.5</v>
      </c>
      <c r="X229" s="143">
        <f t="shared" si="101"/>
        <v>-4</v>
      </c>
      <c r="Y229" s="147" t="s">
        <v>70</v>
      </c>
      <c r="Z229" s="143">
        <f>W229*0.06</f>
        <v>3.15</v>
      </c>
      <c r="AA229" s="143">
        <v>12</v>
      </c>
      <c r="AB229" s="143">
        <v>15</v>
      </c>
      <c r="AC229" s="143">
        <v>6</v>
      </c>
      <c r="AD229" s="143">
        <v>153.8</v>
      </c>
      <c r="AE229" s="143">
        <f t="shared" si="102"/>
        <v>-6</v>
      </c>
      <c r="AF229" s="147" t="s">
        <v>70</v>
      </c>
      <c r="AG229" s="143">
        <f>AD229*0.06</f>
        <v>9.228</v>
      </c>
      <c r="AH229" s="143">
        <v>2</v>
      </c>
      <c r="AI229" s="143">
        <v>2</v>
      </c>
      <c r="AJ229" s="143">
        <v>2</v>
      </c>
      <c r="AK229" s="143">
        <v>59</v>
      </c>
      <c r="AL229" s="143">
        <f t="shared" si="103"/>
        <v>0</v>
      </c>
      <c r="AM229" s="147" t="s">
        <v>69</v>
      </c>
      <c r="AN229" s="143">
        <f>AK229*0.1</f>
        <v>5.9</v>
      </c>
      <c r="AO229" s="143"/>
      <c r="AP229" s="143">
        <v>18</v>
      </c>
      <c r="AQ229" s="143">
        <v>21</v>
      </c>
      <c r="AR229" s="143">
        <v>18</v>
      </c>
      <c r="AS229" s="143">
        <v>1705</v>
      </c>
      <c r="AT229" s="143">
        <f t="shared" si="104"/>
        <v>0</v>
      </c>
      <c r="AU229" s="147" t="s">
        <v>73</v>
      </c>
      <c r="AV229" s="143">
        <f>AS229*0.08</f>
        <v>136.4</v>
      </c>
      <c r="AW229" s="143">
        <v>4</v>
      </c>
      <c r="AX229" s="143">
        <v>4</v>
      </c>
      <c r="AY229" s="143">
        <v>5</v>
      </c>
      <c r="AZ229" s="143">
        <v>130.11</v>
      </c>
      <c r="BA229" s="143">
        <f t="shared" si="105"/>
        <v>1</v>
      </c>
      <c r="BB229" s="147" t="s">
        <v>69</v>
      </c>
      <c r="BC229" s="143">
        <f>AZ229*0.1</f>
        <v>13.011</v>
      </c>
      <c r="BD229" s="143">
        <v>1</v>
      </c>
      <c r="BE229" s="143">
        <v>1</v>
      </c>
      <c r="BF229" s="143">
        <v>0</v>
      </c>
      <c r="BG229" s="143">
        <v>0</v>
      </c>
      <c r="BH229" s="143">
        <f t="shared" si="106"/>
        <v>-1</v>
      </c>
      <c r="BI229" s="147" t="s">
        <v>70</v>
      </c>
      <c r="BJ229" s="143">
        <f>BG229*0.06</f>
        <v>0</v>
      </c>
      <c r="BK229" s="143">
        <v>4</v>
      </c>
      <c r="BL229" s="143">
        <v>5</v>
      </c>
      <c r="BM229" s="143">
        <v>0</v>
      </c>
      <c r="BN229" s="143">
        <v>0</v>
      </c>
      <c r="BO229" s="143">
        <v>0</v>
      </c>
      <c r="BP229" s="143">
        <f t="shared" si="107"/>
        <v>-4</v>
      </c>
      <c r="BQ229" s="147" t="s">
        <v>70</v>
      </c>
      <c r="BR229" s="143">
        <f>(BN229-BO229)*0.06</f>
        <v>0</v>
      </c>
      <c r="BS229" s="143">
        <v>4</v>
      </c>
      <c r="BT229" s="143">
        <v>5</v>
      </c>
      <c r="BU229" s="143">
        <v>4</v>
      </c>
      <c r="BV229" s="143">
        <v>80.55</v>
      </c>
      <c r="BW229" s="143">
        <f t="shared" si="108"/>
        <v>0</v>
      </c>
      <c r="BX229" s="147" t="s">
        <v>73</v>
      </c>
      <c r="BY229" s="143">
        <f>BV229*0.08</f>
        <v>6.444</v>
      </c>
      <c r="BZ229" s="143">
        <v>6</v>
      </c>
      <c r="CA229" s="143">
        <v>7</v>
      </c>
      <c r="CB229" s="143">
        <f t="shared" si="109"/>
        <v>2</v>
      </c>
      <c r="CC229" s="159">
        <f t="shared" si="110"/>
        <v>-4</v>
      </c>
      <c r="CD229" s="160" t="s">
        <v>70</v>
      </c>
      <c r="CE229" s="159">
        <f>CG229*2+CH229*3+CI229*15+CJ229*10+CK229*50+CL229*4+CM229*20+CN229*3+CO229*15+CP229*40+CQ229*40</f>
        <v>6</v>
      </c>
      <c r="CF229" s="159">
        <f>CC229*3</f>
        <v>-12</v>
      </c>
      <c r="CG229" s="144">
        <v>0</v>
      </c>
      <c r="CH229" s="143">
        <v>1</v>
      </c>
      <c r="CI229" s="143">
        <v>0</v>
      </c>
      <c r="CJ229" s="143">
        <v>0</v>
      </c>
      <c r="CK229" s="143">
        <v>0</v>
      </c>
      <c r="CL229" s="143">
        <v>0</v>
      </c>
      <c r="CM229" s="143">
        <v>0</v>
      </c>
      <c r="CN229" s="143">
        <v>1</v>
      </c>
      <c r="CO229" s="143">
        <v>0</v>
      </c>
      <c r="CP229" s="143">
        <v>0</v>
      </c>
      <c r="CQ229" s="143">
        <v>0</v>
      </c>
      <c r="CR229" s="143">
        <f t="shared" si="111"/>
        <v>197</v>
      </c>
      <c r="CS229" s="143">
        <f t="shared" si="112"/>
        <v>-12</v>
      </c>
    </row>
    <row r="230" s="135" customFormat="1" customHeight="1" spans="1:97">
      <c r="A230" s="143">
        <v>1000452</v>
      </c>
      <c r="B230" s="143" t="s">
        <v>383</v>
      </c>
      <c r="C230" s="143">
        <v>742</v>
      </c>
      <c r="D230" s="143" t="s">
        <v>376</v>
      </c>
      <c r="E230" s="143" t="s">
        <v>72</v>
      </c>
      <c r="F230" s="143">
        <v>15</v>
      </c>
      <c r="G230" s="143">
        <v>18</v>
      </c>
      <c r="H230" s="143">
        <v>5</v>
      </c>
      <c r="I230" s="143">
        <v>117.26</v>
      </c>
      <c r="J230" s="143">
        <f t="shared" si="99"/>
        <v>-10</v>
      </c>
      <c r="K230" s="147" t="s">
        <v>70</v>
      </c>
      <c r="L230" s="143">
        <f>I230*0.06</f>
        <v>7.0356</v>
      </c>
      <c r="M230" s="143">
        <v>22</v>
      </c>
      <c r="N230" s="143">
        <v>24</v>
      </c>
      <c r="O230" s="143">
        <v>4</v>
      </c>
      <c r="P230" s="143">
        <v>90</v>
      </c>
      <c r="Q230" s="143">
        <f t="shared" si="100"/>
        <v>-18</v>
      </c>
      <c r="R230" s="147" t="s">
        <v>70</v>
      </c>
      <c r="S230" s="143">
        <f>P230*0.05</f>
        <v>4.5</v>
      </c>
      <c r="T230" s="143">
        <v>9</v>
      </c>
      <c r="U230" s="143">
        <v>8</v>
      </c>
      <c r="V230" s="143">
        <v>4</v>
      </c>
      <c r="W230" s="143">
        <v>107.96</v>
      </c>
      <c r="X230" s="143">
        <f t="shared" si="101"/>
        <v>-5</v>
      </c>
      <c r="Y230" s="147" t="s">
        <v>70</v>
      </c>
      <c r="Z230" s="143">
        <f>W230*0.06</f>
        <v>6.4776</v>
      </c>
      <c r="AA230" s="143">
        <v>14</v>
      </c>
      <c r="AB230" s="143">
        <v>19</v>
      </c>
      <c r="AC230" s="143">
        <v>0</v>
      </c>
      <c r="AD230" s="143">
        <v>0</v>
      </c>
      <c r="AE230" s="143">
        <f t="shared" si="102"/>
        <v>-14</v>
      </c>
      <c r="AF230" s="147" t="s">
        <v>70</v>
      </c>
      <c r="AG230" s="143">
        <f>AD230*0.06</f>
        <v>0</v>
      </c>
      <c r="AH230" s="143">
        <v>3</v>
      </c>
      <c r="AI230" s="143">
        <v>3</v>
      </c>
      <c r="AJ230" s="143">
        <v>0</v>
      </c>
      <c r="AK230" s="143">
        <v>0</v>
      </c>
      <c r="AL230" s="143">
        <f t="shared" si="103"/>
        <v>-3</v>
      </c>
      <c r="AM230" s="147" t="s">
        <v>70</v>
      </c>
      <c r="AN230" s="143">
        <f>AK230*0.06</f>
        <v>0</v>
      </c>
      <c r="AO230" s="143">
        <f>AL230*1</f>
        <v>-3</v>
      </c>
      <c r="AP230" s="143">
        <v>21</v>
      </c>
      <c r="AQ230" s="143">
        <v>27</v>
      </c>
      <c r="AR230" s="143">
        <v>4</v>
      </c>
      <c r="AS230" s="143">
        <v>302</v>
      </c>
      <c r="AT230" s="143">
        <f t="shared" si="104"/>
        <v>-17</v>
      </c>
      <c r="AU230" s="147" t="s">
        <v>70</v>
      </c>
      <c r="AV230" s="143">
        <f>AS230*0.06</f>
        <v>18.12</v>
      </c>
      <c r="AW230" s="143">
        <v>5</v>
      </c>
      <c r="AX230" s="143">
        <v>7</v>
      </c>
      <c r="AY230" s="143">
        <v>0</v>
      </c>
      <c r="AZ230" s="143">
        <v>0</v>
      </c>
      <c r="BA230" s="143">
        <f t="shared" si="105"/>
        <v>-5</v>
      </c>
      <c r="BB230" s="147" t="s">
        <v>70</v>
      </c>
      <c r="BC230" s="143">
        <f>AZ230*0.06</f>
        <v>0</v>
      </c>
      <c r="BD230" s="143">
        <v>2</v>
      </c>
      <c r="BE230" s="143">
        <v>2</v>
      </c>
      <c r="BF230" s="143">
        <v>0</v>
      </c>
      <c r="BG230" s="143">
        <v>0</v>
      </c>
      <c r="BH230" s="143">
        <f t="shared" si="106"/>
        <v>-2</v>
      </c>
      <c r="BI230" s="147" t="s">
        <v>70</v>
      </c>
      <c r="BJ230" s="143">
        <f>BG230*0.06</f>
        <v>0</v>
      </c>
      <c r="BK230" s="143">
        <v>6</v>
      </c>
      <c r="BL230" s="143">
        <v>6</v>
      </c>
      <c r="BM230" s="143">
        <v>0</v>
      </c>
      <c r="BN230" s="143">
        <v>0</v>
      </c>
      <c r="BO230" s="143">
        <v>0</v>
      </c>
      <c r="BP230" s="143">
        <f t="shared" si="107"/>
        <v>-6</v>
      </c>
      <c r="BQ230" s="147" t="s">
        <v>70</v>
      </c>
      <c r="BR230" s="143">
        <f>(BN230-BO230)*0.06</f>
        <v>0</v>
      </c>
      <c r="BS230" s="143">
        <v>5</v>
      </c>
      <c r="BT230" s="143">
        <v>5</v>
      </c>
      <c r="BU230" s="143">
        <v>4</v>
      </c>
      <c r="BV230" s="143">
        <v>92</v>
      </c>
      <c r="BW230" s="143">
        <f t="shared" si="108"/>
        <v>-1</v>
      </c>
      <c r="BX230" s="147" t="s">
        <v>70</v>
      </c>
      <c r="BY230" s="143">
        <f>BV230*0.06</f>
        <v>5.52</v>
      </c>
      <c r="BZ230" s="143">
        <v>6</v>
      </c>
      <c r="CA230" s="143">
        <v>7</v>
      </c>
      <c r="CB230" s="143">
        <f t="shared" si="109"/>
        <v>19</v>
      </c>
      <c r="CC230" s="159">
        <f t="shared" si="110"/>
        <v>13</v>
      </c>
      <c r="CD230" s="160" t="s">
        <v>69</v>
      </c>
      <c r="CE230" s="159">
        <f>CG230*3+CH230*5+CI230*25+CJ230*15+CK230*70+CL230*6+CM230*30+CN230*6+CO230*24+CP230*56+CQ230*61</f>
        <v>142</v>
      </c>
      <c r="CF230" s="159"/>
      <c r="CG230" s="144">
        <v>0</v>
      </c>
      <c r="CH230" s="143">
        <v>1</v>
      </c>
      <c r="CI230" s="143">
        <v>0</v>
      </c>
      <c r="CJ230" s="143">
        <v>0</v>
      </c>
      <c r="CK230" s="143">
        <v>1</v>
      </c>
      <c r="CL230" s="143">
        <v>0</v>
      </c>
      <c r="CM230" s="143">
        <v>0</v>
      </c>
      <c r="CN230" s="143">
        <v>1</v>
      </c>
      <c r="CO230" s="143">
        <v>0</v>
      </c>
      <c r="CP230" s="143">
        <v>0</v>
      </c>
      <c r="CQ230" s="143">
        <v>1</v>
      </c>
      <c r="CR230" s="143">
        <f t="shared" si="111"/>
        <v>184</v>
      </c>
      <c r="CS230" s="143">
        <f t="shared" si="112"/>
        <v>-3</v>
      </c>
    </row>
    <row r="231" s="135" customFormat="1" customHeight="1" spans="1:97">
      <c r="A231" s="143">
        <v>1000456</v>
      </c>
      <c r="B231" s="143" t="s">
        <v>384</v>
      </c>
      <c r="C231" s="143">
        <v>742</v>
      </c>
      <c r="D231" s="143" t="s">
        <v>376</v>
      </c>
      <c r="E231" s="143" t="s">
        <v>72</v>
      </c>
      <c r="F231" s="143">
        <v>15</v>
      </c>
      <c r="G231" s="143">
        <v>18</v>
      </c>
      <c r="H231" s="143">
        <v>8</v>
      </c>
      <c r="I231" s="143">
        <v>212.3</v>
      </c>
      <c r="J231" s="143">
        <f t="shared" si="99"/>
        <v>-7</v>
      </c>
      <c r="K231" s="147" t="s">
        <v>70</v>
      </c>
      <c r="L231" s="143">
        <f>I231*0.06</f>
        <v>12.738</v>
      </c>
      <c r="M231" s="143">
        <v>20</v>
      </c>
      <c r="N231" s="143">
        <v>22</v>
      </c>
      <c r="O231" s="143">
        <v>18</v>
      </c>
      <c r="P231" s="143">
        <v>415.8</v>
      </c>
      <c r="Q231" s="143">
        <f t="shared" si="100"/>
        <v>-2</v>
      </c>
      <c r="R231" s="147" t="s">
        <v>70</v>
      </c>
      <c r="S231" s="143">
        <f>P231*0.05</f>
        <v>20.79</v>
      </c>
      <c r="T231" s="143">
        <v>7</v>
      </c>
      <c r="U231" s="143">
        <v>8</v>
      </c>
      <c r="V231" s="143">
        <v>4</v>
      </c>
      <c r="W231" s="143">
        <v>115.5</v>
      </c>
      <c r="X231" s="143">
        <f t="shared" si="101"/>
        <v>-3</v>
      </c>
      <c r="Y231" s="147" t="s">
        <v>70</v>
      </c>
      <c r="Z231" s="143">
        <f>W231*0.06</f>
        <v>6.93</v>
      </c>
      <c r="AA231" s="143">
        <v>14</v>
      </c>
      <c r="AB231" s="143">
        <v>17</v>
      </c>
      <c r="AC231" s="143">
        <v>5</v>
      </c>
      <c r="AD231" s="143">
        <v>122.3</v>
      </c>
      <c r="AE231" s="143">
        <f t="shared" si="102"/>
        <v>-9</v>
      </c>
      <c r="AF231" s="147" t="s">
        <v>70</v>
      </c>
      <c r="AG231" s="143">
        <f>AD231*0.06</f>
        <v>7.338</v>
      </c>
      <c r="AH231" s="143">
        <v>2</v>
      </c>
      <c r="AI231" s="143">
        <v>3</v>
      </c>
      <c r="AJ231" s="143">
        <v>0</v>
      </c>
      <c r="AK231" s="143">
        <v>0</v>
      </c>
      <c r="AL231" s="143">
        <f t="shared" si="103"/>
        <v>-2</v>
      </c>
      <c r="AM231" s="147" t="s">
        <v>70</v>
      </c>
      <c r="AN231" s="143">
        <f>AK231*0.06</f>
        <v>0</v>
      </c>
      <c r="AO231" s="143">
        <f>AL231*1</f>
        <v>-2</v>
      </c>
      <c r="AP231" s="143">
        <v>21</v>
      </c>
      <c r="AQ231" s="143">
        <v>25</v>
      </c>
      <c r="AR231" s="143">
        <v>3</v>
      </c>
      <c r="AS231" s="143">
        <v>316.8</v>
      </c>
      <c r="AT231" s="143">
        <f t="shared" si="104"/>
        <v>-18</v>
      </c>
      <c r="AU231" s="147" t="s">
        <v>70</v>
      </c>
      <c r="AV231" s="143">
        <f>AS231*0.06</f>
        <v>19.008</v>
      </c>
      <c r="AW231" s="143">
        <v>4</v>
      </c>
      <c r="AX231" s="143">
        <v>5</v>
      </c>
      <c r="AY231" s="143">
        <v>6</v>
      </c>
      <c r="AZ231" s="143">
        <v>175</v>
      </c>
      <c r="BA231" s="143">
        <f t="shared" si="105"/>
        <v>2</v>
      </c>
      <c r="BB231" s="147" t="s">
        <v>69</v>
      </c>
      <c r="BC231" s="143">
        <f>AZ231*0.1</f>
        <v>17.5</v>
      </c>
      <c r="BD231" s="143">
        <v>2</v>
      </c>
      <c r="BE231" s="143">
        <v>2</v>
      </c>
      <c r="BF231" s="143">
        <v>0</v>
      </c>
      <c r="BG231" s="143">
        <v>0</v>
      </c>
      <c r="BH231" s="143">
        <f t="shared" si="106"/>
        <v>-2</v>
      </c>
      <c r="BI231" s="147" t="s">
        <v>70</v>
      </c>
      <c r="BJ231" s="143">
        <f>BG231*0.06</f>
        <v>0</v>
      </c>
      <c r="BK231" s="143">
        <v>5</v>
      </c>
      <c r="BL231" s="143">
        <v>6</v>
      </c>
      <c r="BM231" s="143">
        <v>0</v>
      </c>
      <c r="BN231" s="143">
        <v>0</v>
      </c>
      <c r="BO231" s="143">
        <v>0</v>
      </c>
      <c r="BP231" s="143">
        <f t="shared" si="107"/>
        <v>-5</v>
      </c>
      <c r="BQ231" s="147" t="s">
        <v>70</v>
      </c>
      <c r="BR231" s="143">
        <f>(BN231-BO231)*0.06</f>
        <v>0</v>
      </c>
      <c r="BS231" s="143">
        <v>4</v>
      </c>
      <c r="BT231" s="143">
        <v>6</v>
      </c>
      <c r="BU231" s="143">
        <v>0</v>
      </c>
      <c r="BV231" s="143">
        <v>0</v>
      </c>
      <c r="BW231" s="143">
        <f t="shared" si="108"/>
        <v>-4</v>
      </c>
      <c r="BX231" s="147" t="s">
        <v>70</v>
      </c>
      <c r="BY231" s="143">
        <f>BV231*0.06</f>
        <v>0</v>
      </c>
      <c r="BZ231" s="143">
        <v>6</v>
      </c>
      <c r="CA231" s="143">
        <v>8</v>
      </c>
      <c r="CB231" s="143">
        <f t="shared" si="109"/>
        <v>1</v>
      </c>
      <c r="CC231" s="159">
        <f t="shared" si="110"/>
        <v>-5</v>
      </c>
      <c r="CD231" s="160" t="s">
        <v>70</v>
      </c>
      <c r="CE231" s="159">
        <f t="shared" ref="CE231:CE239" si="118">CG231*2+CH231*3+CI231*15+CJ231*10+CK231*50+CL231*4+CM231*20+CN231*3+CO231*15+CP231*40+CQ231*40</f>
        <v>3</v>
      </c>
      <c r="CF231" s="159">
        <f>CC231*3</f>
        <v>-15</v>
      </c>
      <c r="CG231" s="144">
        <v>0</v>
      </c>
      <c r="CH231" s="143">
        <v>0</v>
      </c>
      <c r="CI231" s="143">
        <v>0</v>
      </c>
      <c r="CJ231" s="143">
        <v>0</v>
      </c>
      <c r="CK231" s="143">
        <v>0</v>
      </c>
      <c r="CL231" s="143">
        <v>0</v>
      </c>
      <c r="CM231" s="143">
        <v>0</v>
      </c>
      <c r="CN231" s="143">
        <v>1</v>
      </c>
      <c r="CO231" s="143">
        <v>0</v>
      </c>
      <c r="CP231" s="143">
        <v>0</v>
      </c>
      <c r="CQ231" s="143">
        <v>0</v>
      </c>
      <c r="CR231" s="143">
        <f t="shared" si="111"/>
        <v>87</v>
      </c>
      <c r="CS231" s="143">
        <f t="shared" si="112"/>
        <v>-17</v>
      </c>
    </row>
    <row r="232" s="135" customFormat="1" customHeight="1" spans="1:97">
      <c r="A232" s="143">
        <v>1000509</v>
      </c>
      <c r="B232" s="143" t="s">
        <v>385</v>
      </c>
      <c r="C232" s="143">
        <v>742</v>
      </c>
      <c r="D232" s="143" t="s">
        <v>376</v>
      </c>
      <c r="E232" s="144" t="s">
        <v>85</v>
      </c>
      <c r="F232" s="143"/>
      <c r="G232" s="143"/>
      <c r="H232" s="143">
        <v>1</v>
      </c>
      <c r="I232" s="143">
        <v>29.8</v>
      </c>
      <c r="J232" s="143">
        <f t="shared" si="99"/>
        <v>1</v>
      </c>
      <c r="K232" s="147" t="s">
        <v>76</v>
      </c>
      <c r="L232" s="143">
        <f>I232*0.06</f>
        <v>1.788</v>
      </c>
      <c r="M232" s="143"/>
      <c r="N232" s="143"/>
      <c r="O232" s="143">
        <v>7</v>
      </c>
      <c r="P232" s="143">
        <v>180</v>
      </c>
      <c r="Q232" s="143">
        <f t="shared" si="100"/>
        <v>7</v>
      </c>
      <c r="R232" s="147" t="s">
        <v>76</v>
      </c>
      <c r="S232" s="143">
        <f>P232*0.05</f>
        <v>9</v>
      </c>
      <c r="T232" s="143"/>
      <c r="U232" s="143"/>
      <c r="V232" s="143">
        <v>0</v>
      </c>
      <c r="W232" s="143">
        <v>0</v>
      </c>
      <c r="X232" s="143">
        <f t="shared" si="101"/>
        <v>0</v>
      </c>
      <c r="Y232" s="147" t="s">
        <v>76</v>
      </c>
      <c r="Z232" s="143">
        <f>W232*0.06</f>
        <v>0</v>
      </c>
      <c r="AA232" s="143"/>
      <c r="AB232" s="143"/>
      <c r="AC232" s="143">
        <v>13</v>
      </c>
      <c r="AD232" s="143">
        <v>301</v>
      </c>
      <c r="AE232" s="143">
        <f t="shared" si="102"/>
        <v>13</v>
      </c>
      <c r="AF232" s="147" t="s">
        <v>76</v>
      </c>
      <c r="AG232" s="143">
        <f>AD232*0.06</f>
        <v>18.06</v>
      </c>
      <c r="AH232" s="143"/>
      <c r="AI232" s="143"/>
      <c r="AJ232" s="143">
        <v>0</v>
      </c>
      <c r="AK232" s="143">
        <v>0</v>
      </c>
      <c r="AL232" s="143">
        <f t="shared" si="103"/>
        <v>0</v>
      </c>
      <c r="AM232" s="147" t="s">
        <v>76</v>
      </c>
      <c r="AN232" s="143">
        <f>AK232*0.06</f>
        <v>0</v>
      </c>
      <c r="AO232" s="143"/>
      <c r="AP232" s="143"/>
      <c r="AQ232" s="143"/>
      <c r="AR232" s="143">
        <v>6</v>
      </c>
      <c r="AS232" s="143">
        <v>552</v>
      </c>
      <c r="AT232" s="143">
        <f t="shared" si="104"/>
        <v>6</v>
      </c>
      <c r="AU232" s="147" t="s">
        <v>76</v>
      </c>
      <c r="AV232" s="143">
        <f>AS232*0.06</f>
        <v>33.12</v>
      </c>
      <c r="AW232" s="143"/>
      <c r="AX232" s="143"/>
      <c r="AY232" s="143">
        <v>0</v>
      </c>
      <c r="AZ232" s="143">
        <v>0</v>
      </c>
      <c r="BA232" s="143">
        <f t="shared" si="105"/>
        <v>0</v>
      </c>
      <c r="BB232" s="147" t="s">
        <v>76</v>
      </c>
      <c r="BC232" s="143">
        <f>AZ232*0.06</f>
        <v>0</v>
      </c>
      <c r="BD232" s="143"/>
      <c r="BE232" s="143"/>
      <c r="BF232" s="143">
        <v>0</v>
      </c>
      <c r="BG232" s="143">
        <v>0</v>
      </c>
      <c r="BH232" s="143">
        <f t="shared" si="106"/>
        <v>0</v>
      </c>
      <c r="BI232" s="147" t="s">
        <v>76</v>
      </c>
      <c r="BJ232" s="143">
        <f>BG232*0.06</f>
        <v>0</v>
      </c>
      <c r="BK232" s="143"/>
      <c r="BL232" s="143"/>
      <c r="BM232" s="143">
        <v>0</v>
      </c>
      <c r="BN232" s="143">
        <v>0</v>
      </c>
      <c r="BO232" s="143">
        <v>0</v>
      </c>
      <c r="BP232" s="143">
        <f t="shared" si="107"/>
        <v>0</v>
      </c>
      <c r="BQ232" s="147" t="s">
        <v>76</v>
      </c>
      <c r="BR232" s="143">
        <f>(BN232-BO232)*0.06</f>
        <v>0</v>
      </c>
      <c r="BS232" s="143"/>
      <c r="BT232" s="143"/>
      <c r="BU232" s="143">
        <v>0</v>
      </c>
      <c r="BV232" s="143">
        <v>0</v>
      </c>
      <c r="BW232" s="143">
        <f t="shared" si="108"/>
        <v>0</v>
      </c>
      <c r="BX232" s="147" t="s">
        <v>76</v>
      </c>
      <c r="BY232" s="143">
        <f>BV232*0.06</f>
        <v>0</v>
      </c>
      <c r="BZ232" s="143"/>
      <c r="CA232" s="143"/>
      <c r="CB232" s="143">
        <f t="shared" si="109"/>
        <v>0</v>
      </c>
      <c r="CC232" s="159">
        <f t="shared" si="110"/>
        <v>0</v>
      </c>
      <c r="CD232" s="160" t="s">
        <v>76</v>
      </c>
      <c r="CE232" s="159">
        <f t="shared" si="118"/>
        <v>0</v>
      </c>
      <c r="CF232" s="159"/>
      <c r="CG232" s="144">
        <v>0</v>
      </c>
      <c r="CH232" s="143">
        <v>0</v>
      </c>
      <c r="CI232" s="143">
        <v>0</v>
      </c>
      <c r="CJ232" s="143">
        <v>0</v>
      </c>
      <c r="CK232" s="143">
        <v>0</v>
      </c>
      <c r="CL232" s="143">
        <v>0</v>
      </c>
      <c r="CM232" s="143">
        <v>0</v>
      </c>
      <c r="CN232" s="143">
        <v>0</v>
      </c>
      <c r="CO232" s="143">
        <v>0</v>
      </c>
      <c r="CP232" s="143">
        <v>0</v>
      </c>
      <c r="CQ232" s="143">
        <v>0</v>
      </c>
      <c r="CR232" s="143">
        <f t="shared" si="111"/>
        <v>62</v>
      </c>
      <c r="CS232" s="143">
        <f t="shared" si="112"/>
        <v>0</v>
      </c>
    </row>
    <row r="233" s="135" customFormat="1" customHeight="1" spans="1:97">
      <c r="A233" s="143">
        <v>6123</v>
      </c>
      <c r="B233" s="143" t="s">
        <v>333</v>
      </c>
      <c r="C233" s="143">
        <v>546</v>
      </c>
      <c r="D233" s="143" t="s">
        <v>386</v>
      </c>
      <c r="E233" s="143" t="s">
        <v>68</v>
      </c>
      <c r="F233" s="143">
        <v>39</v>
      </c>
      <c r="G233" s="143">
        <v>46</v>
      </c>
      <c r="H233" s="143">
        <v>20</v>
      </c>
      <c r="I233" s="143">
        <v>492.61</v>
      </c>
      <c r="J233" s="143">
        <f t="shared" si="99"/>
        <v>-19</v>
      </c>
      <c r="K233" s="147" t="s">
        <v>70</v>
      </c>
      <c r="L233" s="143">
        <f>I233*0.06</f>
        <v>29.5566</v>
      </c>
      <c r="M233" s="143">
        <v>51</v>
      </c>
      <c r="N233" s="143">
        <v>56</v>
      </c>
      <c r="O233" s="143">
        <v>63</v>
      </c>
      <c r="P233" s="143">
        <v>1460.47</v>
      </c>
      <c r="Q233" s="143">
        <f t="shared" si="100"/>
        <v>12</v>
      </c>
      <c r="R233" s="147" t="s">
        <v>69</v>
      </c>
      <c r="S233" s="143">
        <f t="shared" ref="S232:S251" si="119">P233*0.08</f>
        <v>116.8376</v>
      </c>
      <c r="T233" s="143">
        <v>29</v>
      </c>
      <c r="U233" s="143">
        <v>31</v>
      </c>
      <c r="V233" s="143">
        <v>14</v>
      </c>
      <c r="W233" s="143">
        <v>389.86</v>
      </c>
      <c r="X233" s="143">
        <f t="shared" si="101"/>
        <v>-15</v>
      </c>
      <c r="Y233" s="147" t="s">
        <v>70</v>
      </c>
      <c r="Z233" s="143">
        <f>W233*0.06</f>
        <v>23.3916</v>
      </c>
      <c r="AA233" s="143">
        <v>39</v>
      </c>
      <c r="AB233" s="143">
        <v>47</v>
      </c>
      <c r="AC233" s="143">
        <v>36</v>
      </c>
      <c r="AD233" s="143">
        <v>913.54</v>
      </c>
      <c r="AE233" s="143">
        <f t="shared" si="102"/>
        <v>-3</v>
      </c>
      <c r="AF233" s="147" t="s">
        <v>70</v>
      </c>
      <c r="AG233" s="143">
        <f>AD233*0.06</f>
        <v>54.8124</v>
      </c>
      <c r="AH233" s="143">
        <v>5</v>
      </c>
      <c r="AI233" s="143">
        <v>6</v>
      </c>
      <c r="AJ233" s="143">
        <v>0</v>
      </c>
      <c r="AK233" s="143">
        <v>0</v>
      </c>
      <c r="AL233" s="143">
        <f t="shared" si="103"/>
        <v>-5</v>
      </c>
      <c r="AM233" s="147" t="s">
        <v>70</v>
      </c>
      <c r="AN233" s="143">
        <f>AK233*0.06</f>
        <v>0</v>
      </c>
      <c r="AO233" s="143">
        <f>AL233*1</f>
        <v>-5</v>
      </c>
      <c r="AP233" s="143">
        <v>66</v>
      </c>
      <c r="AQ233" s="143">
        <v>80</v>
      </c>
      <c r="AR233" s="143">
        <v>51</v>
      </c>
      <c r="AS233" s="143">
        <v>4590</v>
      </c>
      <c r="AT233" s="143">
        <f t="shared" si="104"/>
        <v>-15</v>
      </c>
      <c r="AU233" s="147" t="s">
        <v>70</v>
      </c>
      <c r="AV233" s="143">
        <f>AS233*0.06</f>
        <v>275.4</v>
      </c>
      <c r="AW233" s="143">
        <v>10</v>
      </c>
      <c r="AX233" s="143">
        <v>12</v>
      </c>
      <c r="AY233" s="143">
        <v>4</v>
      </c>
      <c r="AZ233" s="143">
        <v>140</v>
      </c>
      <c r="BA233" s="143">
        <f t="shared" si="105"/>
        <v>-6</v>
      </c>
      <c r="BB233" s="147" t="s">
        <v>70</v>
      </c>
      <c r="BC233" s="143">
        <f>AZ233*0.06</f>
        <v>8.4</v>
      </c>
      <c r="BD233" s="143">
        <v>4</v>
      </c>
      <c r="BE233" s="143">
        <v>5</v>
      </c>
      <c r="BF233" s="143">
        <v>3</v>
      </c>
      <c r="BG233" s="143">
        <v>49.7</v>
      </c>
      <c r="BH233" s="143">
        <f t="shared" si="106"/>
        <v>-1</v>
      </c>
      <c r="BI233" s="147" t="s">
        <v>70</v>
      </c>
      <c r="BJ233" s="143">
        <f>BG233*0.06</f>
        <v>2.982</v>
      </c>
      <c r="BK233" s="143">
        <v>12</v>
      </c>
      <c r="BL233" s="143">
        <v>14</v>
      </c>
      <c r="BM233" s="143">
        <v>2</v>
      </c>
      <c r="BN233" s="143">
        <v>35.65</v>
      </c>
      <c r="BO233" s="143">
        <v>35.65</v>
      </c>
      <c r="BP233" s="143">
        <f t="shared" si="107"/>
        <v>-10</v>
      </c>
      <c r="BQ233" s="147" t="s">
        <v>70</v>
      </c>
      <c r="BR233" s="143">
        <f>(BN233-BO233)*0.06</f>
        <v>0</v>
      </c>
      <c r="BS233" s="143">
        <v>9</v>
      </c>
      <c r="BT233" s="143">
        <v>12</v>
      </c>
      <c r="BU233" s="143">
        <v>6</v>
      </c>
      <c r="BV233" s="143">
        <v>118.5</v>
      </c>
      <c r="BW233" s="143">
        <f t="shared" si="108"/>
        <v>-3</v>
      </c>
      <c r="BX233" s="147" t="s">
        <v>70</v>
      </c>
      <c r="BY233" s="143">
        <f>BV233*0.06</f>
        <v>7.11</v>
      </c>
      <c r="BZ233" s="143">
        <v>19</v>
      </c>
      <c r="CA233" s="143">
        <v>23</v>
      </c>
      <c r="CB233" s="143">
        <f t="shared" si="109"/>
        <v>2.5</v>
      </c>
      <c r="CC233" s="159">
        <f t="shared" si="110"/>
        <v>-16.5</v>
      </c>
      <c r="CD233" s="160" t="s">
        <v>70</v>
      </c>
      <c r="CE233" s="159">
        <f t="shared" si="118"/>
        <v>8</v>
      </c>
      <c r="CF233" s="159">
        <f>CC233*3</f>
        <v>-49.5</v>
      </c>
      <c r="CG233" s="144">
        <v>1</v>
      </c>
      <c r="CH233" s="143">
        <v>1</v>
      </c>
      <c r="CI233" s="143">
        <v>0</v>
      </c>
      <c r="CJ233" s="143">
        <v>0</v>
      </c>
      <c r="CK233" s="143">
        <v>0</v>
      </c>
      <c r="CL233" s="143">
        <v>0</v>
      </c>
      <c r="CM233" s="143">
        <v>0</v>
      </c>
      <c r="CN233" s="143">
        <v>1</v>
      </c>
      <c r="CO233" s="143">
        <v>0</v>
      </c>
      <c r="CP233" s="143">
        <v>0</v>
      </c>
      <c r="CQ233" s="143">
        <v>0</v>
      </c>
      <c r="CR233" s="143">
        <f t="shared" si="111"/>
        <v>526</v>
      </c>
      <c r="CS233" s="143">
        <f t="shared" si="112"/>
        <v>-54.5</v>
      </c>
    </row>
    <row r="234" s="135" customFormat="1" customHeight="1" spans="1:97">
      <c r="A234" s="143">
        <v>9689</v>
      </c>
      <c r="B234" s="143" t="s">
        <v>387</v>
      </c>
      <c r="C234" s="143">
        <v>546</v>
      </c>
      <c r="D234" s="143" t="s">
        <v>386</v>
      </c>
      <c r="E234" s="143" t="s">
        <v>388</v>
      </c>
      <c r="F234" s="143">
        <v>39</v>
      </c>
      <c r="G234" s="143">
        <v>47</v>
      </c>
      <c r="H234" s="143">
        <v>39</v>
      </c>
      <c r="I234" s="143">
        <v>964.12</v>
      </c>
      <c r="J234" s="143">
        <f t="shared" si="99"/>
        <v>0</v>
      </c>
      <c r="K234" s="147" t="s">
        <v>73</v>
      </c>
      <c r="L234" s="143">
        <f>I234*0.08</f>
        <v>77.1296</v>
      </c>
      <c r="M234" s="143">
        <v>51</v>
      </c>
      <c r="N234" s="143">
        <v>56</v>
      </c>
      <c r="O234" s="143">
        <v>71</v>
      </c>
      <c r="P234" s="143">
        <v>1674.24</v>
      </c>
      <c r="Q234" s="143">
        <f t="shared" si="100"/>
        <v>20</v>
      </c>
      <c r="R234" s="147" t="s">
        <v>69</v>
      </c>
      <c r="S234" s="143">
        <f t="shared" si="119"/>
        <v>133.9392</v>
      </c>
      <c r="T234" s="143">
        <v>29</v>
      </c>
      <c r="U234" s="143">
        <v>31</v>
      </c>
      <c r="V234" s="143">
        <v>24</v>
      </c>
      <c r="W234" s="143">
        <v>609.8</v>
      </c>
      <c r="X234" s="143">
        <f t="shared" si="101"/>
        <v>-5</v>
      </c>
      <c r="Y234" s="147" t="s">
        <v>70</v>
      </c>
      <c r="Z234" s="143">
        <f>W234*0.06</f>
        <v>36.588</v>
      </c>
      <c r="AA234" s="143">
        <v>37</v>
      </c>
      <c r="AB234" s="143">
        <v>49</v>
      </c>
      <c r="AC234" s="143">
        <v>29</v>
      </c>
      <c r="AD234" s="143">
        <v>833.01</v>
      </c>
      <c r="AE234" s="143">
        <f t="shared" si="102"/>
        <v>-8</v>
      </c>
      <c r="AF234" s="147" t="s">
        <v>70</v>
      </c>
      <c r="AG234" s="143">
        <f>AD234*0.06</f>
        <v>49.9806</v>
      </c>
      <c r="AH234" s="143">
        <v>5</v>
      </c>
      <c r="AI234" s="143">
        <v>6</v>
      </c>
      <c r="AJ234" s="143">
        <v>2</v>
      </c>
      <c r="AK234" s="143">
        <v>57</v>
      </c>
      <c r="AL234" s="143">
        <f t="shared" si="103"/>
        <v>-3</v>
      </c>
      <c r="AM234" s="147" t="s">
        <v>70</v>
      </c>
      <c r="AN234" s="143">
        <f>AK234*0.06</f>
        <v>3.42</v>
      </c>
      <c r="AO234" s="143">
        <f>AL234*1</f>
        <v>-3</v>
      </c>
      <c r="AP234" s="143">
        <v>66</v>
      </c>
      <c r="AQ234" s="143">
        <v>79</v>
      </c>
      <c r="AR234" s="143">
        <v>32</v>
      </c>
      <c r="AS234" s="143">
        <v>2513.8</v>
      </c>
      <c r="AT234" s="143">
        <f t="shared" si="104"/>
        <v>-34</v>
      </c>
      <c r="AU234" s="147" t="s">
        <v>70</v>
      </c>
      <c r="AV234" s="143">
        <f>AS234*0.06</f>
        <v>150.828</v>
      </c>
      <c r="AW234" s="143">
        <v>10</v>
      </c>
      <c r="AX234" s="143">
        <v>12</v>
      </c>
      <c r="AY234" s="143">
        <v>14</v>
      </c>
      <c r="AZ234" s="143">
        <v>350</v>
      </c>
      <c r="BA234" s="143">
        <f t="shared" si="105"/>
        <v>4</v>
      </c>
      <c r="BB234" s="147" t="s">
        <v>69</v>
      </c>
      <c r="BC234" s="143">
        <f>AZ234*0.1</f>
        <v>35</v>
      </c>
      <c r="BD234" s="143">
        <v>4</v>
      </c>
      <c r="BE234" s="143">
        <v>4</v>
      </c>
      <c r="BF234" s="143">
        <v>4</v>
      </c>
      <c r="BG234" s="143">
        <v>69.5</v>
      </c>
      <c r="BH234" s="143">
        <f t="shared" si="106"/>
        <v>0</v>
      </c>
      <c r="BI234" s="147" t="s">
        <v>69</v>
      </c>
      <c r="BJ234" s="143">
        <f>BG234*0.1</f>
        <v>6.95</v>
      </c>
      <c r="BK234" s="143">
        <v>12</v>
      </c>
      <c r="BL234" s="143">
        <v>14</v>
      </c>
      <c r="BM234" s="143">
        <v>22</v>
      </c>
      <c r="BN234" s="143">
        <v>299</v>
      </c>
      <c r="BO234" s="143">
        <v>299</v>
      </c>
      <c r="BP234" s="143">
        <f t="shared" si="107"/>
        <v>10</v>
      </c>
      <c r="BQ234" s="147" t="s">
        <v>69</v>
      </c>
      <c r="BR234" s="143">
        <f t="shared" ref="BR234:BR239" si="120">(BN234-BO234)*0.1</f>
        <v>0</v>
      </c>
      <c r="BS234" s="143">
        <v>9</v>
      </c>
      <c r="BT234" s="143">
        <v>11</v>
      </c>
      <c r="BU234" s="143">
        <v>20</v>
      </c>
      <c r="BV234" s="143">
        <v>393.81</v>
      </c>
      <c r="BW234" s="143">
        <f t="shared" si="108"/>
        <v>11</v>
      </c>
      <c r="BX234" s="147" t="s">
        <v>69</v>
      </c>
      <c r="BY234" s="143">
        <f t="shared" ref="BY234:BY239" si="121">BV234*0.1</f>
        <v>39.381</v>
      </c>
      <c r="BZ234" s="143">
        <v>19</v>
      </c>
      <c r="CA234" s="143">
        <v>22</v>
      </c>
      <c r="CB234" s="143">
        <f t="shared" si="109"/>
        <v>17</v>
      </c>
      <c r="CC234" s="159">
        <f t="shared" si="110"/>
        <v>-2</v>
      </c>
      <c r="CD234" s="160" t="s">
        <v>70</v>
      </c>
      <c r="CE234" s="159">
        <f t="shared" si="118"/>
        <v>71</v>
      </c>
      <c r="CF234" s="159">
        <f>CC234*3</f>
        <v>-6</v>
      </c>
      <c r="CG234" s="144">
        <v>0</v>
      </c>
      <c r="CH234" s="143">
        <v>7</v>
      </c>
      <c r="CI234" s="143">
        <v>0</v>
      </c>
      <c r="CJ234" s="143">
        <v>0</v>
      </c>
      <c r="CK234" s="143">
        <v>1</v>
      </c>
      <c r="CL234" s="143">
        <v>0</v>
      </c>
      <c r="CM234" s="143">
        <v>0</v>
      </c>
      <c r="CN234" s="143">
        <v>0</v>
      </c>
      <c r="CO234" s="143">
        <v>0</v>
      </c>
      <c r="CP234" s="143">
        <v>0</v>
      </c>
      <c r="CQ234" s="143">
        <v>0</v>
      </c>
      <c r="CR234" s="143">
        <f t="shared" si="111"/>
        <v>604</v>
      </c>
      <c r="CS234" s="143">
        <f t="shared" si="112"/>
        <v>-9</v>
      </c>
    </row>
    <row r="235" s="135" customFormat="1" customHeight="1" spans="1:97">
      <c r="A235" s="143">
        <v>11377</v>
      </c>
      <c r="B235" s="143" t="s">
        <v>389</v>
      </c>
      <c r="C235" s="143">
        <v>546</v>
      </c>
      <c r="D235" s="143" t="s">
        <v>386</v>
      </c>
      <c r="E235" s="143" t="s">
        <v>72</v>
      </c>
      <c r="F235" s="143">
        <v>38</v>
      </c>
      <c r="G235" s="143">
        <v>46</v>
      </c>
      <c r="H235" s="143">
        <v>57</v>
      </c>
      <c r="I235" s="143">
        <v>1572.29</v>
      </c>
      <c r="J235" s="143">
        <f t="shared" si="99"/>
        <v>19</v>
      </c>
      <c r="K235" s="147" t="s">
        <v>69</v>
      </c>
      <c r="L235" s="143">
        <f>I235*0.1</f>
        <v>157.229</v>
      </c>
      <c r="M235" s="143">
        <v>51</v>
      </c>
      <c r="N235" s="143">
        <v>56</v>
      </c>
      <c r="O235" s="143">
        <v>100</v>
      </c>
      <c r="P235" s="143">
        <v>2115.16</v>
      </c>
      <c r="Q235" s="143">
        <f t="shared" si="100"/>
        <v>49</v>
      </c>
      <c r="R235" s="147" t="s">
        <v>69</v>
      </c>
      <c r="S235" s="143">
        <f t="shared" si="119"/>
        <v>169.2128</v>
      </c>
      <c r="T235" s="143">
        <v>27</v>
      </c>
      <c r="U235" s="143">
        <v>31</v>
      </c>
      <c r="V235" s="143">
        <v>24</v>
      </c>
      <c r="W235" s="143">
        <v>603.28</v>
      </c>
      <c r="X235" s="143">
        <f t="shared" si="101"/>
        <v>-3</v>
      </c>
      <c r="Y235" s="147" t="s">
        <v>70</v>
      </c>
      <c r="Z235" s="143">
        <f>W235*0.06</f>
        <v>36.1968</v>
      </c>
      <c r="AA235" s="143">
        <v>39</v>
      </c>
      <c r="AB235" s="143">
        <v>47</v>
      </c>
      <c r="AC235" s="143">
        <v>38</v>
      </c>
      <c r="AD235" s="143">
        <v>958.4</v>
      </c>
      <c r="AE235" s="143">
        <f t="shared" si="102"/>
        <v>-1</v>
      </c>
      <c r="AF235" s="147" t="s">
        <v>70</v>
      </c>
      <c r="AG235" s="143">
        <f>AD235*0.06</f>
        <v>57.504</v>
      </c>
      <c r="AH235" s="143">
        <v>5</v>
      </c>
      <c r="AI235" s="143">
        <v>6</v>
      </c>
      <c r="AJ235" s="143">
        <v>2</v>
      </c>
      <c r="AK235" s="143">
        <v>59</v>
      </c>
      <c r="AL235" s="143">
        <f t="shared" si="103"/>
        <v>-3</v>
      </c>
      <c r="AM235" s="147" t="s">
        <v>70</v>
      </c>
      <c r="AN235" s="143">
        <f>AK235*0.06</f>
        <v>3.54</v>
      </c>
      <c r="AO235" s="143">
        <f>AL235*1</f>
        <v>-3</v>
      </c>
      <c r="AP235" s="143">
        <v>66</v>
      </c>
      <c r="AQ235" s="143">
        <v>79</v>
      </c>
      <c r="AR235" s="143">
        <v>48</v>
      </c>
      <c r="AS235" s="143">
        <v>4059.8</v>
      </c>
      <c r="AT235" s="143">
        <f t="shared" si="104"/>
        <v>-18</v>
      </c>
      <c r="AU235" s="147" t="s">
        <v>70</v>
      </c>
      <c r="AV235" s="143">
        <f>AS235*0.06</f>
        <v>243.588</v>
      </c>
      <c r="AW235" s="143">
        <v>9</v>
      </c>
      <c r="AX235" s="143">
        <v>11</v>
      </c>
      <c r="AY235" s="143">
        <v>6</v>
      </c>
      <c r="AZ235" s="143">
        <v>175</v>
      </c>
      <c r="BA235" s="143">
        <f t="shared" si="105"/>
        <v>-3</v>
      </c>
      <c r="BB235" s="147" t="s">
        <v>70</v>
      </c>
      <c r="BC235" s="143">
        <f>AZ235*0.06</f>
        <v>10.5</v>
      </c>
      <c r="BD235" s="143">
        <v>3</v>
      </c>
      <c r="BE235" s="143">
        <v>4</v>
      </c>
      <c r="BF235" s="143">
        <v>12</v>
      </c>
      <c r="BG235" s="143">
        <v>149.5</v>
      </c>
      <c r="BH235" s="143">
        <f t="shared" si="106"/>
        <v>9</v>
      </c>
      <c r="BI235" s="147" t="s">
        <v>69</v>
      </c>
      <c r="BJ235" s="143">
        <f>BG235*0.1</f>
        <v>14.95</v>
      </c>
      <c r="BK235" s="143">
        <v>11</v>
      </c>
      <c r="BL235" s="143">
        <v>14</v>
      </c>
      <c r="BM235" s="143">
        <v>53</v>
      </c>
      <c r="BN235" s="143">
        <v>926.9</v>
      </c>
      <c r="BO235" s="143">
        <v>0</v>
      </c>
      <c r="BP235" s="143">
        <f t="shared" si="107"/>
        <v>42</v>
      </c>
      <c r="BQ235" s="147" t="s">
        <v>69</v>
      </c>
      <c r="BR235" s="143">
        <f t="shared" si="120"/>
        <v>92.69</v>
      </c>
      <c r="BS235" s="143">
        <v>9</v>
      </c>
      <c r="BT235" s="143">
        <v>12</v>
      </c>
      <c r="BU235" s="143">
        <v>24</v>
      </c>
      <c r="BV235" s="143">
        <v>415.11</v>
      </c>
      <c r="BW235" s="143">
        <f t="shared" si="108"/>
        <v>15</v>
      </c>
      <c r="BX235" s="147" t="s">
        <v>69</v>
      </c>
      <c r="BY235" s="143">
        <f t="shared" si="121"/>
        <v>41.511</v>
      </c>
      <c r="BZ235" s="143">
        <v>18</v>
      </c>
      <c r="CA235" s="143">
        <v>22</v>
      </c>
      <c r="CB235" s="143">
        <f t="shared" si="109"/>
        <v>14.5</v>
      </c>
      <c r="CC235" s="159">
        <f t="shared" si="110"/>
        <v>-3.5</v>
      </c>
      <c r="CD235" s="160" t="s">
        <v>70</v>
      </c>
      <c r="CE235" s="159">
        <f t="shared" si="118"/>
        <v>63</v>
      </c>
      <c r="CF235" s="159">
        <f>CC235*3</f>
        <v>-10.5</v>
      </c>
      <c r="CG235" s="144">
        <v>1</v>
      </c>
      <c r="CH235" s="143">
        <v>1</v>
      </c>
      <c r="CI235" s="143">
        <v>1</v>
      </c>
      <c r="CJ235" s="143">
        <v>0</v>
      </c>
      <c r="CK235" s="143">
        <v>0</v>
      </c>
      <c r="CL235" s="143">
        <v>0</v>
      </c>
      <c r="CM235" s="143">
        <v>0</v>
      </c>
      <c r="CN235" s="143">
        <v>1</v>
      </c>
      <c r="CO235" s="143">
        <v>0</v>
      </c>
      <c r="CP235" s="143">
        <v>0</v>
      </c>
      <c r="CQ235" s="143">
        <v>1</v>
      </c>
      <c r="CR235" s="143">
        <f t="shared" si="111"/>
        <v>890</v>
      </c>
      <c r="CS235" s="143">
        <f t="shared" si="112"/>
        <v>-13.5</v>
      </c>
    </row>
    <row r="236" s="135" customFormat="1" customHeight="1" spans="1:97">
      <c r="A236" s="143">
        <v>13088</v>
      </c>
      <c r="B236" s="143" t="s">
        <v>390</v>
      </c>
      <c r="C236" s="143">
        <v>546</v>
      </c>
      <c r="D236" s="143" t="s">
        <v>386</v>
      </c>
      <c r="E236" s="144" t="s">
        <v>391</v>
      </c>
      <c r="F236" s="143"/>
      <c r="G236" s="143"/>
      <c r="H236" s="143">
        <v>0</v>
      </c>
      <c r="I236" s="143">
        <v>0</v>
      </c>
      <c r="J236" s="143">
        <f t="shared" si="99"/>
        <v>0</v>
      </c>
      <c r="K236" s="147" t="s">
        <v>76</v>
      </c>
      <c r="L236" s="143">
        <f>I236*0.06</f>
        <v>0</v>
      </c>
      <c r="M236" s="143"/>
      <c r="N236" s="143"/>
      <c r="O236" s="143">
        <v>0</v>
      </c>
      <c r="P236" s="143">
        <v>0</v>
      </c>
      <c r="Q236" s="143">
        <f t="shared" si="100"/>
        <v>0</v>
      </c>
      <c r="R236" s="147" t="s">
        <v>76</v>
      </c>
      <c r="S236" s="143">
        <f>P236*0.05</f>
        <v>0</v>
      </c>
      <c r="T236" s="143"/>
      <c r="U236" s="143"/>
      <c r="V236" s="143">
        <v>0</v>
      </c>
      <c r="W236" s="143">
        <v>0</v>
      </c>
      <c r="X236" s="143">
        <f t="shared" si="101"/>
        <v>0</v>
      </c>
      <c r="Y236" s="147" t="s">
        <v>76</v>
      </c>
      <c r="Z236" s="143">
        <f>W236*0.06</f>
        <v>0</v>
      </c>
      <c r="AA236" s="143"/>
      <c r="AB236" s="143"/>
      <c r="AC236" s="143">
        <v>0</v>
      </c>
      <c r="AD236" s="143">
        <v>0</v>
      </c>
      <c r="AE236" s="143">
        <f t="shared" si="102"/>
        <v>0</v>
      </c>
      <c r="AF236" s="147" t="s">
        <v>76</v>
      </c>
      <c r="AG236" s="143">
        <f>AD236*0.06</f>
        <v>0</v>
      </c>
      <c r="AH236" s="143"/>
      <c r="AI236" s="143"/>
      <c r="AJ236" s="143">
        <v>0</v>
      </c>
      <c r="AK236" s="143">
        <v>0</v>
      </c>
      <c r="AL236" s="143">
        <f t="shared" si="103"/>
        <v>0</v>
      </c>
      <c r="AM236" s="147" t="s">
        <v>76</v>
      </c>
      <c r="AN236" s="143">
        <f>AK236*0.06</f>
        <v>0</v>
      </c>
      <c r="AO236" s="143"/>
      <c r="AP236" s="143"/>
      <c r="AQ236" s="143"/>
      <c r="AR236" s="143">
        <v>0</v>
      </c>
      <c r="AS236" s="143">
        <v>0</v>
      </c>
      <c r="AT236" s="143">
        <f t="shared" si="104"/>
        <v>0</v>
      </c>
      <c r="AU236" s="147" t="s">
        <v>76</v>
      </c>
      <c r="AV236" s="143">
        <f>AS236*0.06</f>
        <v>0</v>
      </c>
      <c r="AW236" s="143"/>
      <c r="AX236" s="143"/>
      <c r="AY236" s="143">
        <v>0</v>
      </c>
      <c r="AZ236" s="143">
        <v>0</v>
      </c>
      <c r="BA236" s="143">
        <f t="shared" si="105"/>
        <v>0</v>
      </c>
      <c r="BB236" s="147" t="s">
        <v>76</v>
      </c>
      <c r="BC236" s="143">
        <f>AZ236*0.06</f>
        <v>0</v>
      </c>
      <c r="BD236" s="143"/>
      <c r="BE236" s="143"/>
      <c r="BF236" s="143">
        <v>0</v>
      </c>
      <c r="BG236" s="143">
        <v>0</v>
      </c>
      <c r="BH236" s="143">
        <f t="shared" si="106"/>
        <v>0</v>
      </c>
      <c r="BI236" s="147" t="s">
        <v>76</v>
      </c>
      <c r="BJ236" s="143">
        <f>BG236*0.06</f>
        <v>0</v>
      </c>
      <c r="BK236" s="143"/>
      <c r="BL236" s="143"/>
      <c r="BM236" s="143">
        <v>0</v>
      </c>
      <c r="BN236" s="143">
        <v>0</v>
      </c>
      <c r="BO236" s="143">
        <v>0</v>
      </c>
      <c r="BP236" s="143">
        <f t="shared" si="107"/>
        <v>0</v>
      </c>
      <c r="BQ236" s="147" t="s">
        <v>76</v>
      </c>
      <c r="BR236" s="143">
        <f>(BN236-BO236)*0.06</f>
        <v>0</v>
      </c>
      <c r="BS236" s="143"/>
      <c r="BT236" s="143"/>
      <c r="BU236" s="143">
        <v>0</v>
      </c>
      <c r="BV236" s="143">
        <v>0</v>
      </c>
      <c r="BW236" s="143">
        <f t="shared" si="108"/>
        <v>0</v>
      </c>
      <c r="BX236" s="147" t="s">
        <v>76</v>
      </c>
      <c r="BY236" s="143">
        <f>BV236*0.06</f>
        <v>0</v>
      </c>
      <c r="BZ236" s="143"/>
      <c r="CA236" s="143"/>
      <c r="CB236" s="143">
        <f t="shared" si="109"/>
        <v>0</v>
      </c>
      <c r="CC236" s="159">
        <f t="shared" si="110"/>
        <v>0</v>
      </c>
      <c r="CD236" s="160" t="s">
        <v>76</v>
      </c>
      <c r="CE236" s="159">
        <f t="shared" si="118"/>
        <v>0</v>
      </c>
      <c r="CF236" s="159"/>
      <c r="CG236" s="144">
        <v>0</v>
      </c>
      <c r="CH236" s="143">
        <v>0</v>
      </c>
      <c r="CI236" s="143">
        <v>0</v>
      </c>
      <c r="CJ236" s="143">
        <v>0</v>
      </c>
      <c r="CK236" s="143">
        <v>0</v>
      </c>
      <c r="CL236" s="143">
        <v>0</v>
      </c>
      <c r="CM236" s="143">
        <v>0</v>
      </c>
      <c r="CN236" s="143">
        <v>0</v>
      </c>
      <c r="CO236" s="143">
        <v>0</v>
      </c>
      <c r="CP236" s="143">
        <v>0</v>
      </c>
      <c r="CQ236" s="143">
        <v>0</v>
      </c>
      <c r="CR236" s="143">
        <f t="shared" si="111"/>
        <v>0</v>
      </c>
      <c r="CS236" s="143">
        <f t="shared" si="112"/>
        <v>0</v>
      </c>
    </row>
    <row r="237" s="135" customFormat="1" customHeight="1" spans="1:97">
      <c r="A237" s="143">
        <v>13410</v>
      </c>
      <c r="B237" s="143" t="s">
        <v>392</v>
      </c>
      <c r="C237" s="143">
        <v>546</v>
      </c>
      <c r="D237" s="143" t="s">
        <v>386</v>
      </c>
      <c r="E237" s="144" t="s">
        <v>393</v>
      </c>
      <c r="F237" s="143"/>
      <c r="G237" s="143"/>
      <c r="H237" s="143">
        <v>0</v>
      </c>
      <c r="I237" s="143">
        <v>0</v>
      </c>
      <c r="J237" s="143">
        <f t="shared" si="99"/>
        <v>0</v>
      </c>
      <c r="K237" s="147" t="s">
        <v>76</v>
      </c>
      <c r="L237" s="143">
        <f>I237*0.06</f>
        <v>0</v>
      </c>
      <c r="M237" s="143"/>
      <c r="N237" s="143"/>
      <c r="O237" s="143">
        <v>0</v>
      </c>
      <c r="P237" s="143">
        <v>0</v>
      </c>
      <c r="Q237" s="143">
        <f t="shared" si="100"/>
        <v>0</v>
      </c>
      <c r="R237" s="147" t="s">
        <v>76</v>
      </c>
      <c r="S237" s="143">
        <f>P237*0.05</f>
        <v>0</v>
      </c>
      <c r="T237" s="143"/>
      <c r="U237" s="143"/>
      <c r="V237" s="143">
        <v>0</v>
      </c>
      <c r="W237" s="143">
        <v>0</v>
      </c>
      <c r="X237" s="143">
        <f t="shared" si="101"/>
        <v>0</v>
      </c>
      <c r="Y237" s="147" t="s">
        <v>76</v>
      </c>
      <c r="Z237" s="143">
        <f>W237*0.06</f>
        <v>0</v>
      </c>
      <c r="AA237" s="143"/>
      <c r="AB237" s="143"/>
      <c r="AC237" s="143">
        <v>0</v>
      </c>
      <c r="AD237" s="143">
        <v>0</v>
      </c>
      <c r="AE237" s="143">
        <f t="shared" si="102"/>
        <v>0</v>
      </c>
      <c r="AF237" s="147" t="s">
        <v>76</v>
      </c>
      <c r="AG237" s="143">
        <f>AD237*0.06</f>
        <v>0</v>
      </c>
      <c r="AH237" s="143"/>
      <c r="AI237" s="143"/>
      <c r="AJ237" s="143">
        <v>0</v>
      </c>
      <c r="AK237" s="143">
        <v>0</v>
      </c>
      <c r="AL237" s="143">
        <f t="shared" si="103"/>
        <v>0</v>
      </c>
      <c r="AM237" s="147" t="s">
        <v>76</v>
      </c>
      <c r="AN237" s="143">
        <f>AK237*0.06</f>
        <v>0</v>
      </c>
      <c r="AO237" s="143"/>
      <c r="AP237" s="143"/>
      <c r="AQ237" s="143"/>
      <c r="AR237" s="143">
        <v>0</v>
      </c>
      <c r="AS237" s="143">
        <v>0</v>
      </c>
      <c r="AT237" s="143">
        <f t="shared" si="104"/>
        <v>0</v>
      </c>
      <c r="AU237" s="147" t="s">
        <v>76</v>
      </c>
      <c r="AV237" s="143">
        <f>AS237*0.06</f>
        <v>0</v>
      </c>
      <c r="AW237" s="143"/>
      <c r="AX237" s="143"/>
      <c r="AY237" s="143">
        <v>0</v>
      </c>
      <c r="AZ237" s="143">
        <v>0</v>
      </c>
      <c r="BA237" s="143">
        <f t="shared" si="105"/>
        <v>0</v>
      </c>
      <c r="BB237" s="147" t="s">
        <v>76</v>
      </c>
      <c r="BC237" s="143">
        <f>AZ237*0.06</f>
        <v>0</v>
      </c>
      <c r="BD237" s="143"/>
      <c r="BE237" s="143"/>
      <c r="BF237" s="143">
        <v>0</v>
      </c>
      <c r="BG237" s="143">
        <v>0</v>
      </c>
      <c r="BH237" s="143">
        <f t="shared" si="106"/>
        <v>0</v>
      </c>
      <c r="BI237" s="147" t="s">
        <v>76</v>
      </c>
      <c r="BJ237" s="143">
        <f>BG237*0.06</f>
        <v>0</v>
      </c>
      <c r="BK237" s="143"/>
      <c r="BL237" s="143"/>
      <c r="BM237" s="143">
        <v>0</v>
      </c>
      <c r="BN237" s="143">
        <v>0</v>
      </c>
      <c r="BO237" s="143">
        <v>0</v>
      </c>
      <c r="BP237" s="143">
        <f t="shared" si="107"/>
        <v>0</v>
      </c>
      <c r="BQ237" s="147" t="s">
        <v>76</v>
      </c>
      <c r="BR237" s="143">
        <f>(BN237-BO237)*0.06</f>
        <v>0</v>
      </c>
      <c r="BS237" s="143"/>
      <c r="BT237" s="143"/>
      <c r="BU237" s="143">
        <v>0</v>
      </c>
      <c r="BV237" s="143">
        <v>0</v>
      </c>
      <c r="BW237" s="143">
        <f t="shared" si="108"/>
        <v>0</v>
      </c>
      <c r="BX237" s="147" t="s">
        <v>76</v>
      </c>
      <c r="BY237" s="143">
        <f>BV237*0.06</f>
        <v>0</v>
      </c>
      <c r="BZ237" s="143"/>
      <c r="CA237" s="143"/>
      <c r="CB237" s="143">
        <f t="shared" si="109"/>
        <v>0</v>
      </c>
      <c r="CC237" s="159">
        <f t="shared" si="110"/>
        <v>0</v>
      </c>
      <c r="CD237" s="160" t="s">
        <v>76</v>
      </c>
      <c r="CE237" s="159">
        <f t="shared" si="118"/>
        <v>0</v>
      </c>
      <c r="CF237" s="159"/>
      <c r="CG237" s="144">
        <v>0</v>
      </c>
      <c r="CH237" s="143">
        <v>0</v>
      </c>
      <c r="CI237" s="143">
        <v>0</v>
      </c>
      <c r="CJ237" s="143">
        <v>0</v>
      </c>
      <c r="CK237" s="143">
        <v>0</v>
      </c>
      <c r="CL237" s="143">
        <v>0</v>
      </c>
      <c r="CM237" s="143">
        <v>0</v>
      </c>
      <c r="CN237" s="143">
        <v>0</v>
      </c>
      <c r="CO237" s="143">
        <v>0</v>
      </c>
      <c r="CP237" s="143">
        <v>0</v>
      </c>
      <c r="CQ237" s="143">
        <v>0</v>
      </c>
      <c r="CR237" s="143">
        <f t="shared" si="111"/>
        <v>0</v>
      </c>
      <c r="CS237" s="143">
        <f t="shared" si="112"/>
        <v>0</v>
      </c>
    </row>
    <row r="238" s="135" customFormat="1" customHeight="1" spans="1:97">
      <c r="A238" s="143">
        <v>13412</v>
      </c>
      <c r="B238" s="143" t="s">
        <v>394</v>
      </c>
      <c r="C238" s="143">
        <v>546</v>
      </c>
      <c r="D238" s="143" t="s">
        <v>386</v>
      </c>
      <c r="E238" s="144" t="s">
        <v>393</v>
      </c>
      <c r="F238" s="143"/>
      <c r="G238" s="143"/>
      <c r="H238" s="143">
        <v>0</v>
      </c>
      <c r="I238" s="143">
        <v>0</v>
      </c>
      <c r="J238" s="143">
        <f t="shared" si="99"/>
        <v>0</v>
      </c>
      <c r="K238" s="147" t="s">
        <v>76</v>
      </c>
      <c r="L238" s="143">
        <f>I238*0.06</f>
        <v>0</v>
      </c>
      <c r="M238" s="143"/>
      <c r="N238" s="143"/>
      <c r="O238" s="143">
        <v>0</v>
      </c>
      <c r="P238" s="143">
        <v>0</v>
      </c>
      <c r="Q238" s="143">
        <f t="shared" si="100"/>
        <v>0</v>
      </c>
      <c r="R238" s="147" t="s">
        <v>76</v>
      </c>
      <c r="S238" s="143">
        <f>P238*0.05</f>
        <v>0</v>
      </c>
      <c r="T238" s="143"/>
      <c r="U238" s="143"/>
      <c r="V238" s="143">
        <v>0</v>
      </c>
      <c r="W238" s="143">
        <v>0</v>
      </c>
      <c r="X238" s="143">
        <f t="shared" si="101"/>
        <v>0</v>
      </c>
      <c r="Y238" s="147" t="s">
        <v>76</v>
      </c>
      <c r="Z238" s="143">
        <f>W238*0.06</f>
        <v>0</v>
      </c>
      <c r="AA238" s="143"/>
      <c r="AB238" s="143"/>
      <c r="AC238" s="143">
        <v>0</v>
      </c>
      <c r="AD238" s="143">
        <v>0</v>
      </c>
      <c r="AE238" s="143">
        <f t="shared" si="102"/>
        <v>0</v>
      </c>
      <c r="AF238" s="147" t="s">
        <v>76</v>
      </c>
      <c r="AG238" s="143">
        <f>AD238*0.06</f>
        <v>0</v>
      </c>
      <c r="AH238" s="143"/>
      <c r="AI238" s="143"/>
      <c r="AJ238" s="143">
        <v>0</v>
      </c>
      <c r="AK238" s="143">
        <v>0</v>
      </c>
      <c r="AL238" s="143">
        <f t="shared" si="103"/>
        <v>0</v>
      </c>
      <c r="AM238" s="147" t="s">
        <v>76</v>
      </c>
      <c r="AN238" s="143">
        <f>AK238*0.06</f>
        <v>0</v>
      </c>
      <c r="AO238" s="143"/>
      <c r="AP238" s="143"/>
      <c r="AQ238" s="143"/>
      <c r="AR238" s="143">
        <v>0</v>
      </c>
      <c r="AS238" s="143">
        <v>0</v>
      </c>
      <c r="AT238" s="143">
        <f t="shared" si="104"/>
        <v>0</v>
      </c>
      <c r="AU238" s="147" t="s">
        <v>76</v>
      </c>
      <c r="AV238" s="143">
        <f>AS238*0.06</f>
        <v>0</v>
      </c>
      <c r="AW238" s="143"/>
      <c r="AX238" s="143"/>
      <c r="AY238" s="143">
        <v>0</v>
      </c>
      <c r="AZ238" s="143">
        <v>0</v>
      </c>
      <c r="BA238" s="143">
        <f t="shared" si="105"/>
        <v>0</v>
      </c>
      <c r="BB238" s="147" t="s">
        <v>76</v>
      </c>
      <c r="BC238" s="143">
        <f>AZ238*0.06</f>
        <v>0</v>
      </c>
      <c r="BD238" s="143"/>
      <c r="BE238" s="143"/>
      <c r="BF238" s="143">
        <v>0</v>
      </c>
      <c r="BG238" s="143">
        <v>0</v>
      </c>
      <c r="BH238" s="143">
        <f t="shared" si="106"/>
        <v>0</v>
      </c>
      <c r="BI238" s="147" t="s">
        <v>76</v>
      </c>
      <c r="BJ238" s="143">
        <f>BG238*0.06</f>
        <v>0</v>
      </c>
      <c r="BK238" s="143"/>
      <c r="BL238" s="143"/>
      <c r="BM238" s="143">
        <v>0</v>
      </c>
      <c r="BN238" s="143">
        <v>0</v>
      </c>
      <c r="BO238" s="143">
        <v>0</v>
      </c>
      <c r="BP238" s="143">
        <f t="shared" si="107"/>
        <v>0</v>
      </c>
      <c r="BQ238" s="147" t="s">
        <v>76</v>
      </c>
      <c r="BR238" s="143">
        <f>(BN238-BO238)*0.06</f>
        <v>0</v>
      </c>
      <c r="BS238" s="143"/>
      <c r="BT238" s="143"/>
      <c r="BU238" s="143">
        <v>0</v>
      </c>
      <c r="BV238" s="143">
        <v>0</v>
      </c>
      <c r="BW238" s="143">
        <f t="shared" si="108"/>
        <v>0</v>
      </c>
      <c r="BX238" s="147" t="s">
        <v>76</v>
      </c>
      <c r="BY238" s="143">
        <f>BV238*0.06</f>
        <v>0</v>
      </c>
      <c r="BZ238" s="143"/>
      <c r="CA238" s="143"/>
      <c r="CB238" s="143">
        <f t="shared" si="109"/>
        <v>0</v>
      </c>
      <c r="CC238" s="159">
        <f t="shared" si="110"/>
        <v>0</v>
      </c>
      <c r="CD238" s="160" t="s">
        <v>76</v>
      </c>
      <c r="CE238" s="159">
        <f t="shared" si="118"/>
        <v>0</v>
      </c>
      <c r="CF238" s="159"/>
      <c r="CG238" s="144">
        <v>0</v>
      </c>
      <c r="CH238" s="143">
        <v>0</v>
      </c>
      <c r="CI238" s="143">
        <v>0</v>
      </c>
      <c r="CJ238" s="143">
        <v>0</v>
      </c>
      <c r="CK238" s="143">
        <v>0</v>
      </c>
      <c r="CL238" s="143">
        <v>0</v>
      </c>
      <c r="CM238" s="143">
        <v>0</v>
      </c>
      <c r="CN238" s="143">
        <v>0</v>
      </c>
      <c r="CO238" s="143">
        <v>0</v>
      </c>
      <c r="CP238" s="143">
        <v>0</v>
      </c>
      <c r="CQ238" s="143">
        <v>0</v>
      </c>
      <c r="CR238" s="143">
        <f t="shared" si="111"/>
        <v>0</v>
      </c>
      <c r="CS238" s="143">
        <f t="shared" si="112"/>
        <v>0</v>
      </c>
    </row>
    <row r="239" s="135" customFormat="1" customHeight="1" spans="1:97">
      <c r="A239" s="143">
        <v>11178</v>
      </c>
      <c r="B239" s="143" t="s">
        <v>395</v>
      </c>
      <c r="C239" s="143">
        <v>598</v>
      </c>
      <c r="D239" s="143" t="s">
        <v>396</v>
      </c>
      <c r="E239" s="143" t="s">
        <v>72</v>
      </c>
      <c r="F239" s="143">
        <v>26</v>
      </c>
      <c r="G239" s="143">
        <v>31</v>
      </c>
      <c r="H239" s="143">
        <v>41</v>
      </c>
      <c r="I239" s="143">
        <v>1111.91</v>
      </c>
      <c r="J239" s="143">
        <f t="shared" si="99"/>
        <v>15</v>
      </c>
      <c r="K239" s="147" t="s">
        <v>69</v>
      </c>
      <c r="L239" s="143">
        <f>I239*0.1</f>
        <v>111.191</v>
      </c>
      <c r="M239" s="143">
        <v>34</v>
      </c>
      <c r="N239" s="143">
        <v>38</v>
      </c>
      <c r="O239" s="143">
        <v>48</v>
      </c>
      <c r="P239" s="143">
        <v>1125.16</v>
      </c>
      <c r="Q239" s="143">
        <f t="shared" si="100"/>
        <v>14</v>
      </c>
      <c r="R239" s="147" t="s">
        <v>69</v>
      </c>
      <c r="S239" s="143">
        <f t="shared" si="119"/>
        <v>90.0128</v>
      </c>
      <c r="T239" s="143">
        <v>14</v>
      </c>
      <c r="U239" s="143">
        <v>15</v>
      </c>
      <c r="V239" s="143">
        <v>11</v>
      </c>
      <c r="W239" s="143">
        <v>346.5</v>
      </c>
      <c r="X239" s="143">
        <f t="shared" si="101"/>
        <v>-3</v>
      </c>
      <c r="Y239" s="147" t="s">
        <v>70</v>
      </c>
      <c r="Z239" s="143">
        <f>W239*0.06</f>
        <v>20.79</v>
      </c>
      <c r="AA239" s="143">
        <v>22</v>
      </c>
      <c r="AB239" s="143">
        <v>28</v>
      </c>
      <c r="AC239" s="143">
        <v>11</v>
      </c>
      <c r="AD239" s="143">
        <v>238.56</v>
      </c>
      <c r="AE239" s="143">
        <f t="shared" si="102"/>
        <v>-11</v>
      </c>
      <c r="AF239" s="147" t="s">
        <v>70</v>
      </c>
      <c r="AG239" s="143">
        <f>AD239*0.06</f>
        <v>14.3136</v>
      </c>
      <c r="AH239" s="143">
        <v>8</v>
      </c>
      <c r="AI239" s="143">
        <v>9</v>
      </c>
      <c r="AJ239" s="143">
        <v>0</v>
      </c>
      <c r="AK239" s="143">
        <v>0</v>
      </c>
      <c r="AL239" s="143">
        <f t="shared" si="103"/>
        <v>-8</v>
      </c>
      <c r="AM239" s="147" t="s">
        <v>70</v>
      </c>
      <c r="AN239" s="143">
        <f t="shared" ref="AN239:AN244" si="122">AK239*0.06</f>
        <v>0</v>
      </c>
      <c r="AO239" s="143">
        <f t="shared" ref="AO239:AO244" si="123">AL239*1</f>
        <v>-8</v>
      </c>
      <c r="AP239" s="143">
        <v>33</v>
      </c>
      <c r="AQ239" s="143">
        <v>41</v>
      </c>
      <c r="AR239" s="143">
        <v>24</v>
      </c>
      <c r="AS239" s="143">
        <v>1971.8</v>
      </c>
      <c r="AT239" s="143">
        <f t="shared" si="104"/>
        <v>-9</v>
      </c>
      <c r="AU239" s="147" t="s">
        <v>70</v>
      </c>
      <c r="AV239" s="143">
        <f>AS239*0.06</f>
        <v>118.308</v>
      </c>
      <c r="AW239" s="143">
        <v>5</v>
      </c>
      <c r="AX239" s="143">
        <v>6</v>
      </c>
      <c r="AY239" s="143">
        <v>2</v>
      </c>
      <c r="AZ239" s="143">
        <v>66</v>
      </c>
      <c r="BA239" s="143">
        <f t="shared" si="105"/>
        <v>-3</v>
      </c>
      <c r="BB239" s="147" t="s">
        <v>70</v>
      </c>
      <c r="BC239" s="143">
        <f>AZ239*0.06</f>
        <v>3.96</v>
      </c>
      <c r="BD239" s="143">
        <v>3</v>
      </c>
      <c r="BE239" s="143">
        <v>4</v>
      </c>
      <c r="BF239" s="143">
        <v>0</v>
      </c>
      <c r="BG239" s="143">
        <v>0</v>
      </c>
      <c r="BH239" s="143">
        <f t="shared" si="106"/>
        <v>-3</v>
      </c>
      <c r="BI239" s="147" t="s">
        <v>70</v>
      </c>
      <c r="BJ239" s="143">
        <f>BG239*0.06</f>
        <v>0</v>
      </c>
      <c r="BK239" s="143">
        <v>8</v>
      </c>
      <c r="BL239" s="143">
        <v>9</v>
      </c>
      <c r="BM239" s="143">
        <v>10</v>
      </c>
      <c r="BN239" s="143">
        <v>149.5</v>
      </c>
      <c r="BO239" s="143">
        <v>149.5</v>
      </c>
      <c r="BP239" s="143">
        <f t="shared" si="107"/>
        <v>2</v>
      </c>
      <c r="BQ239" s="147" t="s">
        <v>69</v>
      </c>
      <c r="BR239" s="143">
        <f t="shared" si="120"/>
        <v>0</v>
      </c>
      <c r="BS239" s="143">
        <v>8</v>
      </c>
      <c r="BT239" s="143">
        <v>10</v>
      </c>
      <c r="BU239" s="143">
        <v>10</v>
      </c>
      <c r="BV239" s="143">
        <v>207.56</v>
      </c>
      <c r="BW239" s="143">
        <f t="shared" si="108"/>
        <v>2</v>
      </c>
      <c r="BX239" s="147" t="s">
        <v>69</v>
      </c>
      <c r="BY239" s="143">
        <f t="shared" si="121"/>
        <v>20.756</v>
      </c>
      <c r="BZ239" s="143">
        <v>19</v>
      </c>
      <c r="CA239" s="143">
        <v>23</v>
      </c>
      <c r="CB239" s="143">
        <f t="shared" si="109"/>
        <v>14</v>
      </c>
      <c r="CC239" s="159">
        <f t="shared" si="110"/>
        <v>-5</v>
      </c>
      <c r="CD239" s="160" t="s">
        <v>70</v>
      </c>
      <c r="CE239" s="159">
        <f t="shared" si="118"/>
        <v>43</v>
      </c>
      <c r="CF239" s="159">
        <f>CC239*3</f>
        <v>-15</v>
      </c>
      <c r="CG239" s="144">
        <v>0</v>
      </c>
      <c r="CH239" s="143">
        <v>7</v>
      </c>
      <c r="CI239" s="143">
        <v>1</v>
      </c>
      <c r="CJ239" s="143">
        <v>0</v>
      </c>
      <c r="CK239" s="143">
        <v>0</v>
      </c>
      <c r="CL239" s="143">
        <v>1</v>
      </c>
      <c r="CM239" s="143">
        <v>0</v>
      </c>
      <c r="CN239" s="143">
        <v>1</v>
      </c>
      <c r="CO239" s="143">
        <v>0</v>
      </c>
      <c r="CP239" s="143">
        <v>0</v>
      </c>
      <c r="CQ239" s="143">
        <v>0</v>
      </c>
      <c r="CR239" s="143">
        <f t="shared" si="111"/>
        <v>422</v>
      </c>
      <c r="CS239" s="143">
        <f t="shared" si="112"/>
        <v>-23</v>
      </c>
    </row>
    <row r="240" s="135" customFormat="1" customHeight="1" spans="1:97">
      <c r="A240" s="143">
        <v>11797</v>
      </c>
      <c r="B240" s="143" t="s">
        <v>397</v>
      </c>
      <c r="C240" s="143">
        <v>598</v>
      </c>
      <c r="D240" s="143" t="s">
        <v>396</v>
      </c>
      <c r="E240" s="143" t="s">
        <v>68</v>
      </c>
      <c r="F240" s="143">
        <v>26</v>
      </c>
      <c r="G240" s="143">
        <v>31</v>
      </c>
      <c r="H240" s="143">
        <v>17</v>
      </c>
      <c r="I240" s="143">
        <v>477.63</v>
      </c>
      <c r="J240" s="143">
        <f t="shared" si="99"/>
        <v>-9</v>
      </c>
      <c r="K240" s="147" t="s">
        <v>70</v>
      </c>
      <c r="L240" s="143">
        <f>I240*0.06</f>
        <v>28.6578</v>
      </c>
      <c r="M240" s="143">
        <v>34</v>
      </c>
      <c r="N240" s="143">
        <v>38</v>
      </c>
      <c r="O240" s="143">
        <v>44</v>
      </c>
      <c r="P240" s="143">
        <v>980.32</v>
      </c>
      <c r="Q240" s="143">
        <f t="shared" si="100"/>
        <v>10</v>
      </c>
      <c r="R240" s="147" t="s">
        <v>69</v>
      </c>
      <c r="S240" s="143">
        <f t="shared" si="119"/>
        <v>78.4256</v>
      </c>
      <c r="T240" s="143">
        <v>14</v>
      </c>
      <c r="U240" s="143">
        <v>16</v>
      </c>
      <c r="V240" s="143">
        <v>14</v>
      </c>
      <c r="W240" s="143">
        <v>353.29</v>
      </c>
      <c r="X240" s="143">
        <f t="shared" si="101"/>
        <v>0</v>
      </c>
      <c r="Y240" s="147" t="s">
        <v>73</v>
      </c>
      <c r="Z240" s="143">
        <f>W240*0.08</f>
        <v>28.2632</v>
      </c>
      <c r="AA240" s="143">
        <v>22</v>
      </c>
      <c r="AB240" s="143">
        <v>28</v>
      </c>
      <c r="AC240" s="143">
        <v>15</v>
      </c>
      <c r="AD240" s="143">
        <v>387.99</v>
      </c>
      <c r="AE240" s="143">
        <f t="shared" si="102"/>
        <v>-7</v>
      </c>
      <c r="AF240" s="147" t="s">
        <v>70</v>
      </c>
      <c r="AG240" s="143">
        <f>AD240*0.06</f>
        <v>23.2794</v>
      </c>
      <c r="AH240" s="143">
        <v>7</v>
      </c>
      <c r="AI240" s="143">
        <v>9</v>
      </c>
      <c r="AJ240" s="143">
        <v>1</v>
      </c>
      <c r="AK240" s="143">
        <v>29.8</v>
      </c>
      <c r="AL240" s="143">
        <f t="shared" si="103"/>
        <v>-6</v>
      </c>
      <c r="AM240" s="147" t="s">
        <v>70</v>
      </c>
      <c r="AN240" s="143">
        <f t="shared" si="122"/>
        <v>1.788</v>
      </c>
      <c r="AO240" s="143">
        <f t="shared" si="123"/>
        <v>-6</v>
      </c>
      <c r="AP240" s="143">
        <v>33</v>
      </c>
      <c r="AQ240" s="143">
        <v>41</v>
      </c>
      <c r="AR240" s="143">
        <v>30</v>
      </c>
      <c r="AS240" s="143">
        <v>2650.01</v>
      </c>
      <c r="AT240" s="143">
        <f t="shared" si="104"/>
        <v>-3</v>
      </c>
      <c r="AU240" s="147" t="s">
        <v>70</v>
      </c>
      <c r="AV240" s="143">
        <f>AS240*0.06</f>
        <v>159.0006</v>
      </c>
      <c r="AW240" s="143">
        <v>5</v>
      </c>
      <c r="AX240" s="143">
        <v>6</v>
      </c>
      <c r="AY240" s="143">
        <v>17</v>
      </c>
      <c r="AZ240" s="143">
        <v>505</v>
      </c>
      <c r="BA240" s="143">
        <f t="shared" si="105"/>
        <v>12</v>
      </c>
      <c r="BB240" s="147" t="s">
        <v>69</v>
      </c>
      <c r="BC240" s="143">
        <f>AZ240*0.1</f>
        <v>50.5</v>
      </c>
      <c r="BD240" s="143">
        <v>3</v>
      </c>
      <c r="BE240" s="143">
        <v>3</v>
      </c>
      <c r="BF240" s="143">
        <v>0</v>
      </c>
      <c r="BG240" s="143">
        <v>0</v>
      </c>
      <c r="BH240" s="143">
        <f t="shared" si="106"/>
        <v>-3</v>
      </c>
      <c r="BI240" s="147" t="s">
        <v>70</v>
      </c>
      <c r="BJ240" s="143">
        <f>BG240*0.06</f>
        <v>0</v>
      </c>
      <c r="BK240" s="143">
        <v>8</v>
      </c>
      <c r="BL240" s="143">
        <v>10</v>
      </c>
      <c r="BM240" s="143">
        <v>7</v>
      </c>
      <c r="BN240" s="143">
        <v>149.5</v>
      </c>
      <c r="BO240" s="143">
        <v>0</v>
      </c>
      <c r="BP240" s="143">
        <f t="shared" si="107"/>
        <v>-1</v>
      </c>
      <c r="BQ240" s="147" t="s">
        <v>70</v>
      </c>
      <c r="BR240" s="143">
        <f>(BN240-BO240)*0.06</f>
        <v>8.97</v>
      </c>
      <c r="BS240" s="143">
        <v>8</v>
      </c>
      <c r="BT240" s="143">
        <v>11</v>
      </c>
      <c r="BU240" s="143">
        <v>4</v>
      </c>
      <c r="BV240" s="143">
        <v>84</v>
      </c>
      <c r="BW240" s="143">
        <f t="shared" si="108"/>
        <v>-4</v>
      </c>
      <c r="BX240" s="147" t="s">
        <v>70</v>
      </c>
      <c r="BY240" s="143">
        <f>BV240*0.06</f>
        <v>5.04</v>
      </c>
      <c r="BZ240" s="143">
        <v>19</v>
      </c>
      <c r="CA240" s="143">
        <v>23</v>
      </c>
      <c r="CB240" s="143">
        <f t="shared" si="109"/>
        <v>30.5</v>
      </c>
      <c r="CC240" s="159">
        <f t="shared" si="110"/>
        <v>11.5</v>
      </c>
      <c r="CD240" s="160" t="s">
        <v>69</v>
      </c>
      <c r="CE240" s="159">
        <f>CG240*3+CH240*5+CI240*25+CJ240*15+CK240*70+CL240*6+CM240*30+CN240*6+CO240*24+CP240*56+CQ240*61</f>
        <v>202</v>
      </c>
      <c r="CF240" s="159"/>
      <c r="CG240" s="144">
        <v>1</v>
      </c>
      <c r="CH240" s="143">
        <v>5</v>
      </c>
      <c r="CI240" s="143">
        <v>1</v>
      </c>
      <c r="CJ240" s="143">
        <v>0</v>
      </c>
      <c r="CK240" s="143">
        <v>1</v>
      </c>
      <c r="CL240" s="143">
        <v>1</v>
      </c>
      <c r="CM240" s="143">
        <v>0</v>
      </c>
      <c r="CN240" s="143">
        <v>2</v>
      </c>
      <c r="CO240" s="143">
        <v>0</v>
      </c>
      <c r="CP240" s="143">
        <v>0</v>
      </c>
      <c r="CQ240" s="143">
        <v>1</v>
      </c>
      <c r="CR240" s="143">
        <f t="shared" si="111"/>
        <v>586</v>
      </c>
      <c r="CS240" s="143">
        <f t="shared" si="112"/>
        <v>-6</v>
      </c>
    </row>
    <row r="241" s="135" customFormat="1" customHeight="1" spans="1:97">
      <c r="A241" s="143">
        <v>12888</v>
      </c>
      <c r="B241" s="143" t="s">
        <v>398</v>
      </c>
      <c r="C241" s="143">
        <v>598</v>
      </c>
      <c r="D241" s="143" t="s">
        <v>396</v>
      </c>
      <c r="E241" s="143" t="s">
        <v>72</v>
      </c>
      <c r="F241" s="143">
        <v>25</v>
      </c>
      <c r="G241" s="143">
        <v>30</v>
      </c>
      <c r="H241" s="143">
        <v>9</v>
      </c>
      <c r="I241" s="143">
        <v>238.79</v>
      </c>
      <c r="J241" s="143">
        <f t="shared" si="99"/>
        <v>-16</v>
      </c>
      <c r="K241" s="147" t="s">
        <v>70</v>
      </c>
      <c r="L241" s="143">
        <f>I241*0.06</f>
        <v>14.3274</v>
      </c>
      <c r="M241" s="143">
        <v>33</v>
      </c>
      <c r="N241" s="143">
        <v>35</v>
      </c>
      <c r="O241" s="143">
        <v>50</v>
      </c>
      <c r="P241" s="143">
        <v>1082.82</v>
      </c>
      <c r="Q241" s="143">
        <f t="shared" si="100"/>
        <v>17</v>
      </c>
      <c r="R241" s="147" t="s">
        <v>69</v>
      </c>
      <c r="S241" s="143">
        <f t="shared" si="119"/>
        <v>86.6256</v>
      </c>
      <c r="T241" s="143">
        <v>14</v>
      </c>
      <c r="U241" s="143">
        <v>15</v>
      </c>
      <c r="V241" s="143">
        <v>2</v>
      </c>
      <c r="W241" s="143">
        <v>50.3</v>
      </c>
      <c r="X241" s="143">
        <f t="shared" si="101"/>
        <v>-12</v>
      </c>
      <c r="Y241" s="147" t="s">
        <v>70</v>
      </c>
      <c r="Z241" s="143">
        <f>W241*0.06</f>
        <v>3.018</v>
      </c>
      <c r="AA241" s="143">
        <v>22</v>
      </c>
      <c r="AB241" s="143">
        <v>28</v>
      </c>
      <c r="AC241" s="143">
        <v>24</v>
      </c>
      <c r="AD241" s="143">
        <v>561.2</v>
      </c>
      <c r="AE241" s="143">
        <f t="shared" si="102"/>
        <v>2</v>
      </c>
      <c r="AF241" s="147" t="s">
        <v>73</v>
      </c>
      <c r="AG241" s="143">
        <f>AD241*0.08</f>
        <v>44.896</v>
      </c>
      <c r="AH241" s="143">
        <v>7</v>
      </c>
      <c r="AI241" s="143">
        <v>8</v>
      </c>
      <c r="AJ241" s="143">
        <v>2</v>
      </c>
      <c r="AK241" s="143">
        <v>59</v>
      </c>
      <c r="AL241" s="143">
        <f t="shared" si="103"/>
        <v>-5</v>
      </c>
      <c r="AM241" s="147" t="s">
        <v>70</v>
      </c>
      <c r="AN241" s="143">
        <f t="shared" si="122"/>
        <v>3.54</v>
      </c>
      <c r="AO241" s="143">
        <f t="shared" si="123"/>
        <v>-5</v>
      </c>
      <c r="AP241" s="143">
        <v>33</v>
      </c>
      <c r="AQ241" s="143">
        <v>37</v>
      </c>
      <c r="AR241" s="143">
        <v>31</v>
      </c>
      <c r="AS241" s="143">
        <v>2859.8</v>
      </c>
      <c r="AT241" s="143">
        <f t="shared" si="104"/>
        <v>-2</v>
      </c>
      <c r="AU241" s="147" t="s">
        <v>70</v>
      </c>
      <c r="AV241" s="143">
        <f>AS241*0.06</f>
        <v>171.588</v>
      </c>
      <c r="AW241" s="143">
        <v>4</v>
      </c>
      <c r="AX241" s="143">
        <v>5</v>
      </c>
      <c r="AY241" s="143">
        <v>5</v>
      </c>
      <c r="AZ241" s="143">
        <v>159</v>
      </c>
      <c r="BA241" s="143">
        <f t="shared" si="105"/>
        <v>1</v>
      </c>
      <c r="BB241" s="147" t="s">
        <v>69</v>
      </c>
      <c r="BC241" s="143">
        <f>AZ241*0.1</f>
        <v>15.9</v>
      </c>
      <c r="BD241" s="143">
        <v>2</v>
      </c>
      <c r="BE241" s="143">
        <v>3</v>
      </c>
      <c r="BF241" s="143">
        <v>1</v>
      </c>
      <c r="BG241" s="143">
        <v>19.8</v>
      </c>
      <c r="BH241" s="143">
        <f t="shared" si="106"/>
        <v>-1</v>
      </c>
      <c r="BI241" s="147" t="s">
        <v>70</v>
      </c>
      <c r="BJ241" s="143">
        <f>BG241*0.06</f>
        <v>1.188</v>
      </c>
      <c r="BK241" s="143">
        <v>7</v>
      </c>
      <c r="BL241" s="143">
        <v>9</v>
      </c>
      <c r="BM241" s="143">
        <v>0</v>
      </c>
      <c r="BN241" s="143">
        <v>0</v>
      </c>
      <c r="BO241" s="143">
        <v>0</v>
      </c>
      <c r="BP241" s="143">
        <f t="shared" si="107"/>
        <v>-7</v>
      </c>
      <c r="BQ241" s="147" t="s">
        <v>70</v>
      </c>
      <c r="BR241" s="143">
        <f>(BN241-BO241)*0.06</f>
        <v>0</v>
      </c>
      <c r="BS241" s="143">
        <v>8</v>
      </c>
      <c r="BT241" s="143">
        <v>10</v>
      </c>
      <c r="BU241" s="143">
        <v>20</v>
      </c>
      <c r="BV241" s="143">
        <v>391.2</v>
      </c>
      <c r="BW241" s="143">
        <f t="shared" si="108"/>
        <v>12</v>
      </c>
      <c r="BX241" s="147" t="s">
        <v>69</v>
      </c>
      <c r="BY241" s="143">
        <f>BV241*0.1</f>
        <v>39.12</v>
      </c>
      <c r="BZ241" s="143">
        <v>19</v>
      </c>
      <c r="CA241" s="143">
        <v>22</v>
      </c>
      <c r="CB241" s="143">
        <f t="shared" si="109"/>
        <v>8</v>
      </c>
      <c r="CC241" s="159">
        <f t="shared" si="110"/>
        <v>-11</v>
      </c>
      <c r="CD241" s="160" t="s">
        <v>70</v>
      </c>
      <c r="CE241" s="159">
        <f>CG241*2+CH241*3+CI241*15+CJ241*10+CK241*50+CL241*4+CM241*20+CN241*3+CO241*15+CP241*40+CQ241*40</f>
        <v>24</v>
      </c>
      <c r="CF241" s="159">
        <f>CC241*3</f>
        <v>-33</v>
      </c>
      <c r="CG241" s="144">
        <v>0</v>
      </c>
      <c r="CH241" s="143">
        <v>1</v>
      </c>
      <c r="CI241" s="143">
        <v>1</v>
      </c>
      <c r="CJ241" s="143">
        <v>0</v>
      </c>
      <c r="CK241" s="143">
        <v>0</v>
      </c>
      <c r="CL241" s="143">
        <v>0</v>
      </c>
      <c r="CM241" s="143">
        <v>0</v>
      </c>
      <c r="CN241" s="143">
        <v>2</v>
      </c>
      <c r="CO241" s="143">
        <v>0</v>
      </c>
      <c r="CP241" s="143">
        <v>0</v>
      </c>
      <c r="CQ241" s="143">
        <v>0</v>
      </c>
      <c r="CR241" s="143">
        <f t="shared" si="111"/>
        <v>404</v>
      </c>
      <c r="CS241" s="143">
        <f t="shared" si="112"/>
        <v>-38</v>
      </c>
    </row>
    <row r="242" s="135" customFormat="1" customHeight="1" spans="1:97">
      <c r="A242" s="143">
        <v>6456</v>
      </c>
      <c r="B242" s="143" t="s">
        <v>399</v>
      </c>
      <c r="C242" s="143">
        <v>727</v>
      </c>
      <c r="D242" s="143" t="s">
        <v>400</v>
      </c>
      <c r="E242" s="143" t="s">
        <v>68</v>
      </c>
      <c r="F242" s="143">
        <v>15</v>
      </c>
      <c r="G242" s="143">
        <v>17</v>
      </c>
      <c r="H242" s="143">
        <v>13</v>
      </c>
      <c r="I242" s="143">
        <v>266.51</v>
      </c>
      <c r="J242" s="143">
        <f t="shared" si="99"/>
        <v>-2</v>
      </c>
      <c r="K242" s="147" t="s">
        <v>70</v>
      </c>
      <c r="L242" s="143">
        <f>I242*0.06</f>
        <v>15.9906</v>
      </c>
      <c r="M242" s="143">
        <v>19</v>
      </c>
      <c r="N242" s="143">
        <v>21</v>
      </c>
      <c r="O242" s="143">
        <v>29</v>
      </c>
      <c r="P242" s="143">
        <v>722.38</v>
      </c>
      <c r="Q242" s="143">
        <f t="shared" si="100"/>
        <v>10</v>
      </c>
      <c r="R242" s="147" t="s">
        <v>69</v>
      </c>
      <c r="S242" s="143">
        <f t="shared" si="119"/>
        <v>57.7904</v>
      </c>
      <c r="T242" s="143">
        <v>6</v>
      </c>
      <c r="U242" s="143">
        <v>7</v>
      </c>
      <c r="V242" s="143">
        <v>1</v>
      </c>
      <c r="W242" s="143">
        <v>35</v>
      </c>
      <c r="X242" s="143">
        <f t="shared" si="101"/>
        <v>-5</v>
      </c>
      <c r="Y242" s="147" t="s">
        <v>70</v>
      </c>
      <c r="Z242" s="143">
        <f>W242*0.06</f>
        <v>2.1</v>
      </c>
      <c r="AA242" s="143">
        <v>15</v>
      </c>
      <c r="AB242" s="143">
        <v>20</v>
      </c>
      <c r="AC242" s="143">
        <v>11</v>
      </c>
      <c r="AD242" s="143">
        <v>253.87</v>
      </c>
      <c r="AE242" s="143">
        <f t="shared" si="102"/>
        <v>-4</v>
      </c>
      <c r="AF242" s="147" t="s">
        <v>70</v>
      </c>
      <c r="AG242" s="143">
        <f>AD242*0.06</f>
        <v>15.2322</v>
      </c>
      <c r="AH242" s="143">
        <v>2</v>
      </c>
      <c r="AI242" s="143">
        <v>3</v>
      </c>
      <c r="AJ242" s="143">
        <v>0</v>
      </c>
      <c r="AK242" s="143">
        <v>0</v>
      </c>
      <c r="AL242" s="143">
        <f t="shared" si="103"/>
        <v>-2</v>
      </c>
      <c r="AM242" s="147" t="s">
        <v>70</v>
      </c>
      <c r="AN242" s="143">
        <f t="shared" si="122"/>
        <v>0</v>
      </c>
      <c r="AO242" s="143">
        <f t="shared" si="123"/>
        <v>-2</v>
      </c>
      <c r="AP242" s="143">
        <v>19</v>
      </c>
      <c r="AQ242" s="143">
        <v>23</v>
      </c>
      <c r="AR242" s="143">
        <v>22</v>
      </c>
      <c r="AS242" s="143">
        <v>2068.58</v>
      </c>
      <c r="AT242" s="143">
        <f t="shared" si="104"/>
        <v>3</v>
      </c>
      <c r="AU242" s="147" t="s">
        <v>73</v>
      </c>
      <c r="AV242" s="143">
        <f>AS242*0.08</f>
        <v>165.4864</v>
      </c>
      <c r="AW242" s="143">
        <v>6</v>
      </c>
      <c r="AX242" s="143">
        <v>7</v>
      </c>
      <c r="AY242" s="143">
        <v>18</v>
      </c>
      <c r="AZ242" s="143">
        <v>490</v>
      </c>
      <c r="BA242" s="143">
        <f t="shared" si="105"/>
        <v>12</v>
      </c>
      <c r="BB242" s="147" t="s">
        <v>69</v>
      </c>
      <c r="BC242" s="143">
        <f>AZ242*0.1</f>
        <v>49</v>
      </c>
      <c r="BD242" s="143">
        <v>3</v>
      </c>
      <c r="BE242" s="143">
        <v>4</v>
      </c>
      <c r="BF242" s="143">
        <v>4</v>
      </c>
      <c r="BG242" s="143">
        <v>88.6</v>
      </c>
      <c r="BH242" s="143">
        <f t="shared" si="106"/>
        <v>1</v>
      </c>
      <c r="BI242" s="147" t="s">
        <v>69</v>
      </c>
      <c r="BJ242" s="143">
        <f>BG242*0.1</f>
        <v>8.86</v>
      </c>
      <c r="BK242" s="143">
        <v>7</v>
      </c>
      <c r="BL242" s="143">
        <v>8</v>
      </c>
      <c r="BM242" s="143">
        <v>1</v>
      </c>
      <c r="BN242" s="143">
        <v>29.9</v>
      </c>
      <c r="BO242" s="143">
        <v>29.9</v>
      </c>
      <c r="BP242" s="143">
        <f t="shared" si="107"/>
        <v>-6</v>
      </c>
      <c r="BQ242" s="147" t="s">
        <v>70</v>
      </c>
      <c r="BR242" s="143">
        <f>(BN242-BO242)*0.06</f>
        <v>0</v>
      </c>
      <c r="BS242" s="143">
        <v>7</v>
      </c>
      <c r="BT242" s="143">
        <v>9</v>
      </c>
      <c r="BU242" s="143">
        <v>12</v>
      </c>
      <c r="BV242" s="143">
        <v>239.52</v>
      </c>
      <c r="BW242" s="143">
        <f t="shared" si="108"/>
        <v>5</v>
      </c>
      <c r="BX242" s="147" t="s">
        <v>69</v>
      </c>
      <c r="BY242" s="143">
        <f>BV242*0.1</f>
        <v>23.952</v>
      </c>
      <c r="BZ242" s="143">
        <v>16</v>
      </c>
      <c r="CA242" s="143">
        <v>20</v>
      </c>
      <c r="CB242" s="143">
        <f t="shared" si="109"/>
        <v>16</v>
      </c>
      <c r="CC242" s="159">
        <f t="shared" si="110"/>
        <v>0</v>
      </c>
      <c r="CD242" s="160" t="s">
        <v>73</v>
      </c>
      <c r="CE242" s="159">
        <f>CG242*2+CH242*3+CI242*15+CJ242*10+CK242*50+CL242*4+CM242*20+CN242*3+CO242*15+CP242*40+CQ242*40</f>
        <v>69</v>
      </c>
      <c r="CF242" s="159"/>
      <c r="CG242" s="144">
        <v>0</v>
      </c>
      <c r="CH242" s="143">
        <v>3</v>
      </c>
      <c r="CI242" s="143">
        <v>0</v>
      </c>
      <c r="CJ242" s="143">
        <v>0</v>
      </c>
      <c r="CK242" s="143">
        <v>1</v>
      </c>
      <c r="CL242" s="143">
        <v>1</v>
      </c>
      <c r="CM242" s="143">
        <v>0</v>
      </c>
      <c r="CN242" s="143">
        <v>2</v>
      </c>
      <c r="CO242" s="143">
        <v>0</v>
      </c>
      <c r="CP242" s="143">
        <v>0</v>
      </c>
      <c r="CQ242" s="143">
        <v>0</v>
      </c>
      <c r="CR242" s="143">
        <f t="shared" si="111"/>
        <v>407</v>
      </c>
      <c r="CS242" s="143">
        <f t="shared" si="112"/>
        <v>-2</v>
      </c>
    </row>
    <row r="243" s="135" customFormat="1" customHeight="1" spans="1:97">
      <c r="A243" s="143">
        <v>8060</v>
      </c>
      <c r="B243" s="143" t="s">
        <v>401</v>
      </c>
      <c r="C243" s="143">
        <v>727</v>
      </c>
      <c r="D243" s="143" t="s">
        <v>400</v>
      </c>
      <c r="E243" s="143" t="s">
        <v>72</v>
      </c>
      <c r="F243" s="143">
        <v>16</v>
      </c>
      <c r="G243" s="143">
        <v>19</v>
      </c>
      <c r="H243" s="143">
        <v>28</v>
      </c>
      <c r="I243" s="143">
        <v>657.32</v>
      </c>
      <c r="J243" s="143">
        <f t="shared" si="99"/>
        <v>12</v>
      </c>
      <c r="K243" s="147" t="s">
        <v>69</v>
      </c>
      <c r="L243" s="143">
        <f>I243*0.1</f>
        <v>65.732</v>
      </c>
      <c r="M243" s="143">
        <v>21</v>
      </c>
      <c r="N243" s="143">
        <v>23</v>
      </c>
      <c r="O243" s="143">
        <v>38</v>
      </c>
      <c r="P243" s="143">
        <v>943.53</v>
      </c>
      <c r="Q243" s="143">
        <f t="shared" si="100"/>
        <v>17</v>
      </c>
      <c r="R243" s="147" t="s">
        <v>69</v>
      </c>
      <c r="S243" s="143">
        <f t="shared" si="119"/>
        <v>75.4824</v>
      </c>
      <c r="T243" s="143">
        <v>7</v>
      </c>
      <c r="U243" s="143">
        <v>7</v>
      </c>
      <c r="V243" s="143">
        <v>4</v>
      </c>
      <c r="W243" s="143">
        <v>105</v>
      </c>
      <c r="X243" s="143">
        <f t="shared" si="101"/>
        <v>-3</v>
      </c>
      <c r="Y243" s="147" t="s">
        <v>70</v>
      </c>
      <c r="Z243" s="143">
        <f>W243*0.06</f>
        <v>6.3</v>
      </c>
      <c r="AA243" s="143">
        <v>16</v>
      </c>
      <c r="AB243" s="143">
        <v>22</v>
      </c>
      <c r="AC243" s="143">
        <v>9</v>
      </c>
      <c r="AD243" s="143">
        <v>251.94</v>
      </c>
      <c r="AE243" s="143">
        <f t="shared" si="102"/>
        <v>-7</v>
      </c>
      <c r="AF243" s="147" t="s">
        <v>70</v>
      </c>
      <c r="AG243" s="143">
        <f>AD243*0.06</f>
        <v>15.1164</v>
      </c>
      <c r="AH243" s="143">
        <v>3</v>
      </c>
      <c r="AI243" s="143">
        <v>3</v>
      </c>
      <c r="AJ243" s="143">
        <v>0</v>
      </c>
      <c r="AK243" s="143">
        <v>0</v>
      </c>
      <c r="AL243" s="143">
        <f t="shared" si="103"/>
        <v>-3</v>
      </c>
      <c r="AM243" s="147" t="s">
        <v>70</v>
      </c>
      <c r="AN243" s="143">
        <f t="shared" si="122"/>
        <v>0</v>
      </c>
      <c r="AO243" s="143">
        <f t="shared" si="123"/>
        <v>-3</v>
      </c>
      <c r="AP243" s="143">
        <v>21</v>
      </c>
      <c r="AQ243" s="143">
        <v>25</v>
      </c>
      <c r="AR243" s="143">
        <v>48</v>
      </c>
      <c r="AS243" s="143">
        <v>4190.01</v>
      </c>
      <c r="AT243" s="143">
        <f t="shared" si="104"/>
        <v>27</v>
      </c>
      <c r="AU243" s="147" t="s">
        <v>69</v>
      </c>
      <c r="AV243" s="143">
        <f>AS243*0.1</f>
        <v>419.001</v>
      </c>
      <c r="AW243" s="143">
        <v>7</v>
      </c>
      <c r="AX243" s="143">
        <v>8</v>
      </c>
      <c r="AY243" s="143">
        <v>4</v>
      </c>
      <c r="AZ243" s="143">
        <v>140</v>
      </c>
      <c r="BA243" s="143">
        <f t="shared" si="105"/>
        <v>-3</v>
      </c>
      <c r="BB243" s="147" t="s">
        <v>70</v>
      </c>
      <c r="BC243" s="143">
        <f>AZ243*0.06</f>
        <v>8.4</v>
      </c>
      <c r="BD243" s="143">
        <v>3</v>
      </c>
      <c r="BE243" s="143">
        <v>4</v>
      </c>
      <c r="BF243" s="143">
        <v>0</v>
      </c>
      <c r="BG243" s="143">
        <v>0</v>
      </c>
      <c r="BH243" s="143">
        <f t="shared" si="106"/>
        <v>-3</v>
      </c>
      <c r="BI243" s="147" t="s">
        <v>70</v>
      </c>
      <c r="BJ243" s="143">
        <f>BG243*0.06</f>
        <v>0</v>
      </c>
      <c r="BK243" s="143">
        <v>7</v>
      </c>
      <c r="BL243" s="143">
        <v>9</v>
      </c>
      <c r="BM243" s="143">
        <v>2</v>
      </c>
      <c r="BN243" s="143">
        <v>59.8</v>
      </c>
      <c r="BO243" s="143">
        <v>0</v>
      </c>
      <c r="BP243" s="143">
        <f t="shared" si="107"/>
        <v>-5</v>
      </c>
      <c r="BQ243" s="147" t="s">
        <v>70</v>
      </c>
      <c r="BR243" s="143">
        <f>(BN243-BO243)*0.06</f>
        <v>3.588</v>
      </c>
      <c r="BS243" s="143">
        <v>7</v>
      </c>
      <c r="BT243" s="143">
        <v>10</v>
      </c>
      <c r="BU243" s="143">
        <v>18</v>
      </c>
      <c r="BV243" s="143">
        <v>389.38</v>
      </c>
      <c r="BW243" s="143">
        <f t="shared" si="108"/>
        <v>11</v>
      </c>
      <c r="BX243" s="147" t="s">
        <v>69</v>
      </c>
      <c r="BY243" s="143">
        <f>BV243*0.1</f>
        <v>38.938</v>
      </c>
      <c r="BZ243" s="143">
        <v>18</v>
      </c>
      <c r="CA243" s="143">
        <v>22</v>
      </c>
      <c r="CB243" s="143">
        <f t="shared" si="109"/>
        <v>6</v>
      </c>
      <c r="CC243" s="159">
        <f t="shared" si="110"/>
        <v>-12</v>
      </c>
      <c r="CD243" s="160" t="s">
        <v>70</v>
      </c>
      <c r="CE243" s="159">
        <f>CG243*2+CH243*3+CI243*15+CJ243*10+CK243*50+CL243*4+CM243*20+CN243*3+CO243*15+CP243*40+CQ243*40</f>
        <v>18</v>
      </c>
      <c r="CF243" s="159">
        <f>CC243*3</f>
        <v>-36</v>
      </c>
      <c r="CG243" s="144">
        <v>0</v>
      </c>
      <c r="CH243" s="143">
        <v>1</v>
      </c>
      <c r="CI243" s="143">
        <v>1</v>
      </c>
      <c r="CJ243" s="143">
        <v>0</v>
      </c>
      <c r="CK243" s="143">
        <v>0</v>
      </c>
      <c r="CL243" s="143">
        <v>0</v>
      </c>
      <c r="CM243" s="143">
        <v>0</v>
      </c>
      <c r="CN243" s="143">
        <v>0</v>
      </c>
      <c r="CO243" s="143">
        <v>0</v>
      </c>
      <c r="CP243" s="143">
        <v>0</v>
      </c>
      <c r="CQ243" s="143">
        <v>0</v>
      </c>
      <c r="CR243" s="143">
        <f t="shared" si="111"/>
        <v>651</v>
      </c>
      <c r="CS243" s="143">
        <f t="shared" si="112"/>
        <v>-39</v>
      </c>
    </row>
    <row r="244" s="135" customFormat="1" customHeight="1" spans="1:97">
      <c r="A244" s="143">
        <v>12915</v>
      </c>
      <c r="B244" s="143" t="s">
        <v>402</v>
      </c>
      <c r="C244" s="143">
        <v>727</v>
      </c>
      <c r="D244" s="143" t="s">
        <v>400</v>
      </c>
      <c r="E244" s="143" t="s">
        <v>72</v>
      </c>
      <c r="F244" s="143">
        <v>12</v>
      </c>
      <c r="G244" s="143">
        <v>16</v>
      </c>
      <c r="H244" s="143">
        <v>17</v>
      </c>
      <c r="I244" s="143">
        <v>355.8</v>
      </c>
      <c r="J244" s="143">
        <f t="shared" si="99"/>
        <v>5</v>
      </c>
      <c r="K244" s="147" t="s">
        <v>69</v>
      </c>
      <c r="L244" s="143">
        <f>I244*0.1</f>
        <v>35.58</v>
      </c>
      <c r="M244" s="143">
        <v>17</v>
      </c>
      <c r="N244" s="143">
        <v>19</v>
      </c>
      <c r="O244" s="143">
        <v>26</v>
      </c>
      <c r="P244" s="143">
        <v>648.3</v>
      </c>
      <c r="Q244" s="143">
        <f t="shared" si="100"/>
        <v>9</v>
      </c>
      <c r="R244" s="147" t="s">
        <v>69</v>
      </c>
      <c r="S244" s="143">
        <f t="shared" si="119"/>
        <v>51.864</v>
      </c>
      <c r="T244" s="143">
        <v>5</v>
      </c>
      <c r="U244" s="143">
        <v>5</v>
      </c>
      <c r="V244" s="143">
        <v>3</v>
      </c>
      <c r="W244" s="143">
        <v>77</v>
      </c>
      <c r="X244" s="143">
        <f t="shared" si="101"/>
        <v>-2</v>
      </c>
      <c r="Y244" s="147" t="s">
        <v>70</v>
      </c>
      <c r="Z244" s="143">
        <f>W244*0.06</f>
        <v>4.62</v>
      </c>
      <c r="AA244" s="143">
        <v>13</v>
      </c>
      <c r="AB244" s="143">
        <v>16</v>
      </c>
      <c r="AC244" s="143">
        <v>9</v>
      </c>
      <c r="AD244" s="143">
        <v>232.6</v>
      </c>
      <c r="AE244" s="143">
        <f t="shared" si="102"/>
        <v>-4</v>
      </c>
      <c r="AF244" s="147" t="s">
        <v>70</v>
      </c>
      <c r="AG244" s="143">
        <f>AD244*0.06</f>
        <v>13.956</v>
      </c>
      <c r="AH244" s="143">
        <v>2</v>
      </c>
      <c r="AI244" s="143">
        <v>2</v>
      </c>
      <c r="AJ244" s="143">
        <v>0</v>
      </c>
      <c r="AK244" s="143">
        <v>0</v>
      </c>
      <c r="AL244" s="143">
        <f t="shared" si="103"/>
        <v>-2</v>
      </c>
      <c r="AM244" s="147" t="s">
        <v>70</v>
      </c>
      <c r="AN244" s="143">
        <f t="shared" si="122"/>
        <v>0</v>
      </c>
      <c r="AO244" s="143">
        <f t="shared" si="123"/>
        <v>-2</v>
      </c>
      <c r="AP244" s="143">
        <v>17</v>
      </c>
      <c r="AQ244" s="143">
        <v>20</v>
      </c>
      <c r="AR244" s="143">
        <v>11</v>
      </c>
      <c r="AS244" s="143">
        <v>774.8</v>
      </c>
      <c r="AT244" s="143">
        <f t="shared" si="104"/>
        <v>-6</v>
      </c>
      <c r="AU244" s="147" t="s">
        <v>70</v>
      </c>
      <c r="AV244" s="143">
        <f>AS244*0.06</f>
        <v>46.488</v>
      </c>
      <c r="AW244" s="143">
        <v>5</v>
      </c>
      <c r="AX244" s="143">
        <v>6</v>
      </c>
      <c r="AY244" s="143">
        <v>7</v>
      </c>
      <c r="AZ244" s="143">
        <v>210</v>
      </c>
      <c r="BA244" s="143">
        <f t="shared" si="105"/>
        <v>2</v>
      </c>
      <c r="BB244" s="147" t="s">
        <v>69</v>
      </c>
      <c r="BC244" s="143">
        <f>AZ244*0.1</f>
        <v>21</v>
      </c>
      <c r="BD244" s="143">
        <v>2</v>
      </c>
      <c r="BE244" s="143">
        <v>2</v>
      </c>
      <c r="BF244" s="143">
        <v>1</v>
      </c>
      <c r="BG244" s="143">
        <v>6.18</v>
      </c>
      <c r="BH244" s="143">
        <f t="shared" si="106"/>
        <v>-1</v>
      </c>
      <c r="BI244" s="147" t="s">
        <v>70</v>
      </c>
      <c r="BJ244" s="143">
        <f>BG244*0.06</f>
        <v>0.3708</v>
      </c>
      <c r="BK244" s="143">
        <v>5</v>
      </c>
      <c r="BL244" s="143">
        <v>6</v>
      </c>
      <c r="BM244" s="143">
        <v>0</v>
      </c>
      <c r="BN244" s="143">
        <v>0</v>
      </c>
      <c r="BO244" s="143">
        <v>0</v>
      </c>
      <c r="BP244" s="143">
        <f t="shared" si="107"/>
        <v>-5</v>
      </c>
      <c r="BQ244" s="147" t="s">
        <v>70</v>
      </c>
      <c r="BR244" s="143">
        <f>(BN244-BO244)*0.06</f>
        <v>0</v>
      </c>
      <c r="BS244" s="143">
        <v>6</v>
      </c>
      <c r="BT244" s="143">
        <v>8</v>
      </c>
      <c r="BU244" s="143">
        <v>3</v>
      </c>
      <c r="BV244" s="143">
        <v>66.5</v>
      </c>
      <c r="BW244" s="143">
        <f t="shared" si="108"/>
        <v>-3</v>
      </c>
      <c r="BX244" s="147" t="s">
        <v>70</v>
      </c>
      <c r="BY244" s="143">
        <f>BV244*0.06</f>
        <v>3.99</v>
      </c>
      <c r="BZ244" s="143">
        <v>15</v>
      </c>
      <c r="CA244" s="143">
        <v>17</v>
      </c>
      <c r="CB244" s="143">
        <f t="shared" si="109"/>
        <v>2</v>
      </c>
      <c r="CC244" s="159">
        <f t="shared" si="110"/>
        <v>-13</v>
      </c>
      <c r="CD244" s="160" t="s">
        <v>70</v>
      </c>
      <c r="CE244" s="159">
        <f>CG244*2+CH244*3+CI244*15+CJ244*10+CK244*50+CL244*4+CM244*20+CN244*3+CO244*15+CP244*40+CQ244*40</f>
        <v>6</v>
      </c>
      <c r="CF244" s="159">
        <f>CC244*3</f>
        <v>-39</v>
      </c>
      <c r="CG244" s="144">
        <v>0</v>
      </c>
      <c r="CH244" s="143">
        <v>1</v>
      </c>
      <c r="CI244" s="143">
        <v>0</v>
      </c>
      <c r="CJ244" s="143">
        <v>0</v>
      </c>
      <c r="CK244" s="143">
        <v>0</v>
      </c>
      <c r="CL244" s="143">
        <v>0</v>
      </c>
      <c r="CM244" s="143">
        <v>0</v>
      </c>
      <c r="CN244" s="143">
        <v>1</v>
      </c>
      <c r="CO244" s="143">
        <v>0</v>
      </c>
      <c r="CP244" s="143">
        <v>0</v>
      </c>
      <c r="CQ244" s="143">
        <v>0</v>
      </c>
      <c r="CR244" s="143">
        <f t="shared" si="111"/>
        <v>184</v>
      </c>
      <c r="CS244" s="143">
        <f t="shared" si="112"/>
        <v>-41</v>
      </c>
    </row>
    <row r="245" s="135" customFormat="1" customHeight="1" spans="1:97">
      <c r="A245" s="143">
        <v>4117</v>
      </c>
      <c r="B245" s="143" t="s">
        <v>403</v>
      </c>
      <c r="C245" s="143">
        <v>111219</v>
      </c>
      <c r="D245" s="143" t="s">
        <v>404</v>
      </c>
      <c r="E245" s="143" t="s">
        <v>68</v>
      </c>
      <c r="F245" s="143">
        <v>20</v>
      </c>
      <c r="G245" s="143">
        <v>23</v>
      </c>
      <c r="H245" s="143">
        <v>14</v>
      </c>
      <c r="I245" s="143">
        <v>257.93</v>
      </c>
      <c r="J245" s="143">
        <f t="shared" si="99"/>
        <v>-6</v>
      </c>
      <c r="K245" s="147" t="s">
        <v>70</v>
      </c>
      <c r="L245" s="143">
        <f>I245*0.06</f>
        <v>15.4758</v>
      </c>
      <c r="M245" s="143">
        <v>26</v>
      </c>
      <c r="N245" s="143">
        <v>28</v>
      </c>
      <c r="O245" s="143">
        <v>43</v>
      </c>
      <c r="P245" s="143">
        <v>1068.2</v>
      </c>
      <c r="Q245" s="143">
        <f t="shared" si="100"/>
        <v>17</v>
      </c>
      <c r="R245" s="147" t="s">
        <v>69</v>
      </c>
      <c r="S245" s="143">
        <f t="shared" si="119"/>
        <v>85.456</v>
      </c>
      <c r="T245" s="143">
        <v>8</v>
      </c>
      <c r="U245" s="143">
        <v>9</v>
      </c>
      <c r="V245" s="143">
        <v>18</v>
      </c>
      <c r="W245" s="143">
        <v>458.92</v>
      </c>
      <c r="X245" s="143">
        <f t="shared" si="101"/>
        <v>10</v>
      </c>
      <c r="Y245" s="147" t="s">
        <v>69</v>
      </c>
      <c r="Z245" s="143">
        <f>W245*0.1</f>
        <v>45.892</v>
      </c>
      <c r="AA245" s="143">
        <v>18</v>
      </c>
      <c r="AB245" s="143">
        <v>21</v>
      </c>
      <c r="AC245" s="143">
        <v>26</v>
      </c>
      <c r="AD245" s="143">
        <v>660.1</v>
      </c>
      <c r="AE245" s="143">
        <f t="shared" si="102"/>
        <v>8</v>
      </c>
      <c r="AF245" s="147" t="s">
        <v>69</v>
      </c>
      <c r="AG245" s="143">
        <f>AD245*0.1</f>
        <v>66.01</v>
      </c>
      <c r="AH245" s="143">
        <v>3</v>
      </c>
      <c r="AI245" s="143">
        <v>3</v>
      </c>
      <c r="AJ245" s="143">
        <v>8</v>
      </c>
      <c r="AK245" s="143">
        <v>218.64</v>
      </c>
      <c r="AL245" s="143">
        <f t="shared" si="103"/>
        <v>5</v>
      </c>
      <c r="AM245" s="147" t="s">
        <v>69</v>
      </c>
      <c r="AN245" s="143">
        <f>AK245*0.1</f>
        <v>21.864</v>
      </c>
      <c r="AO245" s="143"/>
      <c r="AP245" s="143">
        <v>22</v>
      </c>
      <c r="AQ245" s="143">
        <v>25</v>
      </c>
      <c r="AR245" s="143">
        <v>31</v>
      </c>
      <c r="AS245" s="143">
        <v>2500.54</v>
      </c>
      <c r="AT245" s="143">
        <f t="shared" si="104"/>
        <v>9</v>
      </c>
      <c r="AU245" s="147" t="s">
        <v>69</v>
      </c>
      <c r="AV245" s="143">
        <f>AS245*0.1</f>
        <v>250.054</v>
      </c>
      <c r="AW245" s="143">
        <v>4</v>
      </c>
      <c r="AX245" s="143">
        <v>5</v>
      </c>
      <c r="AY245" s="143">
        <v>7</v>
      </c>
      <c r="AZ245" s="143">
        <v>188</v>
      </c>
      <c r="BA245" s="143">
        <f t="shared" si="105"/>
        <v>3</v>
      </c>
      <c r="BB245" s="147" t="s">
        <v>69</v>
      </c>
      <c r="BC245" s="143">
        <f>AZ245*0.1</f>
        <v>18.8</v>
      </c>
      <c r="BD245" s="143">
        <v>2</v>
      </c>
      <c r="BE245" s="143">
        <v>2</v>
      </c>
      <c r="BF245" s="143">
        <v>1</v>
      </c>
      <c r="BG245" s="143">
        <v>19.8</v>
      </c>
      <c r="BH245" s="143">
        <f t="shared" si="106"/>
        <v>-1</v>
      </c>
      <c r="BI245" s="147" t="s">
        <v>70</v>
      </c>
      <c r="BJ245" s="143">
        <f>BG245*0.06</f>
        <v>1.188</v>
      </c>
      <c r="BK245" s="143">
        <v>5</v>
      </c>
      <c r="BL245" s="143">
        <v>6</v>
      </c>
      <c r="BM245" s="143">
        <v>67</v>
      </c>
      <c r="BN245" s="143">
        <v>926.9</v>
      </c>
      <c r="BO245" s="143">
        <v>897</v>
      </c>
      <c r="BP245" s="143">
        <f t="shared" si="107"/>
        <v>62</v>
      </c>
      <c r="BQ245" s="147" t="s">
        <v>69</v>
      </c>
      <c r="BR245" s="143">
        <f>(BN245-BO245)*0.1</f>
        <v>2.99</v>
      </c>
      <c r="BS245" s="143">
        <v>6</v>
      </c>
      <c r="BT245" s="143">
        <v>8</v>
      </c>
      <c r="BU245" s="143">
        <v>15</v>
      </c>
      <c r="BV245" s="143">
        <v>225.75</v>
      </c>
      <c r="BW245" s="143">
        <f t="shared" si="108"/>
        <v>9</v>
      </c>
      <c r="BX245" s="147" t="s">
        <v>69</v>
      </c>
      <c r="BY245" s="143">
        <f>BV245*0.1</f>
        <v>22.575</v>
      </c>
      <c r="BZ245" s="143">
        <v>5</v>
      </c>
      <c r="CA245" s="143">
        <v>5</v>
      </c>
      <c r="CB245" s="143">
        <f t="shared" si="109"/>
        <v>15</v>
      </c>
      <c r="CC245" s="159">
        <f t="shared" si="110"/>
        <v>10</v>
      </c>
      <c r="CD245" s="160" t="s">
        <v>69</v>
      </c>
      <c r="CE245" s="159">
        <f>CG245*3+CH245*5+CI245*25+CJ245*15+CK245*70+CL245*6+CM245*30+CN245*6+CO245*24+CP245*56+CQ245*61</f>
        <v>97</v>
      </c>
      <c r="CF245" s="159"/>
      <c r="CG245" s="144">
        <v>0</v>
      </c>
      <c r="CH245" s="143">
        <v>3</v>
      </c>
      <c r="CI245" s="143">
        <v>0</v>
      </c>
      <c r="CJ245" s="143">
        <v>0</v>
      </c>
      <c r="CK245" s="143">
        <v>1</v>
      </c>
      <c r="CL245" s="143">
        <v>0</v>
      </c>
      <c r="CM245" s="143">
        <v>0</v>
      </c>
      <c r="CN245" s="143">
        <v>2</v>
      </c>
      <c r="CO245" s="143">
        <v>0</v>
      </c>
      <c r="CP245" s="143">
        <v>0</v>
      </c>
      <c r="CQ245" s="143">
        <v>0</v>
      </c>
      <c r="CR245" s="143">
        <f t="shared" si="111"/>
        <v>627</v>
      </c>
      <c r="CS245" s="143">
        <f t="shared" si="112"/>
        <v>0</v>
      </c>
    </row>
    <row r="246" s="135" customFormat="1" customHeight="1" spans="1:97">
      <c r="A246" s="143">
        <v>11231</v>
      </c>
      <c r="B246" s="143" t="s">
        <v>405</v>
      </c>
      <c r="C246" s="143">
        <v>111219</v>
      </c>
      <c r="D246" s="143" t="s">
        <v>404</v>
      </c>
      <c r="E246" s="143" t="s">
        <v>72</v>
      </c>
      <c r="F246" s="143">
        <v>19</v>
      </c>
      <c r="G246" s="143">
        <v>23</v>
      </c>
      <c r="H246" s="143">
        <v>19</v>
      </c>
      <c r="I246" s="143">
        <v>516.5</v>
      </c>
      <c r="J246" s="143">
        <f t="shared" si="99"/>
        <v>0</v>
      </c>
      <c r="K246" s="147" t="s">
        <v>73</v>
      </c>
      <c r="L246" s="143">
        <f>I246*0.08</f>
        <v>41.32</v>
      </c>
      <c r="M246" s="143">
        <v>25</v>
      </c>
      <c r="N246" s="143">
        <v>28</v>
      </c>
      <c r="O246" s="143">
        <v>40</v>
      </c>
      <c r="P246" s="143">
        <v>896.94</v>
      </c>
      <c r="Q246" s="143">
        <f t="shared" si="100"/>
        <v>15</v>
      </c>
      <c r="R246" s="147" t="s">
        <v>69</v>
      </c>
      <c r="S246" s="143">
        <f t="shared" si="119"/>
        <v>71.7552</v>
      </c>
      <c r="T246" s="143">
        <v>8</v>
      </c>
      <c r="U246" s="143">
        <v>9</v>
      </c>
      <c r="V246" s="143">
        <v>6</v>
      </c>
      <c r="W246" s="143">
        <v>168.5</v>
      </c>
      <c r="X246" s="143">
        <f t="shared" si="101"/>
        <v>-2</v>
      </c>
      <c r="Y246" s="147" t="s">
        <v>70</v>
      </c>
      <c r="Z246" s="143">
        <f>W246*0.06</f>
        <v>10.11</v>
      </c>
      <c r="AA246" s="143">
        <v>17</v>
      </c>
      <c r="AB246" s="143">
        <v>22</v>
      </c>
      <c r="AC246" s="143">
        <v>23</v>
      </c>
      <c r="AD246" s="143">
        <v>560.23</v>
      </c>
      <c r="AE246" s="143">
        <f t="shared" si="102"/>
        <v>6</v>
      </c>
      <c r="AF246" s="147" t="s">
        <v>69</v>
      </c>
      <c r="AG246" s="143">
        <f>AD246*0.1</f>
        <v>56.023</v>
      </c>
      <c r="AH246" s="143">
        <v>3</v>
      </c>
      <c r="AI246" s="143">
        <v>3</v>
      </c>
      <c r="AJ246" s="143">
        <v>8</v>
      </c>
      <c r="AK246" s="143">
        <v>203.77</v>
      </c>
      <c r="AL246" s="143">
        <f t="shared" si="103"/>
        <v>5</v>
      </c>
      <c r="AM246" s="147" t="s">
        <v>69</v>
      </c>
      <c r="AN246" s="143">
        <f>AK246*0.1</f>
        <v>20.377</v>
      </c>
      <c r="AO246" s="143"/>
      <c r="AP246" s="143">
        <v>22</v>
      </c>
      <c r="AQ246" s="143">
        <v>27</v>
      </c>
      <c r="AR246" s="143">
        <v>33</v>
      </c>
      <c r="AS246" s="143">
        <v>2814.46</v>
      </c>
      <c r="AT246" s="143">
        <f t="shared" si="104"/>
        <v>11</v>
      </c>
      <c r="AU246" s="147" t="s">
        <v>69</v>
      </c>
      <c r="AV246" s="143">
        <f>AS246*0.1</f>
        <v>281.446</v>
      </c>
      <c r="AW246" s="143">
        <v>4</v>
      </c>
      <c r="AX246" s="143">
        <v>5</v>
      </c>
      <c r="AY246" s="143">
        <v>19</v>
      </c>
      <c r="AZ246" s="143">
        <v>501</v>
      </c>
      <c r="BA246" s="143">
        <f t="shared" si="105"/>
        <v>15</v>
      </c>
      <c r="BB246" s="147" t="s">
        <v>69</v>
      </c>
      <c r="BC246" s="143">
        <f>AZ246*0.1</f>
        <v>50.1</v>
      </c>
      <c r="BD246" s="143">
        <v>1</v>
      </c>
      <c r="BE246" s="143">
        <v>1</v>
      </c>
      <c r="BF246" s="143">
        <v>4</v>
      </c>
      <c r="BG246" s="143">
        <v>196</v>
      </c>
      <c r="BH246" s="143">
        <f t="shared" si="106"/>
        <v>3</v>
      </c>
      <c r="BI246" s="147" t="s">
        <v>69</v>
      </c>
      <c r="BJ246" s="143">
        <f t="shared" ref="BJ246:BJ252" si="124">BG246*0.1</f>
        <v>19.6</v>
      </c>
      <c r="BK246" s="143">
        <v>5</v>
      </c>
      <c r="BL246" s="143">
        <v>6</v>
      </c>
      <c r="BM246" s="143">
        <v>22</v>
      </c>
      <c r="BN246" s="143">
        <v>299</v>
      </c>
      <c r="BO246" s="143">
        <v>299</v>
      </c>
      <c r="BP246" s="143">
        <f t="shared" si="107"/>
        <v>17</v>
      </c>
      <c r="BQ246" s="147" t="s">
        <v>69</v>
      </c>
      <c r="BR246" s="143">
        <f>(BN246-BO246)*0.1</f>
        <v>0</v>
      </c>
      <c r="BS246" s="143">
        <v>6</v>
      </c>
      <c r="BT246" s="143">
        <v>8</v>
      </c>
      <c r="BU246" s="143">
        <v>16</v>
      </c>
      <c r="BV246" s="143">
        <v>319.1</v>
      </c>
      <c r="BW246" s="143">
        <f t="shared" si="108"/>
        <v>10</v>
      </c>
      <c r="BX246" s="147" t="s">
        <v>69</v>
      </c>
      <c r="BY246" s="143">
        <f>BV246*0.1</f>
        <v>31.91</v>
      </c>
      <c r="BZ246" s="143">
        <v>4</v>
      </c>
      <c r="CA246" s="143">
        <v>5</v>
      </c>
      <c r="CB246" s="143">
        <f t="shared" si="109"/>
        <v>2.5</v>
      </c>
      <c r="CC246" s="159">
        <f t="shared" si="110"/>
        <v>-1.5</v>
      </c>
      <c r="CD246" s="160" t="s">
        <v>70</v>
      </c>
      <c r="CE246" s="159">
        <f>CG246*2+CH246*3+CI246*15+CJ246*10+CK246*50+CL246*4+CM246*20+CN246*3+CO246*15+CP246*40+CQ246*40</f>
        <v>8</v>
      </c>
      <c r="CF246" s="159">
        <f>CC246*3</f>
        <v>-4.5</v>
      </c>
      <c r="CG246" s="144">
        <v>1</v>
      </c>
      <c r="CH246" s="143">
        <v>0</v>
      </c>
      <c r="CI246" s="143">
        <v>0</v>
      </c>
      <c r="CJ246" s="143">
        <v>0</v>
      </c>
      <c r="CK246" s="143">
        <v>0</v>
      </c>
      <c r="CL246" s="143">
        <v>0</v>
      </c>
      <c r="CM246" s="143">
        <v>0</v>
      </c>
      <c r="CN246" s="143">
        <v>2</v>
      </c>
      <c r="CO246" s="143">
        <v>0</v>
      </c>
      <c r="CP246" s="143">
        <v>0</v>
      </c>
      <c r="CQ246" s="143">
        <v>0</v>
      </c>
      <c r="CR246" s="143">
        <f t="shared" si="111"/>
        <v>591</v>
      </c>
      <c r="CS246" s="143">
        <f t="shared" si="112"/>
        <v>-4.5</v>
      </c>
    </row>
    <row r="247" s="135" customFormat="1" customHeight="1" spans="1:97">
      <c r="A247" s="143">
        <v>13019</v>
      </c>
      <c r="B247" s="143" t="s">
        <v>406</v>
      </c>
      <c r="C247" s="143">
        <v>111219</v>
      </c>
      <c r="D247" s="143" t="s">
        <v>404</v>
      </c>
      <c r="E247" s="143" t="s">
        <v>72</v>
      </c>
      <c r="F247" s="143">
        <v>19</v>
      </c>
      <c r="G247" s="143">
        <v>23</v>
      </c>
      <c r="H247" s="143">
        <v>13</v>
      </c>
      <c r="I247" s="143">
        <v>380.1</v>
      </c>
      <c r="J247" s="143">
        <f t="shared" si="99"/>
        <v>-6</v>
      </c>
      <c r="K247" s="147" t="s">
        <v>70</v>
      </c>
      <c r="L247" s="143">
        <f>I247*0.06</f>
        <v>22.806</v>
      </c>
      <c r="M247" s="143">
        <v>25</v>
      </c>
      <c r="N247" s="143">
        <v>28</v>
      </c>
      <c r="O247" s="143">
        <v>29</v>
      </c>
      <c r="P247" s="143">
        <v>705</v>
      </c>
      <c r="Q247" s="143">
        <f t="shared" si="100"/>
        <v>4</v>
      </c>
      <c r="R247" s="147" t="s">
        <v>69</v>
      </c>
      <c r="S247" s="143">
        <f t="shared" si="119"/>
        <v>56.4</v>
      </c>
      <c r="T247" s="143">
        <v>8</v>
      </c>
      <c r="U247" s="143">
        <v>8</v>
      </c>
      <c r="V247" s="143">
        <v>5</v>
      </c>
      <c r="W247" s="143">
        <v>147.5</v>
      </c>
      <c r="X247" s="143">
        <f t="shared" si="101"/>
        <v>-3</v>
      </c>
      <c r="Y247" s="147" t="s">
        <v>70</v>
      </c>
      <c r="Z247" s="143">
        <f>W247*0.06</f>
        <v>8.85</v>
      </c>
      <c r="AA247" s="143">
        <v>17</v>
      </c>
      <c r="AB247" s="143">
        <v>22</v>
      </c>
      <c r="AC247" s="143">
        <v>16</v>
      </c>
      <c r="AD247" s="143">
        <v>407.89</v>
      </c>
      <c r="AE247" s="143">
        <f t="shared" si="102"/>
        <v>-1</v>
      </c>
      <c r="AF247" s="147" t="s">
        <v>70</v>
      </c>
      <c r="AG247" s="143">
        <f>AD247*0.06</f>
        <v>24.4734</v>
      </c>
      <c r="AH247" s="143">
        <v>3</v>
      </c>
      <c r="AI247" s="143">
        <v>4</v>
      </c>
      <c r="AJ247" s="143">
        <v>0</v>
      </c>
      <c r="AK247" s="143">
        <v>0</v>
      </c>
      <c r="AL247" s="143">
        <f t="shared" si="103"/>
        <v>-3</v>
      </c>
      <c r="AM247" s="147" t="s">
        <v>70</v>
      </c>
      <c r="AN247" s="143">
        <f>AK247*0.06</f>
        <v>0</v>
      </c>
      <c r="AO247" s="143">
        <f>AL247*1</f>
        <v>-3</v>
      </c>
      <c r="AP247" s="143">
        <v>22</v>
      </c>
      <c r="AQ247" s="143">
        <v>27</v>
      </c>
      <c r="AR247" s="143">
        <v>20</v>
      </c>
      <c r="AS247" s="143">
        <v>1486</v>
      </c>
      <c r="AT247" s="143">
        <f t="shared" si="104"/>
        <v>-2</v>
      </c>
      <c r="AU247" s="147" t="s">
        <v>70</v>
      </c>
      <c r="AV247" s="143">
        <f>AS247*0.06</f>
        <v>89.16</v>
      </c>
      <c r="AW247" s="143">
        <v>4</v>
      </c>
      <c r="AX247" s="143">
        <v>5</v>
      </c>
      <c r="AY247" s="143">
        <v>4</v>
      </c>
      <c r="AZ247" s="143">
        <v>140</v>
      </c>
      <c r="BA247" s="143">
        <f t="shared" si="105"/>
        <v>0</v>
      </c>
      <c r="BB247" s="147" t="s">
        <v>73</v>
      </c>
      <c r="BC247" s="143">
        <f>AZ247*0.08</f>
        <v>11.2</v>
      </c>
      <c r="BD247" s="143">
        <v>1</v>
      </c>
      <c r="BE247" s="143">
        <v>1</v>
      </c>
      <c r="BF247" s="143">
        <v>3</v>
      </c>
      <c r="BG247" s="143">
        <v>39.6</v>
      </c>
      <c r="BH247" s="143">
        <f t="shared" si="106"/>
        <v>2</v>
      </c>
      <c r="BI247" s="147" t="s">
        <v>69</v>
      </c>
      <c r="BJ247" s="143">
        <f t="shared" si="124"/>
        <v>3.96</v>
      </c>
      <c r="BK247" s="143">
        <v>4</v>
      </c>
      <c r="BL247" s="143">
        <v>6</v>
      </c>
      <c r="BM247" s="143">
        <v>0</v>
      </c>
      <c r="BN247" s="143">
        <v>0</v>
      </c>
      <c r="BO247" s="143">
        <v>0</v>
      </c>
      <c r="BP247" s="143">
        <f t="shared" si="107"/>
        <v>-4</v>
      </c>
      <c r="BQ247" s="147" t="s">
        <v>70</v>
      </c>
      <c r="BR247" s="143">
        <f>(BN247-BO247)*0.06</f>
        <v>0</v>
      </c>
      <c r="BS247" s="143">
        <v>6</v>
      </c>
      <c r="BT247" s="143">
        <v>7</v>
      </c>
      <c r="BU247" s="143">
        <v>7</v>
      </c>
      <c r="BV247" s="143">
        <v>147</v>
      </c>
      <c r="BW247" s="143">
        <f t="shared" si="108"/>
        <v>1</v>
      </c>
      <c r="BX247" s="147" t="s">
        <v>69</v>
      </c>
      <c r="BY247" s="143">
        <f>BV247*0.1</f>
        <v>14.7</v>
      </c>
      <c r="BZ247" s="143">
        <v>4</v>
      </c>
      <c r="CA247" s="143">
        <v>5</v>
      </c>
      <c r="CB247" s="143">
        <f t="shared" si="109"/>
        <v>4</v>
      </c>
      <c r="CC247" s="159">
        <f t="shared" si="110"/>
        <v>0</v>
      </c>
      <c r="CD247" s="160" t="s">
        <v>73</v>
      </c>
      <c r="CE247" s="159">
        <f>CG247*2+CH247*3+CI247*15+CJ247*10+CK247*50+CL247*4+CM247*20+CN247*3+CO247*15+CP247*40+CQ247*40</f>
        <v>12</v>
      </c>
      <c r="CF247" s="159"/>
      <c r="CG247" s="144">
        <v>0</v>
      </c>
      <c r="CH247" s="143">
        <v>4</v>
      </c>
      <c r="CI247" s="143">
        <v>0</v>
      </c>
      <c r="CJ247" s="143">
        <v>0</v>
      </c>
      <c r="CK247" s="143">
        <v>0</v>
      </c>
      <c r="CL247" s="143">
        <v>0</v>
      </c>
      <c r="CM247" s="143">
        <v>0</v>
      </c>
      <c r="CN247" s="143">
        <v>0</v>
      </c>
      <c r="CO247" s="143">
        <v>0</v>
      </c>
      <c r="CP247" s="143">
        <v>0</v>
      </c>
      <c r="CQ247" s="143">
        <v>0</v>
      </c>
      <c r="CR247" s="143">
        <f t="shared" si="111"/>
        <v>244</v>
      </c>
      <c r="CS247" s="143">
        <f t="shared" si="112"/>
        <v>-3</v>
      </c>
    </row>
    <row r="248" s="135" customFormat="1" customHeight="1" spans="1:97">
      <c r="A248" s="143">
        <v>12880</v>
      </c>
      <c r="B248" s="143" t="s">
        <v>407</v>
      </c>
      <c r="C248" s="143">
        <v>111219</v>
      </c>
      <c r="D248" s="143" t="s">
        <v>404</v>
      </c>
      <c r="E248" s="143" t="s">
        <v>72</v>
      </c>
      <c r="F248" s="143">
        <v>19</v>
      </c>
      <c r="G248" s="143">
        <v>23</v>
      </c>
      <c r="H248" s="143">
        <v>33</v>
      </c>
      <c r="I248" s="143">
        <v>897.2</v>
      </c>
      <c r="J248" s="143">
        <f t="shared" si="99"/>
        <v>14</v>
      </c>
      <c r="K248" s="147" t="s">
        <v>69</v>
      </c>
      <c r="L248" s="143">
        <f>I248*0.1</f>
        <v>89.72</v>
      </c>
      <c r="M248" s="143">
        <v>25</v>
      </c>
      <c r="N248" s="143">
        <v>27</v>
      </c>
      <c r="O248" s="143">
        <v>52</v>
      </c>
      <c r="P248" s="143">
        <v>1155.05</v>
      </c>
      <c r="Q248" s="143">
        <f t="shared" si="100"/>
        <v>27</v>
      </c>
      <c r="R248" s="147" t="s">
        <v>69</v>
      </c>
      <c r="S248" s="143">
        <f t="shared" si="119"/>
        <v>92.404</v>
      </c>
      <c r="T248" s="143">
        <v>8</v>
      </c>
      <c r="U248" s="143">
        <v>9</v>
      </c>
      <c r="V248" s="143">
        <v>14</v>
      </c>
      <c r="W248" s="143">
        <v>389.2</v>
      </c>
      <c r="X248" s="143">
        <f t="shared" si="101"/>
        <v>6</v>
      </c>
      <c r="Y248" s="147" t="s">
        <v>69</v>
      </c>
      <c r="Z248" s="143">
        <f>W248*0.1</f>
        <v>38.92</v>
      </c>
      <c r="AA248" s="143">
        <v>17</v>
      </c>
      <c r="AB248" s="143">
        <v>22</v>
      </c>
      <c r="AC248" s="143">
        <v>30</v>
      </c>
      <c r="AD248" s="143">
        <v>730.31</v>
      </c>
      <c r="AE248" s="143">
        <f t="shared" si="102"/>
        <v>13</v>
      </c>
      <c r="AF248" s="147" t="s">
        <v>69</v>
      </c>
      <c r="AG248" s="143">
        <f>AD248*0.1</f>
        <v>73.031</v>
      </c>
      <c r="AH248" s="143">
        <v>3</v>
      </c>
      <c r="AI248" s="143">
        <v>4</v>
      </c>
      <c r="AJ248" s="143">
        <v>2</v>
      </c>
      <c r="AK248" s="143">
        <v>59.6</v>
      </c>
      <c r="AL248" s="143">
        <f t="shared" si="103"/>
        <v>-1</v>
      </c>
      <c r="AM248" s="147" t="s">
        <v>70</v>
      </c>
      <c r="AN248" s="143">
        <f>AK248*0.06</f>
        <v>3.576</v>
      </c>
      <c r="AO248" s="143">
        <f>AL248*1</f>
        <v>-1</v>
      </c>
      <c r="AP248" s="143">
        <v>22</v>
      </c>
      <c r="AQ248" s="143">
        <v>27</v>
      </c>
      <c r="AR248" s="143">
        <v>29</v>
      </c>
      <c r="AS248" s="143">
        <v>2684.37</v>
      </c>
      <c r="AT248" s="143">
        <f t="shared" si="104"/>
        <v>7</v>
      </c>
      <c r="AU248" s="147" t="s">
        <v>69</v>
      </c>
      <c r="AV248" s="143">
        <f>AS248*0.1</f>
        <v>268.437</v>
      </c>
      <c r="AW248" s="143">
        <v>6</v>
      </c>
      <c r="AX248" s="143">
        <v>6</v>
      </c>
      <c r="AY248" s="143">
        <v>21</v>
      </c>
      <c r="AZ248" s="143">
        <v>455.04</v>
      </c>
      <c r="BA248" s="143">
        <f t="shared" si="105"/>
        <v>15</v>
      </c>
      <c r="BB248" s="147" t="s">
        <v>69</v>
      </c>
      <c r="BC248" s="143">
        <f>AZ248*0.1</f>
        <v>45.504</v>
      </c>
      <c r="BD248" s="143">
        <v>1</v>
      </c>
      <c r="BE248" s="143">
        <v>2</v>
      </c>
      <c r="BF248" s="143">
        <v>7</v>
      </c>
      <c r="BG248" s="143">
        <v>109.1</v>
      </c>
      <c r="BH248" s="143">
        <f t="shared" si="106"/>
        <v>6</v>
      </c>
      <c r="BI248" s="147" t="s">
        <v>69</v>
      </c>
      <c r="BJ248" s="143">
        <f t="shared" si="124"/>
        <v>10.91</v>
      </c>
      <c r="BK248" s="143">
        <v>5</v>
      </c>
      <c r="BL248" s="143">
        <v>5</v>
      </c>
      <c r="BM248" s="143">
        <v>10</v>
      </c>
      <c r="BN248" s="143">
        <v>149.5</v>
      </c>
      <c r="BO248" s="143">
        <v>149.5</v>
      </c>
      <c r="BP248" s="143">
        <f t="shared" si="107"/>
        <v>5</v>
      </c>
      <c r="BQ248" s="147" t="s">
        <v>69</v>
      </c>
      <c r="BR248" s="143">
        <f>(BN248-BO248)*0.1</f>
        <v>0</v>
      </c>
      <c r="BS248" s="143">
        <v>6</v>
      </c>
      <c r="BT248" s="143">
        <v>8</v>
      </c>
      <c r="BU248" s="143">
        <v>9</v>
      </c>
      <c r="BV248" s="143">
        <v>192.5</v>
      </c>
      <c r="BW248" s="143">
        <f t="shared" si="108"/>
        <v>3</v>
      </c>
      <c r="BX248" s="147" t="s">
        <v>69</v>
      </c>
      <c r="BY248" s="143">
        <f>BV248*0.1</f>
        <v>19.25</v>
      </c>
      <c r="BZ248" s="143">
        <v>4</v>
      </c>
      <c r="CA248" s="143">
        <v>5</v>
      </c>
      <c r="CB248" s="143">
        <f t="shared" si="109"/>
        <v>6.5</v>
      </c>
      <c r="CC248" s="159">
        <f t="shared" si="110"/>
        <v>2.5</v>
      </c>
      <c r="CD248" s="160" t="s">
        <v>69</v>
      </c>
      <c r="CE248" s="159">
        <f>CG248*3+CH248*5+CI248*25+CJ248*15+CK248*70+CL248*6+CM248*30+CN248*6+CO248*24+CP248*56+CQ248*61</f>
        <v>33</v>
      </c>
      <c r="CF248" s="159"/>
      <c r="CG248" s="144">
        <v>1</v>
      </c>
      <c r="CH248" s="143">
        <v>1</v>
      </c>
      <c r="CI248" s="143">
        <v>1</v>
      </c>
      <c r="CJ248" s="143">
        <v>0</v>
      </c>
      <c r="CK248" s="143">
        <v>0</v>
      </c>
      <c r="CL248" s="143">
        <v>0</v>
      </c>
      <c r="CM248" s="143">
        <v>0</v>
      </c>
      <c r="CN248" s="143">
        <v>0</v>
      </c>
      <c r="CO248" s="143">
        <v>0</v>
      </c>
      <c r="CP248" s="143">
        <v>0</v>
      </c>
      <c r="CQ248" s="143">
        <v>0</v>
      </c>
      <c r="CR248" s="143">
        <f t="shared" si="111"/>
        <v>675</v>
      </c>
      <c r="CS248" s="143">
        <f t="shared" si="112"/>
        <v>-1</v>
      </c>
    </row>
    <row r="249" s="135" customFormat="1" customHeight="1" spans="1:97">
      <c r="A249" s="143">
        <v>6607</v>
      </c>
      <c r="B249" s="143" t="s">
        <v>408</v>
      </c>
      <c r="C249" s="143">
        <v>726</v>
      </c>
      <c r="D249" s="143" t="s">
        <v>409</v>
      </c>
      <c r="E249" s="143" t="s">
        <v>68</v>
      </c>
      <c r="F249" s="143">
        <v>20</v>
      </c>
      <c r="G249" s="143">
        <v>25</v>
      </c>
      <c r="H249" s="143">
        <v>19</v>
      </c>
      <c r="I249" s="143">
        <v>471.46</v>
      </c>
      <c r="J249" s="143">
        <f t="shared" si="99"/>
        <v>-1</v>
      </c>
      <c r="K249" s="147" t="s">
        <v>70</v>
      </c>
      <c r="L249" s="143">
        <f>I249*0.06</f>
        <v>28.2876</v>
      </c>
      <c r="M249" s="143">
        <v>27</v>
      </c>
      <c r="N249" s="143">
        <v>29</v>
      </c>
      <c r="O249" s="143">
        <v>36</v>
      </c>
      <c r="P249" s="143">
        <v>745.76</v>
      </c>
      <c r="Q249" s="143">
        <f t="shared" si="100"/>
        <v>9</v>
      </c>
      <c r="R249" s="147" t="s">
        <v>69</v>
      </c>
      <c r="S249" s="143">
        <f t="shared" si="119"/>
        <v>59.6608</v>
      </c>
      <c r="T249" s="143">
        <v>10</v>
      </c>
      <c r="U249" s="143">
        <v>11</v>
      </c>
      <c r="V249" s="143">
        <v>5</v>
      </c>
      <c r="W249" s="143">
        <v>139.87</v>
      </c>
      <c r="X249" s="143">
        <f t="shared" si="101"/>
        <v>-5</v>
      </c>
      <c r="Y249" s="147" t="s">
        <v>70</v>
      </c>
      <c r="Z249" s="143">
        <f>W249*0.06</f>
        <v>8.3922</v>
      </c>
      <c r="AA249" s="143">
        <v>27</v>
      </c>
      <c r="AB249" s="143">
        <v>34</v>
      </c>
      <c r="AC249" s="143">
        <v>21</v>
      </c>
      <c r="AD249" s="143">
        <v>551.35</v>
      </c>
      <c r="AE249" s="143">
        <f t="shared" si="102"/>
        <v>-6</v>
      </c>
      <c r="AF249" s="147" t="s">
        <v>70</v>
      </c>
      <c r="AG249" s="143">
        <f t="shared" ref="AG249:AG254" si="125">AD249*0.06</f>
        <v>33.081</v>
      </c>
      <c r="AH249" s="143">
        <v>4</v>
      </c>
      <c r="AI249" s="143">
        <v>4</v>
      </c>
      <c r="AJ249" s="143">
        <v>3</v>
      </c>
      <c r="AK249" s="143">
        <v>59</v>
      </c>
      <c r="AL249" s="143">
        <f t="shared" si="103"/>
        <v>-1</v>
      </c>
      <c r="AM249" s="147" t="s">
        <v>70</v>
      </c>
      <c r="AN249" s="143">
        <f>AK249*0.06</f>
        <v>3.54</v>
      </c>
      <c r="AO249" s="143">
        <f>AL249*1</f>
        <v>-1</v>
      </c>
      <c r="AP249" s="143">
        <v>25</v>
      </c>
      <c r="AQ249" s="143">
        <v>31</v>
      </c>
      <c r="AR249" s="143">
        <v>22.53</v>
      </c>
      <c r="AS249" s="143">
        <v>1949.04</v>
      </c>
      <c r="AT249" s="143">
        <f t="shared" si="104"/>
        <v>-2.47</v>
      </c>
      <c r="AU249" s="147" t="s">
        <v>70</v>
      </c>
      <c r="AV249" s="143">
        <f t="shared" ref="AV249:AV254" si="126">AS249*0.06</f>
        <v>116.9424</v>
      </c>
      <c r="AW249" s="143">
        <v>10</v>
      </c>
      <c r="AX249" s="143">
        <v>11</v>
      </c>
      <c r="AY249" s="143">
        <v>18</v>
      </c>
      <c r="AZ249" s="143">
        <v>472</v>
      </c>
      <c r="BA249" s="143">
        <f t="shared" si="105"/>
        <v>8</v>
      </c>
      <c r="BB249" s="147" t="s">
        <v>69</v>
      </c>
      <c r="BC249" s="143">
        <f>AZ249*0.1</f>
        <v>47.2</v>
      </c>
      <c r="BD249" s="143">
        <v>2</v>
      </c>
      <c r="BE249" s="143">
        <v>3</v>
      </c>
      <c r="BF249" s="143">
        <v>6</v>
      </c>
      <c r="BG249" s="143">
        <v>147.7</v>
      </c>
      <c r="BH249" s="143">
        <f t="shared" si="106"/>
        <v>4</v>
      </c>
      <c r="BI249" s="147" t="s">
        <v>69</v>
      </c>
      <c r="BJ249" s="143">
        <f t="shared" si="124"/>
        <v>14.77</v>
      </c>
      <c r="BK249" s="143">
        <v>7</v>
      </c>
      <c r="BL249" s="143">
        <v>9</v>
      </c>
      <c r="BM249" s="143">
        <v>10</v>
      </c>
      <c r="BN249" s="143">
        <v>149.5</v>
      </c>
      <c r="BO249" s="143">
        <v>149.5</v>
      </c>
      <c r="BP249" s="143">
        <f t="shared" si="107"/>
        <v>3</v>
      </c>
      <c r="BQ249" s="147" t="s">
        <v>69</v>
      </c>
      <c r="BR249" s="143">
        <f>(BN249-BO249)*0.1</f>
        <v>0</v>
      </c>
      <c r="BS249" s="143">
        <v>6</v>
      </c>
      <c r="BT249" s="143">
        <v>8</v>
      </c>
      <c r="BU249" s="143">
        <v>15</v>
      </c>
      <c r="BV249" s="143">
        <v>289.35</v>
      </c>
      <c r="BW249" s="143">
        <f t="shared" si="108"/>
        <v>9</v>
      </c>
      <c r="BX249" s="147" t="s">
        <v>69</v>
      </c>
      <c r="BY249" s="143">
        <f>BV249*0.1</f>
        <v>28.935</v>
      </c>
      <c r="BZ249" s="143">
        <v>8</v>
      </c>
      <c r="CA249" s="143">
        <v>10</v>
      </c>
      <c r="CB249" s="143">
        <f t="shared" si="109"/>
        <v>11.5</v>
      </c>
      <c r="CC249" s="159">
        <f t="shared" si="110"/>
        <v>3.5</v>
      </c>
      <c r="CD249" s="160" t="s">
        <v>69</v>
      </c>
      <c r="CE249" s="159">
        <f>CG249*3+CH249*5+CI249*25+CJ249*15+CK249*70+CL249*6+CM249*30+CN249*6+CO249*24+CP249*56+CQ249*61</f>
        <v>69</v>
      </c>
      <c r="CF249" s="159"/>
      <c r="CG249" s="144">
        <v>1</v>
      </c>
      <c r="CH249" s="143">
        <v>0</v>
      </c>
      <c r="CI249" s="143">
        <v>0</v>
      </c>
      <c r="CJ249" s="143">
        <v>0</v>
      </c>
      <c r="CK249" s="143">
        <v>0</v>
      </c>
      <c r="CL249" s="143">
        <v>1</v>
      </c>
      <c r="CM249" s="143">
        <v>0</v>
      </c>
      <c r="CN249" s="143">
        <v>2</v>
      </c>
      <c r="CO249" s="143">
        <v>2</v>
      </c>
      <c r="CP249" s="143">
        <v>0</v>
      </c>
      <c r="CQ249" s="143">
        <v>0</v>
      </c>
      <c r="CR249" s="143">
        <f t="shared" si="111"/>
        <v>410</v>
      </c>
      <c r="CS249" s="143">
        <f t="shared" si="112"/>
        <v>-1</v>
      </c>
    </row>
    <row r="250" s="135" customFormat="1" customHeight="1" spans="1:97">
      <c r="A250" s="143">
        <v>10177</v>
      </c>
      <c r="B250" s="143" t="s">
        <v>410</v>
      </c>
      <c r="C250" s="143">
        <v>726</v>
      </c>
      <c r="D250" s="143" t="s">
        <v>409</v>
      </c>
      <c r="E250" s="143" t="s">
        <v>72</v>
      </c>
      <c r="F250" s="143">
        <v>23</v>
      </c>
      <c r="G250" s="143">
        <v>27</v>
      </c>
      <c r="H250" s="143">
        <v>25</v>
      </c>
      <c r="I250" s="143">
        <v>593.45</v>
      </c>
      <c r="J250" s="143">
        <f t="shared" si="99"/>
        <v>2</v>
      </c>
      <c r="K250" s="147" t="s">
        <v>73</v>
      </c>
      <c r="L250" s="143">
        <f>I250*0.08</f>
        <v>47.476</v>
      </c>
      <c r="M250" s="143">
        <v>30</v>
      </c>
      <c r="N250" s="143">
        <v>33</v>
      </c>
      <c r="O250" s="143">
        <v>38</v>
      </c>
      <c r="P250" s="143">
        <v>814.3</v>
      </c>
      <c r="Q250" s="143">
        <f t="shared" si="100"/>
        <v>8</v>
      </c>
      <c r="R250" s="147" t="s">
        <v>69</v>
      </c>
      <c r="S250" s="143">
        <f t="shared" si="119"/>
        <v>65.144</v>
      </c>
      <c r="T250" s="143">
        <v>11</v>
      </c>
      <c r="U250" s="143">
        <v>12</v>
      </c>
      <c r="V250" s="143">
        <v>12</v>
      </c>
      <c r="W250" s="143">
        <v>314.92</v>
      </c>
      <c r="X250" s="143">
        <f t="shared" si="101"/>
        <v>1</v>
      </c>
      <c r="Y250" s="147" t="s">
        <v>69</v>
      </c>
      <c r="Z250" s="143">
        <f>W250*0.1</f>
        <v>31.492</v>
      </c>
      <c r="AA250" s="143">
        <v>30</v>
      </c>
      <c r="AB250" s="143">
        <v>38</v>
      </c>
      <c r="AC250" s="143">
        <v>23</v>
      </c>
      <c r="AD250" s="143">
        <v>538.08</v>
      </c>
      <c r="AE250" s="143">
        <f t="shared" si="102"/>
        <v>-7</v>
      </c>
      <c r="AF250" s="147" t="s">
        <v>70</v>
      </c>
      <c r="AG250" s="143">
        <f t="shared" si="125"/>
        <v>32.2848</v>
      </c>
      <c r="AH250" s="143">
        <v>4</v>
      </c>
      <c r="AI250" s="143">
        <v>5</v>
      </c>
      <c r="AJ250" s="143">
        <v>14</v>
      </c>
      <c r="AK250" s="143">
        <v>294.3</v>
      </c>
      <c r="AL250" s="143">
        <f t="shared" si="103"/>
        <v>10</v>
      </c>
      <c r="AM250" s="147" t="s">
        <v>69</v>
      </c>
      <c r="AN250" s="143">
        <f>AK250*0.1</f>
        <v>29.43</v>
      </c>
      <c r="AO250" s="143"/>
      <c r="AP250" s="143">
        <v>28</v>
      </c>
      <c r="AQ250" s="143">
        <v>34</v>
      </c>
      <c r="AR250" s="143">
        <v>22.47</v>
      </c>
      <c r="AS250" s="143">
        <v>2029.35</v>
      </c>
      <c r="AT250" s="143">
        <f t="shared" si="104"/>
        <v>-5.53</v>
      </c>
      <c r="AU250" s="147" t="s">
        <v>70</v>
      </c>
      <c r="AV250" s="143">
        <f t="shared" si="126"/>
        <v>121.761</v>
      </c>
      <c r="AW250" s="143">
        <v>11</v>
      </c>
      <c r="AX250" s="143">
        <v>13</v>
      </c>
      <c r="AY250" s="143">
        <v>14</v>
      </c>
      <c r="AZ250" s="143">
        <v>355</v>
      </c>
      <c r="BA250" s="143">
        <f t="shared" si="105"/>
        <v>3</v>
      </c>
      <c r="BB250" s="147" t="s">
        <v>69</v>
      </c>
      <c r="BC250" s="143">
        <f>AZ250*0.1</f>
        <v>35.5</v>
      </c>
      <c r="BD250" s="143">
        <v>3</v>
      </c>
      <c r="BE250" s="143">
        <v>3</v>
      </c>
      <c r="BF250" s="143">
        <v>8</v>
      </c>
      <c r="BG250" s="143">
        <v>137.21</v>
      </c>
      <c r="BH250" s="143">
        <f t="shared" si="106"/>
        <v>5</v>
      </c>
      <c r="BI250" s="147" t="s">
        <v>69</v>
      </c>
      <c r="BJ250" s="143">
        <f t="shared" si="124"/>
        <v>13.721</v>
      </c>
      <c r="BK250" s="143">
        <v>8</v>
      </c>
      <c r="BL250" s="143">
        <v>10</v>
      </c>
      <c r="BM250" s="143">
        <v>49</v>
      </c>
      <c r="BN250" s="143">
        <v>687.8</v>
      </c>
      <c r="BO250" s="143">
        <v>598.1</v>
      </c>
      <c r="BP250" s="143">
        <f t="shared" si="107"/>
        <v>41</v>
      </c>
      <c r="BQ250" s="147" t="s">
        <v>69</v>
      </c>
      <c r="BR250" s="143">
        <f>(BN250-BO250)*0.1</f>
        <v>8.96999999999999</v>
      </c>
      <c r="BS250" s="143">
        <v>7</v>
      </c>
      <c r="BT250" s="143">
        <v>9</v>
      </c>
      <c r="BU250" s="143">
        <v>7</v>
      </c>
      <c r="BV250" s="143">
        <v>150.73</v>
      </c>
      <c r="BW250" s="143">
        <f t="shared" si="108"/>
        <v>0</v>
      </c>
      <c r="BX250" s="147" t="s">
        <v>73</v>
      </c>
      <c r="BY250" s="143">
        <f>BV250*0.08</f>
        <v>12.0584</v>
      </c>
      <c r="BZ250" s="143">
        <v>9</v>
      </c>
      <c r="CA250" s="143">
        <v>11</v>
      </c>
      <c r="CB250" s="143">
        <f t="shared" si="109"/>
        <v>6</v>
      </c>
      <c r="CC250" s="159">
        <f t="shared" si="110"/>
        <v>-3</v>
      </c>
      <c r="CD250" s="160" t="s">
        <v>70</v>
      </c>
      <c r="CE250" s="159">
        <f>CG250*2+CH250*3+CI250*15+CJ250*10+CK250*50+CL250*4+CM250*20+CN250*3+CO250*15+CP250*40+CQ250*40</f>
        <v>18</v>
      </c>
      <c r="CF250" s="159">
        <f>CC250*3</f>
        <v>-9</v>
      </c>
      <c r="CG250" s="144">
        <v>0</v>
      </c>
      <c r="CH250" s="143">
        <v>1</v>
      </c>
      <c r="CI250" s="143">
        <v>1</v>
      </c>
      <c r="CJ250" s="143">
        <v>0</v>
      </c>
      <c r="CK250" s="143">
        <v>0</v>
      </c>
      <c r="CL250" s="143">
        <v>0</v>
      </c>
      <c r="CM250" s="143">
        <v>0</v>
      </c>
      <c r="CN250" s="143">
        <v>0</v>
      </c>
      <c r="CO250" s="143">
        <v>0</v>
      </c>
      <c r="CP250" s="143">
        <v>0</v>
      </c>
      <c r="CQ250" s="143">
        <v>0</v>
      </c>
      <c r="CR250" s="143">
        <f t="shared" si="111"/>
        <v>416</v>
      </c>
      <c r="CS250" s="143">
        <f t="shared" si="112"/>
        <v>-9</v>
      </c>
    </row>
    <row r="251" s="135" customFormat="1" customHeight="1" spans="1:97">
      <c r="A251" s="143">
        <v>12909</v>
      </c>
      <c r="B251" s="143" t="s">
        <v>411</v>
      </c>
      <c r="C251" s="143">
        <v>726</v>
      </c>
      <c r="D251" s="143" t="s">
        <v>409</v>
      </c>
      <c r="E251" s="143" t="s">
        <v>72</v>
      </c>
      <c r="F251" s="143">
        <v>18</v>
      </c>
      <c r="G251" s="143">
        <v>21.5</v>
      </c>
      <c r="H251" s="143">
        <v>16</v>
      </c>
      <c r="I251" s="143">
        <v>381</v>
      </c>
      <c r="J251" s="143">
        <f t="shared" si="99"/>
        <v>-2</v>
      </c>
      <c r="K251" s="147" t="s">
        <v>70</v>
      </c>
      <c r="L251" s="143">
        <f>I251*0.06</f>
        <v>22.86</v>
      </c>
      <c r="M251" s="143">
        <v>24</v>
      </c>
      <c r="N251" s="143">
        <v>27</v>
      </c>
      <c r="O251" s="143">
        <v>33</v>
      </c>
      <c r="P251" s="143">
        <v>723.8</v>
      </c>
      <c r="Q251" s="143">
        <f t="shared" si="100"/>
        <v>9</v>
      </c>
      <c r="R251" s="147" t="s">
        <v>69</v>
      </c>
      <c r="S251" s="143">
        <f t="shared" si="119"/>
        <v>57.904</v>
      </c>
      <c r="T251" s="143">
        <v>9.5</v>
      </c>
      <c r="U251" s="143">
        <v>10.5</v>
      </c>
      <c r="V251" s="143">
        <v>3</v>
      </c>
      <c r="W251" s="143">
        <v>91</v>
      </c>
      <c r="X251" s="143">
        <f t="shared" si="101"/>
        <v>-6.5</v>
      </c>
      <c r="Y251" s="147" t="s">
        <v>70</v>
      </c>
      <c r="Z251" s="143">
        <f>W251*0.06</f>
        <v>5.46</v>
      </c>
      <c r="AA251" s="143">
        <v>25.5</v>
      </c>
      <c r="AB251" s="143">
        <v>31</v>
      </c>
      <c r="AC251" s="143">
        <v>9</v>
      </c>
      <c r="AD251" s="143">
        <v>219.67</v>
      </c>
      <c r="AE251" s="143">
        <f t="shared" si="102"/>
        <v>-16.5</v>
      </c>
      <c r="AF251" s="147" t="s">
        <v>70</v>
      </c>
      <c r="AG251" s="143">
        <f t="shared" si="125"/>
        <v>13.1802</v>
      </c>
      <c r="AH251" s="143">
        <v>3</v>
      </c>
      <c r="AI251" s="143">
        <v>4</v>
      </c>
      <c r="AJ251" s="143">
        <v>4</v>
      </c>
      <c r="AK251" s="143">
        <v>87.5</v>
      </c>
      <c r="AL251" s="143">
        <f t="shared" si="103"/>
        <v>1</v>
      </c>
      <c r="AM251" s="147" t="s">
        <v>69</v>
      </c>
      <c r="AN251" s="143">
        <f>AK251*0.1</f>
        <v>8.75</v>
      </c>
      <c r="AO251" s="143"/>
      <c r="AP251" s="143">
        <v>23</v>
      </c>
      <c r="AQ251" s="143">
        <v>27</v>
      </c>
      <c r="AR251" s="143">
        <v>6</v>
      </c>
      <c r="AS251" s="143">
        <v>464</v>
      </c>
      <c r="AT251" s="143">
        <f t="shared" si="104"/>
        <v>-17</v>
      </c>
      <c r="AU251" s="147" t="s">
        <v>70</v>
      </c>
      <c r="AV251" s="143">
        <f t="shared" si="126"/>
        <v>27.84</v>
      </c>
      <c r="AW251" s="143">
        <v>8.5</v>
      </c>
      <c r="AX251" s="143">
        <v>10.5</v>
      </c>
      <c r="AY251" s="143">
        <v>2</v>
      </c>
      <c r="AZ251" s="143">
        <v>33</v>
      </c>
      <c r="BA251" s="143">
        <f t="shared" si="105"/>
        <v>-6.5</v>
      </c>
      <c r="BB251" s="147" t="s">
        <v>70</v>
      </c>
      <c r="BC251" s="143">
        <f>AZ251*0.06</f>
        <v>1.98</v>
      </c>
      <c r="BD251" s="143">
        <v>2</v>
      </c>
      <c r="BE251" s="143">
        <v>2.5</v>
      </c>
      <c r="BF251" s="143">
        <v>6</v>
      </c>
      <c r="BG251" s="143">
        <v>89.7</v>
      </c>
      <c r="BH251" s="143">
        <f t="shared" si="106"/>
        <v>4</v>
      </c>
      <c r="BI251" s="147" t="s">
        <v>69</v>
      </c>
      <c r="BJ251" s="143">
        <f t="shared" si="124"/>
        <v>8.97</v>
      </c>
      <c r="BK251" s="143">
        <v>7</v>
      </c>
      <c r="BL251" s="143">
        <v>8</v>
      </c>
      <c r="BM251" s="143">
        <v>0</v>
      </c>
      <c r="BN251" s="143">
        <v>0</v>
      </c>
      <c r="BO251" s="143">
        <v>0</v>
      </c>
      <c r="BP251" s="143">
        <f t="shared" si="107"/>
        <v>-7</v>
      </c>
      <c r="BQ251" s="147" t="s">
        <v>70</v>
      </c>
      <c r="BR251" s="143">
        <f>(BN251-BO251)*0.06</f>
        <v>0</v>
      </c>
      <c r="BS251" s="143">
        <v>5.5</v>
      </c>
      <c r="BT251" s="143">
        <v>7</v>
      </c>
      <c r="BU251" s="143">
        <v>5</v>
      </c>
      <c r="BV251" s="143">
        <v>97.2</v>
      </c>
      <c r="BW251" s="143">
        <f t="shared" si="108"/>
        <v>-0.5</v>
      </c>
      <c r="BX251" s="147" t="s">
        <v>70</v>
      </c>
      <c r="BY251" s="143">
        <f>BV251*0.06</f>
        <v>5.832</v>
      </c>
      <c r="BZ251" s="143">
        <v>7</v>
      </c>
      <c r="CA251" s="143">
        <v>8</v>
      </c>
      <c r="CB251" s="143">
        <f t="shared" si="109"/>
        <v>7</v>
      </c>
      <c r="CC251" s="159">
        <f t="shared" si="110"/>
        <v>0</v>
      </c>
      <c r="CD251" s="160" t="s">
        <v>73</v>
      </c>
      <c r="CE251" s="159">
        <f>CG251*2+CH251*3+CI251*15+CJ251*10+CK251*50+CL251*4+CM251*20+CN251*3+CO251*15+CP251*40+CQ251*40</f>
        <v>21</v>
      </c>
      <c r="CF251" s="159"/>
      <c r="CG251" s="144">
        <v>0</v>
      </c>
      <c r="CH251" s="143">
        <v>2</v>
      </c>
      <c r="CI251" s="143">
        <v>1</v>
      </c>
      <c r="CJ251" s="143">
        <v>0</v>
      </c>
      <c r="CK251" s="143">
        <v>0</v>
      </c>
      <c r="CL251" s="143">
        <v>0</v>
      </c>
      <c r="CM251" s="143">
        <v>0</v>
      </c>
      <c r="CN251" s="143">
        <v>0</v>
      </c>
      <c r="CO251" s="143">
        <v>0</v>
      </c>
      <c r="CP251" s="143">
        <v>0</v>
      </c>
      <c r="CQ251" s="143">
        <v>0</v>
      </c>
      <c r="CR251" s="143">
        <f t="shared" si="111"/>
        <v>174</v>
      </c>
      <c r="CS251" s="143">
        <f t="shared" si="112"/>
        <v>0</v>
      </c>
    </row>
    <row r="252" s="135" customFormat="1" customHeight="1" spans="1:97">
      <c r="A252" s="143">
        <v>13039</v>
      </c>
      <c r="B252" s="143" t="s">
        <v>412</v>
      </c>
      <c r="C252" s="143">
        <v>726</v>
      </c>
      <c r="D252" s="143" t="s">
        <v>409</v>
      </c>
      <c r="E252" s="143" t="s">
        <v>72</v>
      </c>
      <c r="F252" s="143">
        <v>18</v>
      </c>
      <c r="G252" s="143">
        <v>21.5</v>
      </c>
      <c r="H252" s="143">
        <v>4</v>
      </c>
      <c r="I252" s="143">
        <v>91.25</v>
      </c>
      <c r="J252" s="143">
        <f t="shared" si="99"/>
        <v>-14</v>
      </c>
      <c r="K252" s="147" t="s">
        <v>70</v>
      </c>
      <c r="L252" s="143">
        <f>I252*0.06</f>
        <v>5.475</v>
      </c>
      <c r="M252" s="143">
        <v>24</v>
      </c>
      <c r="N252" s="143">
        <v>27</v>
      </c>
      <c r="O252" s="143">
        <v>17</v>
      </c>
      <c r="P252" s="143">
        <v>414.3</v>
      </c>
      <c r="Q252" s="143">
        <f t="shared" si="100"/>
        <v>-7</v>
      </c>
      <c r="R252" s="147" t="s">
        <v>70</v>
      </c>
      <c r="S252" s="143">
        <f>P252*0.05</f>
        <v>20.715</v>
      </c>
      <c r="T252" s="143">
        <v>9.5</v>
      </c>
      <c r="U252" s="143">
        <v>10.5</v>
      </c>
      <c r="V252" s="143">
        <v>3</v>
      </c>
      <c r="W252" s="143">
        <v>73.5</v>
      </c>
      <c r="X252" s="143">
        <f t="shared" si="101"/>
        <v>-6.5</v>
      </c>
      <c r="Y252" s="147" t="s">
        <v>70</v>
      </c>
      <c r="Z252" s="143">
        <f>W252*0.06</f>
        <v>4.41</v>
      </c>
      <c r="AA252" s="143">
        <v>25.5</v>
      </c>
      <c r="AB252" s="143">
        <v>31</v>
      </c>
      <c r="AC252" s="143">
        <v>8</v>
      </c>
      <c r="AD252" s="143">
        <v>147.8</v>
      </c>
      <c r="AE252" s="143">
        <f t="shared" si="102"/>
        <v>-17.5</v>
      </c>
      <c r="AF252" s="147" t="s">
        <v>70</v>
      </c>
      <c r="AG252" s="143">
        <f t="shared" si="125"/>
        <v>8.868</v>
      </c>
      <c r="AH252" s="143">
        <v>3</v>
      </c>
      <c r="AI252" s="143">
        <v>4</v>
      </c>
      <c r="AJ252" s="143">
        <v>0</v>
      </c>
      <c r="AK252" s="143">
        <v>0</v>
      </c>
      <c r="AL252" s="143">
        <f t="shared" si="103"/>
        <v>-3</v>
      </c>
      <c r="AM252" s="147" t="s">
        <v>70</v>
      </c>
      <c r="AN252" s="143">
        <f>AK252*0.06</f>
        <v>0</v>
      </c>
      <c r="AO252" s="143">
        <f>AL252*1</f>
        <v>-3</v>
      </c>
      <c r="AP252" s="143">
        <v>23</v>
      </c>
      <c r="AQ252" s="143">
        <v>27</v>
      </c>
      <c r="AR252" s="143">
        <v>5</v>
      </c>
      <c r="AS252" s="143">
        <v>361</v>
      </c>
      <c r="AT252" s="143">
        <f t="shared" si="104"/>
        <v>-18</v>
      </c>
      <c r="AU252" s="147" t="s">
        <v>70</v>
      </c>
      <c r="AV252" s="143">
        <f t="shared" si="126"/>
        <v>21.66</v>
      </c>
      <c r="AW252" s="143">
        <v>8.5</v>
      </c>
      <c r="AX252" s="143">
        <v>10.5</v>
      </c>
      <c r="AY252" s="143">
        <v>1</v>
      </c>
      <c r="AZ252" s="143">
        <v>28.8</v>
      </c>
      <c r="BA252" s="143">
        <f t="shared" si="105"/>
        <v>-7.5</v>
      </c>
      <c r="BB252" s="147" t="s">
        <v>70</v>
      </c>
      <c r="BC252" s="143">
        <f>AZ252*0.06</f>
        <v>1.728</v>
      </c>
      <c r="BD252" s="143">
        <v>2</v>
      </c>
      <c r="BE252" s="143">
        <v>2.5</v>
      </c>
      <c r="BF252" s="143">
        <v>4</v>
      </c>
      <c r="BG252" s="143">
        <v>59.8</v>
      </c>
      <c r="BH252" s="143">
        <f t="shared" si="106"/>
        <v>2</v>
      </c>
      <c r="BI252" s="147" t="s">
        <v>69</v>
      </c>
      <c r="BJ252" s="143">
        <f t="shared" si="124"/>
        <v>5.98</v>
      </c>
      <c r="BK252" s="143">
        <v>7</v>
      </c>
      <c r="BL252" s="143">
        <v>8</v>
      </c>
      <c r="BM252" s="143">
        <v>0</v>
      </c>
      <c r="BN252" s="143">
        <v>0</v>
      </c>
      <c r="BO252" s="143">
        <v>0</v>
      </c>
      <c r="BP252" s="143">
        <f t="shared" si="107"/>
        <v>-7</v>
      </c>
      <c r="BQ252" s="147" t="s">
        <v>70</v>
      </c>
      <c r="BR252" s="143">
        <f>(BN252-BO252)*0.06</f>
        <v>0</v>
      </c>
      <c r="BS252" s="143">
        <v>5.5</v>
      </c>
      <c r="BT252" s="143">
        <v>7</v>
      </c>
      <c r="BU252" s="143">
        <v>3</v>
      </c>
      <c r="BV252" s="143">
        <v>44.47</v>
      </c>
      <c r="BW252" s="143">
        <f t="shared" si="108"/>
        <v>-2.5</v>
      </c>
      <c r="BX252" s="147" t="s">
        <v>70</v>
      </c>
      <c r="BY252" s="143">
        <f>BV252*0.06</f>
        <v>2.6682</v>
      </c>
      <c r="BZ252" s="143">
        <v>7</v>
      </c>
      <c r="CA252" s="143">
        <v>8</v>
      </c>
      <c r="CB252" s="143">
        <f t="shared" si="109"/>
        <v>0</v>
      </c>
      <c r="CC252" s="159">
        <f t="shared" si="110"/>
        <v>-7</v>
      </c>
      <c r="CD252" s="160" t="s">
        <v>70</v>
      </c>
      <c r="CE252" s="159">
        <f>CG252*2+CH252*3+CI252*15+CJ252*10+CK252*50+CL252*4+CM252*20+CN252*3+CO252*15+CP252*40+CQ252*40</f>
        <v>0</v>
      </c>
      <c r="CF252" s="159">
        <f>CC252*3</f>
        <v>-21</v>
      </c>
      <c r="CG252" s="144">
        <v>0</v>
      </c>
      <c r="CH252" s="143">
        <v>0</v>
      </c>
      <c r="CI252" s="143">
        <v>0</v>
      </c>
      <c r="CJ252" s="143">
        <v>0</v>
      </c>
      <c r="CK252" s="143">
        <v>0</v>
      </c>
      <c r="CL252" s="143">
        <v>0</v>
      </c>
      <c r="CM252" s="143">
        <v>0</v>
      </c>
      <c r="CN252" s="143">
        <v>0</v>
      </c>
      <c r="CO252" s="143">
        <v>0</v>
      </c>
      <c r="CP252" s="143">
        <v>0</v>
      </c>
      <c r="CQ252" s="143">
        <v>0</v>
      </c>
      <c r="CR252" s="143">
        <f t="shared" si="111"/>
        <v>72</v>
      </c>
      <c r="CS252" s="143">
        <f t="shared" si="112"/>
        <v>-24</v>
      </c>
    </row>
    <row r="253" s="135" customFormat="1" customHeight="1" spans="1:97">
      <c r="A253" s="143">
        <v>11330</v>
      </c>
      <c r="B253" s="143" t="s">
        <v>413</v>
      </c>
      <c r="C253" s="143">
        <v>107829</v>
      </c>
      <c r="D253" s="143" t="s">
        <v>414</v>
      </c>
      <c r="E253" s="143" t="s">
        <v>68</v>
      </c>
      <c r="F253" s="143">
        <v>28</v>
      </c>
      <c r="G253" s="143">
        <v>33</v>
      </c>
      <c r="H253" s="143">
        <v>10</v>
      </c>
      <c r="I253" s="143">
        <v>255.19</v>
      </c>
      <c r="J253" s="143">
        <f t="shared" si="99"/>
        <v>-18</v>
      </c>
      <c r="K253" s="147" t="s">
        <v>70</v>
      </c>
      <c r="L253" s="143">
        <f>I253*0.06</f>
        <v>15.3114</v>
      </c>
      <c r="M253" s="143">
        <v>37</v>
      </c>
      <c r="N253" s="143">
        <v>40</v>
      </c>
      <c r="O253" s="143">
        <v>29</v>
      </c>
      <c r="P253" s="143">
        <v>742.29</v>
      </c>
      <c r="Q253" s="143">
        <f t="shared" si="100"/>
        <v>-8</v>
      </c>
      <c r="R253" s="147" t="s">
        <v>70</v>
      </c>
      <c r="S253" s="143">
        <f>P253*0.05</f>
        <v>37.1145</v>
      </c>
      <c r="T253" s="143">
        <v>8</v>
      </c>
      <c r="U253" s="143">
        <v>9</v>
      </c>
      <c r="V253" s="143">
        <v>9</v>
      </c>
      <c r="W253" s="143">
        <v>255</v>
      </c>
      <c r="X253" s="143">
        <f t="shared" si="101"/>
        <v>1</v>
      </c>
      <c r="Y253" s="147" t="s">
        <v>69</v>
      </c>
      <c r="Z253" s="143">
        <f>W253*0.1</f>
        <v>25.5</v>
      </c>
      <c r="AA253" s="143">
        <v>13</v>
      </c>
      <c r="AB253" s="143">
        <v>18</v>
      </c>
      <c r="AC253" s="143">
        <v>10</v>
      </c>
      <c r="AD253" s="143">
        <v>261.2</v>
      </c>
      <c r="AE253" s="143">
        <f t="shared" si="102"/>
        <v>-3</v>
      </c>
      <c r="AF253" s="147" t="s">
        <v>70</v>
      </c>
      <c r="AG253" s="143">
        <f t="shared" si="125"/>
        <v>15.672</v>
      </c>
      <c r="AH253" s="143">
        <v>3</v>
      </c>
      <c r="AI253" s="143">
        <v>3</v>
      </c>
      <c r="AJ253" s="143">
        <v>0</v>
      </c>
      <c r="AK253" s="143">
        <v>0</v>
      </c>
      <c r="AL253" s="143">
        <f t="shared" si="103"/>
        <v>-3</v>
      </c>
      <c r="AM253" s="147" t="s">
        <v>70</v>
      </c>
      <c r="AN253" s="143">
        <f>AK253*0.06</f>
        <v>0</v>
      </c>
      <c r="AO253" s="143">
        <f>AL253*1</f>
        <v>-3</v>
      </c>
      <c r="AP253" s="143">
        <v>17</v>
      </c>
      <c r="AQ253" s="143">
        <v>20</v>
      </c>
      <c r="AR253" s="143">
        <v>8</v>
      </c>
      <c r="AS253" s="143">
        <v>498</v>
      </c>
      <c r="AT253" s="143">
        <f t="shared" si="104"/>
        <v>-9</v>
      </c>
      <c r="AU253" s="147" t="s">
        <v>70</v>
      </c>
      <c r="AV253" s="143">
        <f t="shared" si="126"/>
        <v>29.88</v>
      </c>
      <c r="AW253" s="143">
        <v>5</v>
      </c>
      <c r="AX253" s="143">
        <v>6</v>
      </c>
      <c r="AY253" s="143">
        <v>1</v>
      </c>
      <c r="AZ253" s="143">
        <v>35</v>
      </c>
      <c r="BA253" s="143">
        <f t="shared" si="105"/>
        <v>-4</v>
      </c>
      <c r="BB253" s="147" t="s">
        <v>70</v>
      </c>
      <c r="BC253" s="143">
        <f>AZ253*0.06</f>
        <v>2.1</v>
      </c>
      <c r="BD253" s="143">
        <v>4</v>
      </c>
      <c r="BE253" s="143">
        <v>4</v>
      </c>
      <c r="BF253" s="143">
        <v>0</v>
      </c>
      <c r="BG253" s="143">
        <v>0</v>
      </c>
      <c r="BH253" s="143">
        <f t="shared" si="106"/>
        <v>-4</v>
      </c>
      <c r="BI253" s="147" t="s">
        <v>70</v>
      </c>
      <c r="BJ253" s="143">
        <f>BG253*0.06</f>
        <v>0</v>
      </c>
      <c r="BK253" s="143">
        <v>7</v>
      </c>
      <c r="BL253" s="143">
        <v>8</v>
      </c>
      <c r="BM253" s="143">
        <v>10</v>
      </c>
      <c r="BN253" s="143">
        <v>149.5</v>
      </c>
      <c r="BO253" s="143">
        <v>149.5</v>
      </c>
      <c r="BP253" s="143">
        <f t="shared" si="107"/>
        <v>3</v>
      </c>
      <c r="BQ253" s="147" t="s">
        <v>69</v>
      </c>
      <c r="BR253" s="143">
        <f>(BN253-BO253)*0.1</f>
        <v>0</v>
      </c>
      <c r="BS253" s="143">
        <v>10</v>
      </c>
      <c r="BT253" s="143">
        <v>14</v>
      </c>
      <c r="BU253" s="143">
        <v>2</v>
      </c>
      <c r="BV253" s="143">
        <v>42</v>
      </c>
      <c r="BW253" s="143">
        <f t="shared" si="108"/>
        <v>-8</v>
      </c>
      <c r="BX253" s="147" t="s">
        <v>70</v>
      </c>
      <c r="BY253" s="143">
        <f>BV253*0.06</f>
        <v>2.52</v>
      </c>
      <c r="BZ253" s="143">
        <v>14</v>
      </c>
      <c r="CA253" s="143">
        <v>16</v>
      </c>
      <c r="CB253" s="143">
        <f t="shared" si="109"/>
        <v>29.5</v>
      </c>
      <c r="CC253" s="159">
        <f t="shared" si="110"/>
        <v>15.5</v>
      </c>
      <c r="CD253" s="160" t="s">
        <v>69</v>
      </c>
      <c r="CE253" s="159">
        <f>CG253*3+CH253*5+CI253*25+CJ253*15+CK253*70+CL253*6+CM253*30+CN253*6+CO253*24+CP253*56+CQ253*61</f>
        <v>177</v>
      </c>
      <c r="CF253" s="159"/>
      <c r="CG253" s="144">
        <v>5</v>
      </c>
      <c r="CH253" s="143">
        <v>4</v>
      </c>
      <c r="CI253" s="143">
        <v>3</v>
      </c>
      <c r="CJ253" s="143">
        <v>0</v>
      </c>
      <c r="CK253" s="143">
        <v>0</v>
      </c>
      <c r="CL253" s="143">
        <v>0</v>
      </c>
      <c r="CM253" s="143">
        <v>0</v>
      </c>
      <c r="CN253" s="143">
        <v>1</v>
      </c>
      <c r="CO253" s="143">
        <v>0</v>
      </c>
      <c r="CP253" s="143">
        <v>0</v>
      </c>
      <c r="CQ253" s="143">
        <v>1</v>
      </c>
      <c r="CR253" s="143">
        <f t="shared" si="111"/>
        <v>305</v>
      </c>
      <c r="CS253" s="143">
        <f t="shared" si="112"/>
        <v>-3</v>
      </c>
    </row>
    <row r="254" s="135" customFormat="1" customHeight="1" spans="1:97">
      <c r="A254" s="143">
        <v>12317</v>
      </c>
      <c r="B254" s="143" t="s">
        <v>415</v>
      </c>
      <c r="C254" s="143">
        <v>107829</v>
      </c>
      <c r="D254" s="143" t="s">
        <v>414</v>
      </c>
      <c r="E254" s="143" t="s">
        <v>416</v>
      </c>
      <c r="F254" s="143">
        <v>27</v>
      </c>
      <c r="G254" s="143">
        <v>33</v>
      </c>
      <c r="H254" s="143">
        <v>5</v>
      </c>
      <c r="I254" s="143">
        <v>89.1</v>
      </c>
      <c r="J254" s="143">
        <f t="shared" si="99"/>
        <v>-22</v>
      </c>
      <c r="K254" s="147" t="s">
        <v>70</v>
      </c>
      <c r="L254" s="143">
        <f>I254*0.06</f>
        <v>5.346</v>
      </c>
      <c r="M254" s="143">
        <v>36</v>
      </c>
      <c r="N254" s="143">
        <v>40</v>
      </c>
      <c r="O254" s="143">
        <v>4</v>
      </c>
      <c r="P254" s="143">
        <v>149.43</v>
      </c>
      <c r="Q254" s="143">
        <f t="shared" si="100"/>
        <v>-32</v>
      </c>
      <c r="R254" s="147" t="s">
        <v>70</v>
      </c>
      <c r="S254" s="143">
        <f>P254*0.05</f>
        <v>7.4715</v>
      </c>
      <c r="T254" s="143">
        <v>8</v>
      </c>
      <c r="U254" s="143">
        <v>9</v>
      </c>
      <c r="V254" s="143">
        <v>0</v>
      </c>
      <c r="W254" s="143">
        <v>0</v>
      </c>
      <c r="X254" s="143">
        <f t="shared" si="101"/>
        <v>-8</v>
      </c>
      <c r="Y254" s="147" t="s">
        <v>70</v>
      </c>
      <c r="Z254" s="143">
        <f>W254*0.06</f>
        <v>0</v>
      </c>
      <c r="AA254" s="143">
        <v>12</v>
      </c>
      <c r="AB254" s="143">
        <v>17</v>
      </c>
      <c r="AC254" s="143">
        <v>1</v>
      </c>
      <c r="AD254" s="143">
        <v>32</v>
      </c>
      <c r="AE254" s="143">
        <f t="shared" si="102"/>
        <v>-11</v>
      </c>
      <c r="AF254" s="147" t="s">
        <v>70</v>
      </c>
      <c r="AG254" s="143">
        <f t="shared" si="125"/>
        <v>1.92</v>
      </c>
      <c r="AH254" s="143">
        <v>2</v>
      </c>
      <c r="AI254" s="143">
        <v>3</v>
      </c>
      <c r="AJ254" s="143">
        <v>0</v>
      </c>
      <c r="AK254" s="143">
        <v>0</v>
      </c>
      <c r="AL254" s="143">
        <f t="shared" si="103"/>
        <v>-2</v>
      </c>
      <c r="AM254" s="147" t="s">
        <v>70</v>
      </c>
      <c r="AN254" s="143">
        <f>AK254*0.06</f>
        <v>0</v>
      </c>
      <c r="AO254" s="143">
        <f>AL254*1</f>
        <v>-2</v>
      </c>
      <c r="AP254" s="143">
        <v>16</v>
      </c>
      <c r="AQ254" s="143">
        <v>19</v>
      </c>
      <c r="AR254" s="143">
        <v>4</v>
      </c>
      <c r="AS254" s="143">
        <v>401.07</v>
      </c>
      <c r="AT254" s="143">
        <f t="shared" si="104"/>
        <v>-12</v>
      </c>
      <c r="AU254" s="147" t="s">
        <v>70</v>
      </c>
      <c r="AV254" s="143">
        <f t="shared" si="126"/>
        <v>24.0642</v>
      </c>
      <c r="AW254" s="143">
        <v>5</v>
      </c>
      <c r="AX254" s="143">
        <v>6</v>
      </c>
      <c r="AY254" s="143">
        <v>0</v>
      </c>
      <c r="AZ254" s="143">
        <v>0</v>
      </c>
      <c r="BA254" s="143">
        <f t="shared" si="105"/>
        <v>-5</v>
      </c>
      <c r="BB254" s="147" t="s">
        <v>70</v>
      </c>
      <c r="BC254" s="143">
        <f>AZ254*0.06</f>
        <v>0</v>
      </c>
      <c r="BD254" s="143">
        <v>3</v>
      </c>
      <c r="BE254" s="143">
        <v>4</v>
      </c>
      <c r="BF254" s="143">
        <v>0</v>
      </c>
      <c r="BG254" s="143">
        <v>0</v>
      </c>
      <c r="BH254" s="143">
        <f t="shared" si="106"/>
        <v>-3</v>
      </c>
      <c r="BI254" s="147" t="s">
        <v>70</v>
      </c>
      <c r="BJ254" s="143">
        <f>BG254*0.06</f>
        <v>0</v>
      </c>
      <c r="BK254" s="143">
        <v>6</v>
      </c>
      <c r="BL254" s="143">
        <v>8</v>
      </c>
      <c r="BM254" s="143">
        <v>0</v>
      </c>
      <c r="BN254" s="143">
        <v>0</v>
      </c>
      <c r="BO254" s="143">
        <v>0</v>
      </c>
      <c r="BP254" s="143">
        <f t="shared" si="107"/>
        <v>-6</v>
      </c>
      <c r="BQ254" s="147" t="s">
        <v>70</v>
      </c>
      <c r="BR254" s="143">
        <f>(BN254-BO254)*0.06</f>
        <v>0</v>
      </c>
      <c r="BS254" s="143">
        <v>10</v>
      </c>
      <c r="BT254" s="143">
        <v>13</v>
      </c>
      <c r="BU254" s="143">
        <v>0</v>
      </c>
      <c r="BV254" s="143">
        <v>0</v>
      </c>
      <c r="BW254" s="143">
        <f t="shared" si="108"/>
        <v>-10</v>
      </c>
      <c r="BX254" s="147" t="s">
        <v>70</v>
      </c>
      <c r="BY254" s="143">
        <f>BV254*0.06</f>
        <v>0</v>
      </c>
      <c r="BZ254" s="143">
        <v>13</v>
      </c>
      <c r="CA254" s="143">
        <v>16</v>
      </c>
      <c r="CB254" s="143">
        <f t="shared" si="109"/>
        <v>0</v>
      </c>
      <c r="CC254" s="159">
        <f t="shared" si="110"/>
        <v>-13</v>
      </c>
      <c r="CD254" s="160" t="s">
        <v>70</v>
      </c>
      <c r="CE254" s="159">
        <f>CG254*2+CH254*3+CI254*15+CJ254*10+CK254*50+CL254*4+CM254*20+CN254*3+CO254*15+CP254*40+CQ254*40</f>
        <v>0</v>
      </c>
      <c r="CF254" s="159">
        <f>CC254*3</f>
        <v>-39</v>
      </c>
      <c r="CG254" s="144">
        <v>0</v>
      </c>
      <c r="CH254" s="143">
        <v>0</v>
      </c>
      <c r="CI254" s="143">
        <v>0</v>
      </c>
      <c r="CJ254" s="143">
        <v>0</v>
      </c>
      <c r="CK254" s="143">
        <v>0</v>
      </c>
      <c r="CL254" s="143">
        <v>0</v>
      </c>
      <c r="CM254" s="143">
        <v>0</v>
      </c>
      <c r="CN254" s="143">
        <v>0</v>
      </c>
      <c r="CO254" s="143">
        <v>0</v>
      </c>
      <c r="CP254" s="143">
        <v>0</v>
      </c>
      <c r="CQ254" s="143">
        <v>0</v>
      </c>
      <c r="CR254" s="143">
        <f t="shared" si="111"/>
        <v>39</v>
      </c>
      <c r="CS254" s="143">
        <f t="shared" si="112"/>
        <v>-41</v>
      </c>
    </row>
    <row r="255" s="135" customFormat="1" customHeight="1" spans="1:97">
      <c r="A255" s="143">
        <v>13340</v>
      </c>
      <c r="B255" s="143" t="s">
        <v>417</v>
      </c>
      <c r="C255" s="143">
        <v>107829</v>
      </c>
      <c r="D255" s="143" t="s">
        <v>414</v>
      </c>
      <c r="E255" s="144" t="s">
        <v>81</v>
      </c>
      <c r="F255" s="143"/>
      <c r="G255" s="143"/>
      <c r="H255" s="143">
        <v>3</v>
      </c>
      <c r="I255" s="143">
        <v>69.4</v>
      </c>
      <c r="J255" s="143">
        <f t="shared" si="99"/>
        <v>3</v>
      </c>
      <c r="K255" s="147" t="s">
        <v>76</v>
      </c>
      <c r="L255" s="143">
        <f>I255*0.06</f>
        <v>4.164</v>
      </c>
      <c r="M255" s="143"/>
      <c r="N255" s="143"/>
      <c r="O255" s="143">
        <v>16</v>
      </c>
      <c r="P255" s="143">
        <v>353.75</v>
      </c>
      <c r="Q255" s="143">
        <f t="shared" si="100"/>
        <v>16</v>
      </c>
      <c r="R255" s="147" t="s">
        <v>76</v>
      </c>
      <c r="S255" s="143">
        <f>P255*0.05</f>
        <v>17.6875</v>
      </c>
      <c r="T255" s="143"/>
      <c r="U255" s="143"/>
      <c r="V255" s="143">
        <v>1</v>
      </c>
      <c r="W255" s="143">
        <v>28</v>
      </c>
      <c r="X255" s="143">
        <f t="shared" si="101"/>
        <v>1</v>
      </c>
      <c r="Y255" s="147" t="s">
        <v>76</v>
      </c>
      <c r="Z255" s="143">
        <f>W255*0.06</f>
        <v>1.68</v>
      </c>
      <c r="AA255" s="143"/>
      <c r="AB255" s="143"/>
      <c r="AC255" s="143">
        <v>9</v>
      </c>
      <c r="AD255" s="143">
        <v>227.81</v>
      </c>
      <c r="AE255" s="143">
        <f t="shared" si="102"/>
        <v>9</v>
      </c>
      <c r="AF255" s="147" t="s">
        <v>76</v>
      </c>
      <c r="AG255" s="143">
        <f>AD255*0.06</f>
        <v>13.6686</v>
      </c>
      <c r="AH255" s="143"/>
      <c r="AI255" s="143"/>
      <c r="AJ255" s="143">
        <v>0</v>
      </c>
      <c r="AK255" s="143">
        <v>0</v>
      </c>
      <c r="AL255" s="143">
        <f t="shared" si="103"/>
        <v>0</v>
      </c>
      <c r="AM255" s="147" t="s">
        <v>76</v>
      </c>
      <c r="AN255" s="143">
        <f>AK255*0.06</f>
        <v>0</v>
      </c>
      <c r="AO255" s="143"/>
      <c r="AP255" s="143"/>
      <c r="AQ255" s="143"/>
      <c r="AR255" s="143">
        <v>5</v>
      </c>
      <c r="AS255" s="143">
        <v>461</v>
      </c>
      <c r="AT255" s="143">
        <f t="shared" si="104"/>
        <v>5</v>
      </c>
      <c r="AU255" s="147" t="s">
        <v>76</v>
      </c>
      <c r="AV255" s="143">
        <f>AS255*0.06</f>
        <v>27.66</v>
      </c>
      <c r="AW255" s="143"/>
      <c r="AX255" s="143"/>
      <c r="AY255" s="143">
        <v>4</v>
      </c>
      <c r="AZ255" s="143">
        <v>140</v>
      </c>
      <c r="BA255" s="143">
        <f t="shared" si="105"/>
        <v>4</v>
      </c>
      <c r="BB255" s="147" t="s">
        <v>76</v>
      </c>
      <c r="BC255" s="143">
        <f>AZ255*0.06</f>
        <v>8.4</v>
      </c>
      <c r="BD255" s="143"/>
      <c r="BE255" s="143"/>
      <c r="BF255" s="143">
        <v>0</v>
      </c>
      <c r="BG255" s="143">
        <v>0</v>
      </c>
      <c r="BH255" s="143">
        <f t="shared" si="106"/>
        <v>0</v>
      </c>
      <c r="BI255" s="147" t="s">
        <v>76</v>
      </c>
      <c r="BJ255" s="143">
        <f>BG255*0.06</f>
        <v>0</v>
      </c>
      <c r="BK255" s="143"/>
      <c r="BL255" s="143"/>
      <c r="BM255" s="143">
        <v>0</v>
      </c>
      <c r="BN255" s="143">
        <v>0</v>
      </c>
      <c r="BO255" s="143">
        <v>0</v>
      </c>
      <c r="BP255" s="143">
        <f t="shared" si="107"/>
        <v>0</v>
      </c>
      <c r="BQ255" s="147" t="s">
        <v>76</v>
      </c>
      <c r="BR255" s="143">
        <f>(BN255-BO255)*0.06</f>
        <v>0</v>
      </c>
      <c r="BS255" s="143"/>
      <c r="BT255" s="143"/>
      <c r="BU255" s="143">
        <v>3</v>
      </c>
      <c r="BV255" s="143">
        <v>63</v>
      </c>
      <c r="BW255" s="143">
        <f t="shared" si="108"/>
        <v>3</v>
      </c>
      <c r="BX255" s="147" t="s">
        <v>76</v>
      </c>
      <c r="BY255" s="143">
        <f>BV255*0.06</f>
        <v>3.78</v>
      </c>
      <c r="BZ255" s="143"/>
      <c r="CA255" s="143"/>
      <c r="CB255" s="143">
        <f t="shared" si="109"/>
        <v>3</v>
      </c>
      <c r="CC255" s="159">
        <f t="shared" si="110"/>
        <v>3</v>
      </c>
      <c r="CD255" s="160" t="s">
        <v>76</v>
      </c>
      <c r="CE255" s="159">
        <f>CG255*2+CH255*3+CI255*15+CJ255*10+CK255*50+CL255*4+CM255*20+CN255*3+CO255*15+CP255*40+CQ255*40</f>
        <v>9</v>
      </c>
      <c r="CF255" s="159"/>
      <c r="CG255" s="144">
        <v>0</v>
      </c>
      <c r="CH255" s="143">
        <v>2</v>
      </c>
      <c r="CI255" s="143">
        <v>0</v>
      </c>
      <c r="CJ255" s="143">
        <v>0</v>
      </c>
      <c r="CK255" s="143">
        <v>0</v>
      </c>
      <c r="CL255" s="143">
        <v>0</v>
      </c>
      <c r="CM255" s="143">
        <v>0</v>
      </c>
      <c r="CN255" s="143">
        <v>1</v>
      </c>
      <c r="CO255" s="143">
        <v>0</v>
      </c>
      <c r="CP255" s="143">
        <v>0</v>
      </c>
      <c r="CQ255" s="143">
        <v>0</v>
      </c>
      <c r="CR255" s="143">
        <f t="shared" si="111"/>
        <v>86</v>
      </c>
      <c r="CS255" s="143">
        <f t="shared" si="112"/>
        <v>0</v>
      </c>
    </row>
    <row r="256" s="135" customFormat="1" customHeight="1" spans="1:97">
      <c r="A256" s="143">
        <v>11504</v>
      </c>
      <c r="B256" s="143" t="s">
        <v>418</v>
      </c>
      <c r="C256" s="143">
        <v>745</v>
      </c>
      <c r="D256" s="143" t="s">
        <v>419</v>
      </c>
      <c r="E256" s="143" t="s">
        <v>68</v>
      </c>
      <c r="F256" s="143">
        <v>32</v>
      </c>
      <c r="G256" s="143">
        <v>39</v>
      </c>
      <c r="H256" s="143">
        <v>10</v>
      </c>
      <c r="I256" s="143">
        <v>253.27</v>
      </c>
      <c r="J256" s="143">
        <f t="shared" si="99"/>
        <v>-22</v>
      </c>
      <c r="K256" s="147" t="s">
        <v>70</v>
      </c>
      <c r="L256" s="143">
        <f>I256*0.06</f>
        <v>15.1962</v>
      </c>
      <c r="M256" s="143">
        <v>43</v>
      </c>
      <c r="N256" s="143">
        <v>47</v>
      </c>
      <c r="O256" s="143">
        <v>47</v>
      </c>
      <c r="P256" s="143">
        <v>1121.77</v>
      </c>
      <c r="Q256" s="143">
        <f t="shared" si="100"/>
        <v>4</v>
      </c>
      <c r="R256" s="147" t="s">
        <v>69</v>
      </c>
      <c r="S256" s="143">
        <f>P256*0.08</f>
        <v>89.7416</v>
      </c>
      <c r="T256" s="143">
        <v>13</v>
      </c>
      <c r="U256" s="143">
        <v>14</v>
      </c>
      <c r="V256" s="143">
        <v>0</v>
      </c>
      <c r="W256" s="143">
        <v>0</v>
      </c>
      <c r="X256" s="143">
        <f t="shared" si="101"/>
        <v>-13</v>
      </c>
      <c r="Y256" s="147" t="s">
        <v>70</v>
      </c>
      <c r="Z256" s="143">
        <f>W256*0.06</f>
        <v>0</v>
      </c>
      <c r="AA256" s="143">
        <v>32</v>
      </c>
      <c r="AB256" s="143">
        <v>41</v>
      </c>
      <c r="AC256" s="143">
        <v>35</v>
      </c>
      <c r="AD256" s="143">
        <v>921.13</v>
      </c>
      <c r="AE256" s="143">
        <f t="shared" si="102"/>
        <v>3</v>
      </c>
      <c r="AF256" s="147" t="s">
        <v>73</v>
      </c>
      <c r="AG256" s="143">
        <f>AD256*0.08</f>
        <v>73.6904</v>
      </c>
      <c r="AH256" s="143">
        <v>5</v>
      </c>
      <c r="AI256" s="143">
        <v>6</v>
      </c>
      <c r="AJ256" s="143">
        <v>0</v>
      </c>
      <c r="AK256" s="143">
        <v>0</v>
      </c>
      <c r="AL256" s="143">
        <f t="shared" si="103"/>
        <v>-5</v>
      </c>
      <c r="AM256" s="147" t="s">
        <v>70</v>
      </c>
      <c r="AN256" s="143">
        <f>AK256*0.06</f>
        <v>0</v>
      </c>
      <c r="AO256" s="143">
        <f>AL256*1</f>
        <v>-5</v>
      </c>
      <c r="AP256" s="143">
        <v>43</v>
      </c>
      <c r="AQ256" s="143">
        <v>51</v>
      </c>
      <c r="AR256" s="143">
        <v>66</v>
      </c>
      <c r="AS256" s="143">
        <v>4940.58</v>
      </c>
      <c r="AT256" s="143">
        <f t="shared" si="104"/>
        <v>23</v>
      </c>
      <c r="AU256" s="147" t="s">
        <v>69</v>
      </c>
      <c r="AV256" s="143">
        <f>AS256*0.1</f>
        <v>494.058</v>
      </c>
      <c r="AW256" s="143">
        <v>7</v>
      </c>
      <c r="AX256" s="143">
        <v>9</v>
      </c>
      <c r="AY256" s="143">
        <v>8</v>
      </c>
      <c r="AZ256" s="143">
        <v>220.2</v>
      </c>
      <c r="BA256" s="143">
        <f t="shared" si="105"/>
        <v>1</v>
      </c>
      <c r="BB256" s="147" t="s">
        <v>73</v>
      </c>
      <c r="BC256" s="143">
        <f>AZ256*0.08</f>
        <v>17.616</v>
      </c>
      <c r="BD256" s="143">
        <v>4</v>
      </c>
      <c r="BE256" s="143">
        <v>5</v>
      </c>
      <c r="BF256" s="143">
        <v>3</v>
      </c>
      <c r="BG256" s="143">
        <v>39.61</v>
      </c>
      <c r="BH256" s="143">
        <f t="shared" si="106"/>
        <v>-1</v>
      </c>
      <c r="BI256" s="147" t="s">
        <v>70</v>
      </c>
      <c r="BJ256" s="143">
        <f>BG256*0.06</f>
        <v>2.3766</v>
      </c>
      <c r="BK256" s="143">
        <v>12</v>
      </c>
      <c r="BL256" s="143">
        <v>14</v>
      </c>
      <c r="BM256" s="143">
        <v>22</v>
      </c>
      <c r="BN256" s="143">
        <v>299</v>
      </c>
      <c r="BO256" s="143">
        <v>299</v>
      </c>
      <c r="BP256" s="143">
        <f t="shared" si="107"/>
        <v>10</v>
      </c>
      <c r="BQ256" s="147" t="s">
        <v>69</v>
      </c>
      <c r="BR256" s="143">
        <f>(BN256-BO256)*0.1</f>
        <v>0</v>
      </c>
      <c r="BS256" s="143">
        <v>12</v>
      </c>
      <c r="BT256" s="143">
        <v>16</v>
      </c>
      <c r="BU256" s="143">
        <v>5</v>
      </c>
      <c r="BV256" s="143">
        <v>71.98</v>
      </c>
      <c r="BW256" s="143">
        <f t="shared" si="108"/>
        <v>-7</v>
      </c>
      <c r="BX256" s="147" t="s">
        <v>70</v>
      </c>
      <c r="BY256" s="143">
        <f>BV256*0.06</f>
        <v>4.3188</v>
      </c>
      <c r="BZ256" s="143">
        <v>16</v>
      </c>
      <c r="CA256" s="143">
        <v>19</v>
      </c>
      <c r="CB256" s="143">
        <f t="shared" si="109"/>
        <v>14</v>
      </c>
      <c r="CC256" s="159">
        <f t="shared" si="110"/>
        <v>-2</v>
      </c>
      <c r="CD256" s="160" t="s">
        <v>70</v>
      </c>
      <c r="CE256" s="159">
        <f>CG256*2+CH256*3+CI256*15+CJ256*10+CK256*50+CL256*4+CM256*20+CN256*3+CO256*15+CP256*40+CQ256*40</f>
        <v>61</v>
      </c>
      <c r="CF256" s="159">
        <f>CC256*3</f>
        <v>-6</v>
      </c>
      <c r="CG256" s="144">
        <v>0</v>
      </c>
      <c r="CH256" s="143">
        <v>6</v>
      </c>
      <c r="CI256" s="143">
        <v>0</v>
      </c>
      <c r="CJ256" s="143">
        <v>0</v>
      </c>
      <c r="CK256" s="143">
        <v>0</v>
      </c>
      <c r="CL256" s="143">
        <v>0</v>
      </c>
      <c r="CM256" s="143">
        <v>0</v>
      </c>
      <c r="CN256" s="143">
        <v>1</v>
      </c>
      <c r="CO256" s="143">
        <v>0</v>
      </c>
      <c r="CP256" s="143">
        <v>0</v>
      </c>
      <c r="CQ256" s="143">
        <v>1</v>
      </c>
      <c r="CR256" s="143">
        <f t="shared" si="111"/>
        <v>758</v>
      </c>
      <c r="CS256" s="143">
        <f t="shared" si="112"/>
        <v>-11</v>
      </c>
    </row>
    <row r="257" s="135" customFormat="1" customHeight="1" spans="1:97">
      <c r="A257" s="143">
        <v>12952</v>
      </c>
      <c r="B257" s="143" t="s">
        <v>420</v>
      </c>
      <c r="C257" s="143">
        <v>745</v>
      </c>
      <c r="D257" s="143" t="s">
        <v>419</v>
      </c>
      <c r="E257" s="143" t="s">
        <v>167</v>
      </c>
      <c r="F257" s="143">
        <v>32</v>
      </c>
      <c r="G257" s="143">
        <v>38</v>
      </c>
      <c r="H257" s="143">
        <v>24</v>
      </c>
      <c r="I257" s="143">
        <v>604.94</v>
      </c>
      <c r="J257" s="143">
        <f t="shared" si="99"/>
        <v>-8</v>
      </c>
      <c r="K257" s="147" t="s">
        <v>70</v>
      </c>
      <c r="L257" s="143">
        <f>I257*0.06</f>
        <v>36.2964</v>
      </c>
      <c r="M257" s="143">
        <v>42</v>
      </c>
      <c r="N257" s="143">
        <v>47</v>
      </c>
      <c r="O257" s="143">
        <v>18</v>
      </c>
      <c r="P257" s="143">
        <v>475.31</v>
      </c>
      <c r="Q257" s="143">
        <f t="shared" si="100"/>
        <v>-24</v>
      </c>
      <c r="R257" s="147" t="s">
        <v>70</v>
      </c>
      <c r="S257" s="143">
        <f>P257*0.05</f>
        <v>23.7655</v>
      </c>
      <c r="T257" s="143">
        <v>12</v>
      </c>
      <c r="U257" s="143">
        <v>14</v>
      </c>
      <c r="V257" s="143">
        <v>4</v>
      </c>
      <c r="W257" s="143">
        <v>101.5</v>
      </c>
      <c r="X257" s="143">
        <f t="shared" si="101"/>
        <v>-8</v>
      </c>
      <c r="Y257" s="147" t="s">
        <v>70</v>
      </c>
      <c r="Z257" s="143">
        <f>W257*0.06</f>
        <v>6.09</v>
      </c>
      <c r="AA257" s="143">
        <v>32</v>
      </c>
      <c r="AB257" s="143">
        <v>40</v>
      </c>
      <c r="AC257" s="143">
        <v>11</v>
      </c>
      <c r="AD257" s="143">
        <v>267</v>
      </c>
      <c r="AE257" s="143">
        <f t="shared" si="102"/>
        <v>-21</v>
      </c>
      <c r="AF257" s="147" t="s">
        <v>70</v>
      </c>
      <c r="AG257" s="143">
        <f>AD257*0.06</f>
        <v>16.02</v>
      </c>
      <c r="AH257" s="143">
        <v>5</v>
      </c>
      <c r="AI257" s="143">
        <v>6</v>
      </c>
      <c r="AJ257" s="143">
        <v>5</v>
      </c>
      <c r="AK257" s="143">
        <v>126.61</v>
      </c>
      <c r="AL257" s="143">
        <f t="shared" si="103"/>
        <v>0</v>
      </c>
      <c r="AM257" s="147" t="s">
        <v>73</v>
      </c>
      <c r="AN257" s="143">
        <f>AK257*0.08</f>
        <v>10.1288</v>
      </c>
      <c r="AO257" s="143"/>
      <c r="AP257" s="143">
        <v>42</v>
      </c>
      <c r="AQ257" s="143">
        <v>51</v>
      </c>
      <c r="AR257" s="143">
        <v>11</v>
      </c>
      <c r="AS257" s="143">
        <v>914.01</v>
      </c>
      <c r="AT257" s="143">
        <f t="shared" si="104"/>
        <v>-31</v>
      </c>
      <c r="AU257" s="147" t="s">
        <v>70</v>
      </c>
      <c r="AV257" s="143">
        <f>AS257*0.06</f>
        <v>54.8406</v>
      </c>
      <c r="AW257" s="143">
        <v>7</v>
      </c>
      <c r="AX257" s="143">
        <v>8</v>
      </c>
      <c r="AY257" s="143">
        <v>1</v>
      </c>
      <c r="AZ257" s="143">
        <v>28.8</v>
      </c>
      <c r="BA257" s="143">
        <f t="shared" si="105"/>
        <v>-6</v>
      </c>
      <c r="BB257" s="147" t="s">
        <v>70</v>
      </c>
      <c r="BC257" s="143">
        <f>AZ257*0.06</f>
        <v>1.728</v>
      </c>
      <c r="BD257" s="143">
        <v>4</v>
      </c>
      <c r="BE257" s="143">
        <v>5</v>
      </c>
      <c r="BF257" s="143">
        <v>1</v>
      </c>
      <c r="BG257" s="143">
        <v>49</v>
      </c>
      <c r="BH257" s="143">
        <f t="shared" si="106"/>
        <v>-3</v>
      </c>
      <c r="BI257" s="147" t="s">
        <v>70</v>
      </c>
      <c r="BJ257" s="143">
        <f>BG257*0.06</f>
        <v>2.94</v>
      </c>
      <c r="BK257" s="143">
        <v>11</v>
      </c>
      <c r="BL257" s="143">
        <v>14</v>
      </c>
      <c r="BM257" s="143">
        <v>0</v>
      </c>
      <c r="BN257" s="143">
        <v>0</v>
      </c>
      <c r="BO257" s="143">
        <v>0</v>
      </c>
      <c r="BP257" s="143">
        <f t="shared" si="107"/>
        <v>-11</v>
      </c>
      <c r="BQ257" s="147" t="s">
        <v>70</v>
      </c>
      <c r="BR257" s="143">
        <f>(BN257-BO257)*0.06</f>
        <v>0</v>
      </c>
      <c r="BS257" s="143">
        <v>12</v>
      </c>
      <c r="BT257" s="143">
        <v>15</v>
      </c>
      <c r="BU257" s="143">
        <v>10</v>
      </c>
      <c r="BV257" s="143">
        <v>189</v>
      </c>
      <c r="BW257" s="143">
        <f t="shared" si="108"/>
        <v>-2</v>
      </c>
      <c r="BX257" s="147" t="s">
        <v>70</v>
      </c>
      <c r="BY257" s="143">
        <f>BV257*0.06</f>
        <v>11.34</v>
      </c>
      <c r="BZ257" s="143">
        <v>15</v>
      </c>
      <c r="CA257" s="143">
        <v>18</v>
      </c>
      <c r="CB257" s="143">
        <f t="shared" si="109"/>
        <v>33</v>
      </c>
      <c r="CC257" s="159">
        <f t="shared" si="110"/>
        <v>18</v>
      </c>
      <c r="CD257" s="160" t="s">
        <v>69</v>
      </c>
      <c r="CE257" s="159">
        <f>CG257*3+CH257*5+CI257*25+CJ257*15+CK257*70+CL257*6+CM257*30+CN257*6+CO257*24+CP257*56+CQ257*61</f>
        <v>246</v>
      </c>
      <c r="CF257" s="159"/>
      <c r="CG257" s="144">
        <v>0</v>
      </c>
      <c r="CH257" s="143">
        <v>9</v>
      </c>
      <c r="CI257" s="143">
        <v>0</v>
      </c>
      <c r="CJ257" s="143">
        <v>0</v>
      </c>
      <c r="CK257" s="143">
        <v>0</v>
      </c>
      <c r="CL257" s="143">
        <v>0</v>
      </c>
      <c r="CM257" s="143">
        <v>0</v>
      </c>
      <c r="CN257" s="143">
        <v>3</v>
      </c>
      <c r="CO257" s="143">
        <v>0</v>
      </c>
      <c r="CP257" s="143">
        <v>0</v>
      </c>
      <c r="CQ257" s="143">
        <v>3</v>
      </c>
      <c r="CR257" s="143">
        <f t="shared" si="111"/>
        <v>409</v>
      </c>
      <c r="CS257" s="143">
        <f t="shared" si="112"/>
        <v>0</v>
      </c>
    </row>
    <row r="258" s="135" customFormat="1" customHeight="1" spans="1:97">
      <c r="A258" s="143">
        <v>13223</v>
      </c>
      <c r="B258" s="143" t="s">
        <v>421</v>
      </c>
      <c r="C258" s="143">
        <v>745</v>
      </c>
      <c r="D258" s="143" t="s">
        <v>419</v>
      </c>
      <c r="E258" s="144" t="s">
        <v>81</v>
      </c>
      <c r="F258" s="143"/>
      <c r="G258" s="143"/>
      <c r="H258" s="143">
        <v>0</v>
      </c>
      <c r="I258" s="143">
        <v>0</v>
      </c>
      <c r="J258" s="143">
        <f t="shared" si="99"/>
        <v>0</v>
      </c>
      <c r="K258" s="147" t="s">
        <v>76</v>
      </c>
      <c r="L258" s="143">
        <f>I258*0.06</f>
        <v>0</v>
      </c>
      <c r="M258" s="143"/>
      <c r="N258" s="143"/>
      <c r="O258" s="143">
        <v>0</v>
      </c>
      <c r="P258" s="143">
        <v>0</v>
      </c>
      <c r="Q258" s="143">
        <f t="shared" si="100"/>
        <v>0</v>
      </c>
      <c r="R258" s="147" t="s">
        <v>76</v>
      </c>
      <c r="S258" s="143">
        <f>P258*0.05</f>
        <v>0</v>
      </c>
      <c r="T258" s="143"/>
      <c r="U258" s="143"/>
      <c r="V258" s="143">
        <v>0</v>
      </c>
      <c r="W258" s="143">
        <v>0</v>
      </c>
      <c r="X258" s="143">
        <f t="shared" si="101"/>
        <v>0</v>
      </c>
      <c r="Y258" s="147" t="s">
        <v>76</v>
      </c>
      <c r="Z258" s="143">
        <f>W258*0.06</f>
        <v>0</v>
      </c>
      <c r="AA258" s="143"/>
      <c r="AB258" s="143"/>
      <c r="AC258" s="143">
        <v>0</v>
      </c>
      <c r="AD258" s="143">
        <v>0</v>
      </c>
      <c r="AE258" s="143">
        <f t="shared" si="102"/>
        <v>0</v>
      </c>
      <c r="AF258" s="147" t="s">
        <v>76</v>
      </c>
      <c r="AG258" s="143">
        <f>AD258*0.06</f>
        <v>0</v>
      </c>
      <c r="AH258" s="143"/>
      <c r="AI258" s="143"/>
      <c r="AJ258" s="143">
        <v>0</v>
      </c>
      <c r="AK258" s="143">
        <v>0</v>
      </c>
      <c r="AL258" s="143">
        <f t="shared" si="103"/>
        <v>0</v>
      </c>
      <c r="AM258" s="147" t="s">
        <v>76</v>
      </c>
      <c r="AN258" s="143">
        <f>AK258*0.06</f>
        <v>0</v>
      </c>
      <c r="AO258" s="143"/>
      <c r="AP258" s="143"/>
      <c r="AQ258" s="143"/>
      <c r="AR258" s="143">
        <v>0</v>
      </c>
      <c r="AS258" s="143">
        <v>0</v>
      </c>
      <c r="AT258" s="143">
        <f t="shared" si="104"/>
        <v>0</v>
      </c>
      <c r="AU258" s="147" t="s">
        <v>76</v>
      </c>
      <c r="AV258" s="143">
        <f>AS258*0.06</f>
        <v>0</v>
      </c>
      <c r="AW258" s="143"/>
      <c r="AX258" s="143"/>
      <c r="AY258" s="143">
        <v>0</v>
      </c>
      <c r="AZ258" s="143">
        <v>0</v>
      </c>
      <c r="BA258" s="143">
        <f t="shared" si="105"/>
        <v>0</v>
      </c>
      <c r="BB258" s="147" t="s">
        <v>76</v>
      </c>
      <c r="BC258" s="143">
        <f>AZ258*0.06</f>
        <v>0</v>
      </c>
      <c r="BD258" s="143"/>
      <c r="BE258" s="143"/>
      <c r="BF258" s="143">
        <v>0</v>
      </c>
      <c r="BG258" s="143">
        <v>0</v>
      </c>
      <c r="BH258" s="143">
        <f t="shared" si="106"/>
        <v>0</v>
      </c>
      <c r="BI258" s="147" t="s">
        <v>76</v>
      </c>
      <c r="BJ258" s="143">
        <f>BG258*0.06</f>
        <v>0</v>
      </c>
      <c r="BK258" s="143"/>
      <c r="BL258" s="143"/>
      <c r="BM258" s="143">
        <v>0</v>
      </c>
      <c r="BN258" s="143">
        <v>0</v>
      </c>
      <c r="BO258" s="143">
        <v>0</v>
      </c>
      <c r="BP258" s="143">
        <f t="shared" si="107"/>
        <v>0</v>
      </c>
      <c r="BQ258" s="147" t="s">
        <v>76</v>
      </c>
      <c r="BR258" s="143">
        <f>(BN258-BO258)*0.06</f>
        <v>0</v>
      </c>
      <c r="BS258" s="143"/>
      <c r="BT258" s="143"/>
      <c r="BU258" s="143">
        <v>0</v>
      </c>
      <c r="BV258" s="143">
        <v>0</v>
      </c>
      <c r="BW258" s="143">
        <f t="shared" si="108"/>
        <v>0</v>
      </c>
      <c r="BX258" s="147" t="s">
        <v>76</v>
      </c>
      <c r="BY258" s="143">
        <f>BV258*0.06</f>
        <v>0</v>
      </c>
      <c r="BZ258" s="143"/>
      <c r="CA258" s="143"/>
      <c r="CB258" s="143">
        <f t="shared" si="109"/>
        <v>0</v>
      </c>
      <c r="CC258" s="159">
        <f t="shared" si="110"/>
        <v>0</v>
      </c>
      <c r="CD258" s="160" t="s">
        <v>76</v>
      </c>
      <c r="CE258" s="159">
        <f>CG258*2+CH258*3+CI258*15+CJ258*10+CK258*50+CL258*4+CM258*20+CN258*3+CO258*15+CP258*40+CQ258*40</f>
        <v>0</v>
      </c>
      <c r="CF258" s="159"/>
      <c r="CG258" s="144">
        <v>0</v>
      </c>
      <c r="CH258" s="143">
        <v>0</v>
      </c>
      <c r="CI258" s="143">
        <v>0</v>
      </c>
      <c r="CJ258" s="143">
        <v>0</v>
      </c>
      <c r="CK258" s="143">
        <v>0</v>
      </c>
      <c r="CL258" s="143">
        <v>0</v>
      </c>
      <c r="CM258" s="143">
        <v>0</v>
      </c>
      <c r="CN258" s="143">
        <v>0</v>
      </c>
      <c r="CO258" s="143">
        <v>0</v>
      </c>
      <c r="CP258" s="143">
        <v>0</v>
      </c>
      <c r="CQ258" s="143">
        <v>0</v>
      </c>
      <c r="CR258" s="143">
        <f t="shared" si="111"/>
        <v>0</v>
      </c>
      <c r="CS258" s="143">
        <f t="shared" si="112"/>
        <v>0</v>
      </c>
    </row>
    <row r="259" s="135" customFormat="1" customHeight="1" spans="1:97">
      <c r="A259" s="143">
        <v>13282</v>
      </c>
      <c r="B259" s="143" t="s">
        <v>422</v>
      </c>
      <c r="C259" s="143">
        <v>745</v>
      </c>
      <c r="D259" s="143" t="s">
        <v>419</v>
      </c>
      <c r="E259" s="144" t="s">
        <v>81</v>
      </c>
      <c r="F259" s="143"/>
      <c r="G259" s="143"/>
      <c r="H259" s="143">
        <v>0</v>
      </c>
      <c r="I259" s="143">
        <v>0</v>
      </c>
      <c r="J259" s="143">
        <f t="shared" si="99"/>
        <v>0</v>
      </c>
      <c r="K259" s="147" t="s">
        <v>76</v>
      </c>
      <c r="L259" s="143">
        <f>I259*0.06</f>
        <v>0</v>
      </c>
      <c r="M259" s="143"/>
      <c r="N259" s="143"/>
      <c r="O259" s="143">
        <v>0</v>
      </c>
      <c r="P259" s="143">
        <v>0</v>
      </c>
      <c r="Q259" s="143">
        <f t="shared" si="100"/>
        <v>0</v>
      </c>
      <c r="R259" s="147" t="s">
        <v>76</v>
      </c>
      <c r="S259" s="143">
        <f>P259*0.05</f>
        <v>0</v>
      </c>
      <c r="T259" s="143"/>
      <c r="U259" s="143"/>
      <c r="V259" s="143">
        <v>0</v>
      </c>
      <c r="W259" s="143">
        <v>0</v>
      </c>
      <c r="X259" s="143">
        <f t="shared" si="101"/>
        <v>0</v>
      </c>
      <c r="Y259" s="147" t="s">
        <v>76</v>
      </c>
      <c r="Z259" s="143">
        <f>W259*0.06</f>
        <v>0</v>
      </c>
      <c r="AA259" s="143"/>
      <c r="AB259" s="143"/>
      <c r="AC259" s="143">
        <v>0</v>
      </c>
      <c r="AD259" s="143">
        <v>0</v>
      </c>
      <c r="AE259" s="143">
        <f t="shared" si="102"/>
        <v>0</v>
      </c>
      <c r="AF259" s="147" t="s">
        <v>76</v>
      </c>
      <c r="AG259" s="143">
        <f>AD259*0.06</f>
        <v>0</v>
      </c>
      <c r="AH259" s="143"/>
      <c r="AI259" s="143"/>
      <c r="AJ259" s="143">
        <v>0</v>
      </c>
      <c r="AK259" s="143">
        <v>0</v>
      </c>
      <c r="AL259" s="143">
        <f t="shared" si="103"/>
        <v>0</v>
      </c>
      <c r="AM259" s="147" t="s">
        <v>76</v>
      </c>
      <c r="AN259" s="143">
        <f>AK259*0.06</f>
        <v>0</v>
      </c>
      <c r="AO259" s="143"/>
      <c r="AP259" s="143"/>
      <c r="AQ259" s="143"/>
      <c r="AR259" s="143">
        <v>0</v>
      </c>
      <c r="AS259" s="143">
        <v>0</v>
      </c>
      <c r="AT259" s="143">
        <f t="shared" si="104"/>
        <v>0</v>
      </c>
      <c r="AU259" s="147" t="s">
        <v>76</v>
      </c>
      <c r="AV259" s="143">
        <f>AS259*0.06</f>
        <v>0</v>
      </c>
      <c r="AW259" s="143"/>
      <c r="AX259" s="143"/>
      <c r="AY259" s="143">
        <v>0</v>
      </c>
      <c r="AZ259" s="143">
        <v>0</v>
      </c>
      <c r="BA259" s="143">
        <f t="shared" si="105"/>
        <v>0</v>
      </c>
      <c r="BB259" s="147" t="s">
        <v>76</v>
      </c>
      <c r="BC259" s="143">
        <f>AZ259*0.06</f>
        <v>0</v>
      </c>
      <c r="BD259" s="143"/>
      <c r="BE259" s="143"/>
      <c r="BF259" s="143">
        <v>0</v>
      </c>
      <c r="BG259" s="143">
        <v>0</v>
      </c>
      <c r="BH259" s="143">
        <f t="shared" si="106"/>
        <v>0</v>
      </c>
      <c r="BI259" s="147" t="s">
        <v>76</v>
      </c>
      <c r="BJ259" s="143">
        <f>BG259*0.06</f>
        <v>0</v>
      </c>
      <c r="BK259" s="143"/>
      <c r="BL259" s="143"/>
      <c r="BM259" s="143">
        <v>0</v>
      </c>
      <c r="BN259" s="143">
        <v>0</v>
      </c>
      <c r="BO259" s="143">
        <v>0</v>
      </c>
      <c r="BP259" s="143">
        <f t="shared" si="107"/>
        <v>0</v>
      </c>
      <c r="BQ259" s="147" t="s">
        <v>76</v>
      </c>
      <c r="BR259" s="143">
        <f>(BN259-BO259)*0.06</f>
        <v>0</v>
      </c>
      <c r="BS259" s="143"/>
      <c r="BT259" s="143"/>
      <c r="BU259" s="143">
        <v>0</v>
      </c>
      <c r="BV259" s="143">
        <v>0</v>
      </c>
      <c r="BW259" s="143">
        <f t="shared" si="108"/>
        <v>0</v>
      </c>
      <c r="BX259" s="147" t="s">
        <v>76</v>
      </c>
      <c r="BY259" s="143">
        <f>BV259*0.06</f>
        <v>0</v>
      </c>
      <c r="BZ259" s="143"/>
      <c r="CA259" s="143"/>
      <c r="CB259" s="143">
        <f t="shared" si="109"/>
        <v>0</v>
      </c>
      <c r="CC259" s="159">
        <f t="shared" si="110"/>
        <v>0</v>
      </c>
      <c r="CD259" s="160" t="s">
        <v>76</v>
      </c>
      <c r="CE259" s="159">
        <f>CG259*2+CH259*3+CI259*15+CJ259*10+CK259*50+CL259*4+CM259*20+CN259*3+CO259*15+CP259*40+CQ259*40</f>
        <v>0</v>
      </c>
      <c r="CF259" s="159"/>
      <c r="CG259" s="144">
        <v>0</v>
      </c>
      <c r="CH259" s="143">
        <v>0</v>
      </c>
      <c r="CI259" s="143">
        <v>0</v>
      </c>
      <c r="CJ259" s="143">
        <v>0</v>
      </c>
      <c r="CK259" s="143">
        <v>0</v>
      </c>
      <c r="CL259" s="143">
        <v>0</v>
      </c>
      <c r="CM259" s="143">
        <v>0</v>
      </c>
      <c r="CN259" s="143">
        <v>0</v>
      </c>
      <c r="CO259" s="143">
        <v>0</v>
      </c>
      <c r="CP259" s="143">
        <v>0</v>
      </c>
      <c r="CQ259" s="143">
        <v>0</v>
      </c>
      <c r="CR259" s="143">
        <f t="shared" si="111"/>
        <v>0</v>
      </c>
      <c r="CS259" s="143">
        <f t="shared" si="112"/>
        <v>0</v>
      </c>
    </row>
    <row r="260" s="135" customFormat="1" customHeight="1" spans="1:97">
      <c r="A260" s="143">
        <v>5457</v>
      </c>
      <c r="B260" s="143" t="s">
        <v>423</v>
      </c>
      <c r="C260" s="143">
        <v>105267</v>
      </c>
      <c r="D260" s="143" t="s">
        <v>424</v>
      </c>
      <c r="E260" s="143" t="s">
        <v>68</v>
      </c>
      <c r="F260" s="143">
        <v>37</v>
      </c>
      <c r="G260" s="143">
        <v>44</v>
      </c>
      <c r="H260" s="143">
        <v>32</v>
      </c>
      <c r="I260" s="143">
        <v>765.6</v>
      </c>
      <c r="J260" s="143">
        <f t="shared" ref="J260:J323" si="127">H260-F260</f>
        <v>-5</v>
      </c>
      <c r="K260" s="147" t="s">
        <v>70</v>
      </c>
      <c r="L260" s="143">
        <f>I260*0.06</f>
        <v>45.936</v>
      </c>
      <c r="M260" s="143">
        <v>48</v>
      </c>
      <c r="N260" s="143">
        <v>53</v>
      </c>
      <c r="O260" s="143">
        <v>60</v>
      </c>
      <c r="P260" s="143">
        <v>1312.07</v>
      </c>
      <c r="Q260" s="143">
        <f t="shared" ref="Q260:Q323" si="128">O260-M260</f>
        <v>12</v>
      </c>
      <c r="R260" s="147" t="s">
        <v>69</v>
      </c>
      <c r="S260" s="143">
        <f>P260*0.08</f>
        <v>104.9656</v>
      </c>
      <c r="T260" s="143">
        <v>28</v>
      </c>
      <c r="U260" s="143">
        <v>30</v>
      </c>
      <c r="V260" s="143">
        <v>20</v>
      </c>
      <c r="W260" s="143">
        <v>523.54</v>
      </c>
      <c r="X260" s="143">
        <f t="shared" ref="X260:X323" si="129">V260-T260</f>
        <v>-8</v>
      </c>
      <c r="Y260" s="147" t="s">
        <v>70</v>
      </c>
      <c r="Z260" s="143">
        <f>W260*0.06</f>
        <v>31.4124</v>
      </c>
      <c r="AA260" s="143">
        <v>45</v>
      </c>
      <c r="AB260" s="143">
        <v>55</v>
      </c>
      <c r="AC260" s="143">
        <v>47</v>
      </c>
      <c r="AD260" s="143">
        <v>1086.28</v>
      </c>
      <c r="AE260" s="143">
        <f t="shared" ref="AE260:AE323" si="130">AC260-AA260</f>
        <v>2</v>
      </c>
      <c r="AF260" s="147" t="s">
        <v>73</v>
      </c>
      <c r="AG260" s="143">
        <f>AD260*0.08</f>
        <v>86.9024</v>
      </c>
      <c r="AH260" s="143">
        <v>10</v>
      </c>
      <c r="AI260" s="143">
        <v>12</v>
      </c>
      <c r="AJ260" s="143">
        <v>13</v>
      </c>
      <c r="AK260" s="143">
        <v>319.5</v>
      </c>
      <c r="AL260" s="143">
        <f t="shared" ref="AL260:AL323" si="131">AJ260-AH260</f>
        <v>3</v>
      </c>
      <c r="AM260" s="147" t="s">
        <v>69</v>
      </c>
      <c r="AN260" s="143">
        <f>AK260*0.1</f>
        <v>31.95</v>
      </c>
      <c r="AO260" s="143"/>
      <c r="AP260" s="143">
        <v>50</v>
      </c>
      <c r="AQ260" s="143">
        <v>60</v>
      </c>
      <c r="AR260" s="143">
        <v>65</v>
      </c>
      <c r="AS260" s="143">
        <v>5229.79</v>
      </c>
      <c r="AT260" s="143">
        <f t="shared" ref="AT260:AT323" si="132">AR260-AP260</f>
        <v>15</v>
      </c>
      <c r="AU260" s="147" t="s">
        <v>69</v>
      </c>
      <c r="AV260" s="143">
        <f>AS260*0.1</f>
        <v>522.979</v>
      </c>
      <c r="AW260" s="143">
        <v>9</v>
      </c>
      <c r="AX260" s="143">
        <v>10</v>
      </c>
      <c r="AY260" s="143">
        <v>33</v>
      </c>
      <c r="AZ260" s="143">
        <v>1015</v>
      </c>
      <c r="BA260" s="143">
        <f t="shared" ref="BA260:BA323" si="133">AY260-AW260</f>
        <v>24</v>
      </c>
      <c r="BB260" s="147" t="s">
        <v>69</v>
      </c>
      <c r="BC260" s="143">
        <f>AZ260*0.1</f>
        <v>101.5</v>
      </c>
      <c r="BD260" s="143">
        <v>4</v>
      </c>
      <c r="BE260" s="143">
        <v>5</v>
      </c>
      <c r="BF260" s="143">
        <v>9</v>
      </c>
      <c r="BG260" s="143">
        <v>265.21</v>
      </c>
      <c r="BH260" s="143">
        <f t="shared" ref="BH260:BH323" si="134">BF260-BD260</f>
        <v>5</v>
      </c>
      <c r="BI260" s="147" t="s">
        <v>69</v>
      </c>
      <c r="BJ260" s="143">
        <f>BG260*0.1</f>
        <v>26.521</v>
      </c>
      <c r="BK260" s="143">
        <v>12</v>
      </c>
      <c r="BL260" s="143">
        <v>15</v>
      </c>
      <c r="BM260" s="143">
        <v>1</v>
      </c>
      <c r="BN260" s="143">
        <v>29.9</v>
      </c>
      <c r="BO260" s="143">
        <v>29.9</v>
      </c>
      <c r="BP260" s="143">
        <f t="shared" ref="BP260:BP323" si="135">BM260-BK260</f>
        <v>-11</v>
      </c>
      <c r="BQ260" s="147" t="s">
        <v>70</v>
      </c>
      <c r="BR260" s="143">
        <f>(BN260-BO260)*0.06</f>
        <v>0</v>
      </c>
      <c r="BS260" s="143">
        <v>10</v>
      </c>
      <c r="BT260" s="143">
        <v>14</v>
      </c>
      <c r="BU260" s="143">
        <v>19</v>
      </c>
      <c r="BV260" s="143">
        <v>342.35</v>
      </c>
      <c r="BW260" s="143">
        <f t="shared" ref="BW260:BW323" si="136">BU260-BS260</f>
        <v>9</v>
      </c>
      <c r="BX260" s="147" t="s">
        <v>69</v>
      </c>
      <c r="BY260" s="143">
        <f>BV260*0.1</f>
        <v>34.235</v>
      </c>
      <c r="BZ260" s="143">
        <v>21</v>
      </c>
      <c r="CA260" s="143">
        <v>25</v>
      </c>
      <c r="CB260" s="143">
        <f t="shared" ref="CB260:CB323" si="137">CG260*0.5+CH260*1+CI260*5+CJ260*2.5+CK260*10+CL260*1+CM260*5+CN260*1+CO260*4+CP260*8+CQ260*7</f>
        <v>32</v>
      </c>
      <c r="CC260" s="159">
        <f t="shared" ref="CC260:CC323" si="138">CB260-BZ260</f>
        <v>11</v>
      </c>
      <c r="CD260" s="160" t="s">
        <v>69</v>
      </c>
      <c r="CE260" s="159">
        <f>CG260*3+CH260*5+CI260*25+CJ260*15+CK260*70+CL260*6+CM260*30+CN260*6+CO260*24+CP260*56+CQ260*61</f>
        <v>231</v>
      </c>
      <c r="CF260" s="159"/>
      <c r="CG260" s="144">
        <v>0</v>
      </c>
      <c r="CH260" s="143">
        <v>2</v>
      </c>
      <c r="CI260" s="143">
        <v>1</v>
      </c>
      <c r="CJ260" s="143">
        <v>0</v>
      </c>
      <c r="CK260" s="143">
        <v>0</v>
      </c>
      <c r="CL260" s="143">
        <v>0</v>
      </c>
      <c r="CM260" s="143">
        <v>0</v>
      </c>
      <c r="CN260" s="143">
        <v>3</v>
      </c>
      <c r="CO260" s="143">
        <v>0</v>
      </c>
      <c r="CP260" s="143">
        <v>1</v>
      </c>
      <c r="CQ260" s="143">
        <v>2</v>
      </c>
      <c r="CR260" s="143">
        <f t="shared" ref="CR260:CR323" si="139">ROUND(L260+S260+Z260+AG260+AN260+AV260+BC260+BJ260+BR260+BY260+CE260,0)</f>
        <v>1217</v>
      </c>
      <c r="CS260" s="143">
        <f t="shared" ref="CS260:CS323" si="140">CF260+AO260</f>
        <v>0</v>
      </c>
    </row>
    <row r="261" s="135" customFormat="1" customHeight="1" spans="1:97">
      <c r="A261" s="143">
        <v>12886</v>
      </c>
      <c r="B261" s="143" t="s">
        <v>425</v>
      </c>
      <c r="C261" s="143">
        <v>105267</v>
      </c>
      <c r="D261" s="143" t="s">
        <v>424</v>
      </c>
      <c r="E261" s="143" t="s">
        <v>426</v>
      </c>
      <c r="F261" s="143">
        <v>48</v>
      </c>
      <c r="G261" s="143">
        <v>58</v>
      </c>
      <c r="H261" s="143">
        <v>49</v>
      </c>
      <c r="I261" s="143">
        <v>1275.5</v>
      </c>
      <c r="J261" s="143">
        <f t="shared" si="127"/>
        <v>1</v>
      </c>
      <c r="K261" s="147" t="s">
        <v>73</v>
      </c>
      <c r="L261" s="143">
        <f>I261*0.08</f>
        <v>102.04</v>
      </c>
      <c r="M261" s="143">
        <v>64</v>
      </c>
      <c r="N261" s="143">
        <v>70</v>
      </c>
      <c r="O261" s="143">
        <v>107</v>
      </c>
      <c r="P261" s="143">
        <v>2289.08</v>
      </c>
      <c r="Q261" s="143">
        <f t="shared" si="128"/>
        <v>43</v>
      </c>
      <c r="R261" s="147" t="s">
        <v>69</v>
      </c>
      <c r="S261" s="143">
        <f>P261*0.08</f>
        <v>183.1264</v>
      </c>
      <c r="T261" s="143">
        <v>30</v>
      </c>
      <c r="U261" s="143">
        <v>34</v>
      </c>
      <c r="V261" s="143">
        <v>22</v>
      </c>
      <c r="W261" s="143">
        <v>643.13</v>
      </c>
      <c r="X261" s="143">
        <f t="shared" si="129"/>
        <v>-8</v>
      </c>
      <c r="Y261" s="147" t="s">
        <v>70</v>
      </c>
      <c r="Z261" s="143">
        <f>W261*0.06</f>
        <v>38.5878</v>
      </c>
      <c r="AA261" s="143">
        <v>59</v>
      </c>
      <c r="AB261" s="143">
        <v>74</v>
      </c>
      <c r="AC261" s="143">
        <v>59</v>
      </c>
      <c r="AD261" s="143">
        <v>1441.47</v>
      </c>
      <c r="AE261" s="143">
        <f t="shared" si="130"/>
        <v>0</v>
      </c>
      <c r="AF261" s="147" t="s">
        <v>73</v>
      </c>
      <c r="AG261" s="143">
        <f>AD261*0.08</f>
        <v>115.3176</v>
      </c>
      <c r="AH261" s="143">
        <v>13</v>
      </c>
      <c r="AI261" s="143">
        <v>16</v>
      </c>
      <c r="AJ261" s="143">
        <v>10</v>
      </c>
      <c r="AK261" s="143">
        <v>287</v>
      </c>
      <c r="AL261" s="143">
        <f t="shared" si="131"/>
        <v>-3</v>
      </c>
      <c r="AM261" s="147" t="s">
        <v>70</v>
      </c>
      <c r="AN261" s="143">
        <f>AK261*0.06</f>
        <v>17.22</v>
      </c>
      <c r="AO261" s="143">
        <f>AL261*1</f>
        <v>-3</v>
      </c>
      <c r="AP261" s="143">
        <v>67</v>
      </c>
      <c r="AQ261" s="143">
        <v>80</v>
      </c>
      <c r="AR261" s="143">
        <v>41</v>
      </c>
      <c r="AS261" s="143">
        <v>3157.81</v>
      </c>
      <c r="AT261" s="143">
        <f t="shared" si="132"/>
        <v>-26</v>
      </c>
      <c r="AU261" s="147" t="s">
        <v>70</v>
      </c>
      <c r="AV261" s="143">
        <f>AS261*0.06</f>
        <v>189.4686</v>
      </c>
      <c r="AW261" s="143">
        <v>11</v>
      </c>
      <c r="AX261" s="143">
        <v>14</v>
      </c>
      <c r="AY261" s="143">
        <v>16</v>
      </c>
      <c r="AZ261" s="143">
        <v>455</v>
      </c>
      <c r="BA261" s="143">
        <f t="shared" si="133"/>
        <v>5</v>
      </c>
      <c r="BB261" s="147" t="s">
        <v>69</v>
      </c>
      <c r="BC261" s="143">
        <f>AZ261*0.1</f>
        <v>45.5</v>
      </c>
      <c r="BD261" s="143">
        <v>5</v>
      </c>
      <c r="BE261" s="143">
        <v>6</v>
      </c>
      <c r="BF261" s="143">
        <v>5</v>
      </c>
      <c r="BG261" s="143">
        <v>98.2</v>
      </c>
      <c r="BH261" s="143">
        <f t="shared" si="134"/>
        <v>0</v>
      </c>
      <c r="BI261" s="147" t="s">
        <v>73</v>
      </c>
      <c r="BJ261" s="143">
        <f>BG261*0.08</f>
        <v>7.856</v>
      </c>
      <c r="BK261" s="143">
        <v>17</v>
      </c>
      <c r="BL261" s="143">
        <v>20</v>
      </c>
      <c r="BM261" s="143">
        <v>42</v>
      </c>
      <c r="BN261" s="143">
        <v>598</v>
      </c>
      <c r="BO261" s="143">
        <v>598</v>
      </c>
      <c r="BP261" s="143">
        <f t="shared" si="135"/>
        <v>25</v>
      </c>
      <c r="BQ261" s="147" t="s">
        <v>69</v>
      </c>
      <c r="BR261" s="143">
        <f>(BN261-BO261)*0.1</f>
        <v>0</v>
      </c>
      <c r="BS261" s="143">
        <v>14</v>
      </c>
      <c r="BT261" s="143">
        <v>17</v>
      </c>
      <c r="BU261" s="143">
        <v>26</v>
      </c>
      <c r="BV261" s="143">
        <v>415.68</v>
      </c>
      <c r="BW261" s="143">
        <f t="shared" si="136"/>
        <v>12</v>
      </c>
      <c r="BX261" s="147" t="s">
        <v>69</v>
      </c>
      <c r="BY261" s="143">
        <f>BV261*0.1</f>
        <v>41.568</v>
      </c>
      <c r="BZ261" s="143">
        <v>28</v>
      </c>
      <c r="CA261" s="143">
        <v>34</v>
      </c>
      <c r="CB261" s="143">
        <f t="shared" si="137"/>
        <v>10</v>
      </c>
      <c r="CC261" s="159">
        <f t="shared" si="138"/>
        <v>-18</v>
      </c>
      <c r="CD261" s="160" t="s">
        <v>70</v>
      </c>
      <c r="CE261" s="159">
        <f>CG261*2+CH261*3+CI261*15+CJ261*10+CK261*50+CL261*4+CM261*20+CN261*3+CO261*15+CP261*40+CQ261*40</f>
        <v>46</v>
      </c>
      <c r="CF261" s="159">
        <f>CC261*3</f>
        <v>-54</v>
      </c>
      <c r="CG261" s="144">
        <v>0</v>
      </c>
      <c r="CH261" s="143">
        <v>1</v>
      </c>
      <c r="CI261" s="143">
        <v>0</v>
      </c>
      <c r="CJ261" s="143">
        <v>0</v>
      </c>
      <c r="CK261" s="143">
        <v>0</v>
      </c>
      <c r="CL261" s="143">
        <v>0</v>
      </c>
      <c r="CM261" s="143">
        <v>0</v>
      </c>
      <c r="CN261" s="143">
        <v>1</v>
      </c>
      <c r="CO261" s="143">
        <v>0</v>
      </c>
      <c r="CP261" s="143">
        <v>1</v>
      </c>
      <c r="CQ261" s="143">
        <v>0</v>
      </c>
      <c r="CR261" s="143">
        <f t="shared" si="139"/>
        <v>787</v>
      </c>
      <c r="CS261" s="143">
        <f t="shared" si="140"/>
        <v>-57</v>
      </c>
    </row>
    <row r="262" s="135" customFormat="1" customHeight="1" spans="1:97">
      <c r="A262" s="143">
        <v>4188</v>
      </c>
      <c r="B262" s="143" t="s">
        <v>427</v>
      </c>
      <c r="C262" s="143">
        <v>112415</v>
      </c>
      <c r="D262" s="143" t="s">
        <v>428</v>
      </c>
      <c r="E262" s="143" t="s">
        <v>68</v>
      </c>
      <c r="F262" s="143">
        <v>14</v>
      </c>
      <c r="G262" s="143">
        <v>17</v>
      </c>
      <c r="H262" s="143">
        <v>13</v>
      </c>
      <c r="I262" s="143">
        <v>330.8</v>
      </c>
      <c r="J262" s="143">
        <f t="shared" si="127"/>
        <v>-1</v>
      </c>
      <c r="K262" s="147" t="s">
        <v>70</v>
      </c>
      <c r="L262" s="143">
        <f t="shared" ref="L262:L269" si="141">I262*0.06</f>
        <v>19.848</v>
      </c>
      <c r="M262" s="143">
        <v>19</v>
      </c>
      <c r="N262" s="143">
        <v>21</v>
      </c>
      <c r="O262" s="143">
        <v>41</v>
      </c>
      <c r="P262" s="143">
        <v>962.57</v>
      </c>
      <c r="Q262" s="143">
        <f t="shared" si="128"/>
        <v>22</v>
      </c>
      <c r="R262" s="147" t="s">
        <v>69</v>
      </c>
      <c r="S262" s="143">
        <f>P262*0.08</f>
        <v>77.0056</v>
      </c>
      <c r="T262" s="143">
        <v>6</v>
      </c>
      <c r="U262" s="143">
        <v>7</v>
      </c>
      <c r="V262" s="143">
        <v>16</v>
      </c>
      <c r="W262" s="143">
        <v>383.91</v>
      </c>
      <c r="X262" s="143">
        <f t="shared" si="129"/>
        <v>10</v>
      </c>
      <c r="Y262" s="147" t="s">
        <v>69</v>
      </c>
      <c r="Z262" s="143">
        <f>W262*0.1</f>
        <v>38.391</v>
      </c>
      <c r="AA262" s="143">
        <v>12</v>
      </c>
      <c r="AB262" s="143">
        <v>16</v>
      </c>
      <c r="AC262" s="143">
        <v>15</v>
      </c>
      <c r="AD262" s="143">
        <v>412.79</v>
      </c>
      <c r="AE262" s="143">
        <f t="shared" si="130"/>
        <v>3</v>
      </c>
      <c r="AF262" s="147" t="s">
        <v>73</v>
      </c>
      <c r="AG262" s="143">
        <f>AD262*0.08</f>
        <v>33.0232</v>
      </c>
      <c r="AH262" s="143">
        <v>3</v>
      </c>
      <c r="AI262" s="143">
        <v>3</v>
      </c>
      <c r="AJ262" s="143">
        <v>0</v>
      </c>
      <c r="AK262" s="143">
        <v>0</v>
      </c>
      <c r="AL262" s="143">
        <f t="shared" si="131"/>
        <v>-3</v>
      </c>
      <c r="AM262" s="147" t="s">
        <v>70</v>
      </c>
      <c r="AN262" s="143">
        <f>AK262*0.06</f>
        <v>0</v>
      </c>
      <c r="AO262" s="143">
        <f>AL262*1</f>
        <v>-3</v>
      </c>
      <c r="AP262" s="143">
        <v>20</v>
      </c>
      <c r="AQ262" s="143">
        <v>23</v>
      </c>
      <c r="AR262" s="143">
        <v>30</v>
      </c>
      <c r="AS262" s="143">
        <v>2592</v>
      </c>
      <c r="AT262" s="143">
        <f t="shared" si="132"/>
        <v>10</v>
      </c>
      <c r="AU262" s="147" t="s">
        <v>69</v>
      </c>
      <c r="AV262" s="143">
        <f>AS262*0.1</f>
        <v>259.2</v>
      </c>
      <c r="AW262" s="143">
        <v>4</v>
      </c>
      <c r="AX262" s="143">
        <v>5</v>
      </c>
      <c r="AY262" s="143">
        <v>5</v>
      </c>
      <c r="AZ262" s="143">
        <v>110</v>
      </c>
      <c r="BA262" s="143">
        <f t="shared" si="133"/>
        <v>1</v>
      </c>
      <c r="BB262" s="147" t="s">
        <v>69</v>
      </c>
      <c r="BC262" s="143">
        <f>AZ262*0.1</f>
        <v>11</v>
      </c>
      <c r="BD262" s="143">
        <v>1</v>
      </c>
      <c r="BE262" s="143">
        <v>2</v>
      </c>
      <c r="BF262" s="143">
        <v>4</v>
      </c>
      <c r="BG262" s="143">
        <v>49.03</v>
      </c>
      <c r="BH262" s="143">
        <f t="shared" si="134"/>
        <v>3</v>
      </c>
      <c r="BI262" s="147" t="s">
        <v>69</v>
      </c>
      <c r="BJ262" s="143">
        <f>BG262*0.1</f>
        <v>4.903</v>
      </c>
      <c r="BK262" s="143">
        <v>5</v>
      </c>
      <c r="BL262" s="143">
        <v>6</v>
      </c>
      <c r="BM262" s="143">
        <v>0</v>
      </c>
      <c r="BN262" s="143">
        <v>0</v>
      </c>
      <c r="BO262" s="143">
        <v>0</v>
      </c>
      <c r="BP262" s="143">
        <f t="shared" si="135"/>
        <v>-5</v>
      </c>
      <c r="BQ262" s="147" t="s">
        <v>70</v>
      </c>
      <c r="BR262" s="143">
        <f>(BN262-BO262)*0.06</f>
        <v>0</v>
      </c>
      <c r="BS262" s="143">
        <v>7</v>
      </c>
      <c r="BT262" s="143">
        <v>9</v>
      </c>
      <c r="BU262" s="143">
        <v>14</v>
      </c>
      <c r="BV262" s="143">
        <v>271.07</v>
      </c>
      <c r="BW262" s="143">
        <f t="shared" si="136"/>
        <v>7</v>
      </c>
      <c r="BX262" s="147" t="s">
        <v>69</v>
      </c>
      <c r="BY262" s="143">
        <f>BV262*0.1</f>
        <v>27.107</v>
      </c>
      <c r="BZ262" s="143">
        <v>6</v>
      </c>
      <c r="CA262" s="143">
        <v>7</v>
      </c>
      <c r="CB262" s="143">
        <f t="shared" si="137"/>
        <v>14</v>
      </c>
      <c r="CC262" s="159">
        <f t="shared" si="138"/>
        <v>8</v>
      </c>
      <c r="CD262" s="160" t="s">
        <v>69</v>
      </c>
      <c r="CE262" s="159">
        <f>CG262*3+CH262*5+CI262*25+CJ262*15+CK262*70+CL262*6+CM262*30+CN262*6+CO262*24+CP262*56+CQ262*61</f>
        <v>97</v>
      </c>
      <c r="CF262" s="159"/>
      <c r="CG262" s="144">
        <v>0</v>
      </c>
      <c r="CH262" s="143">
        <v>1</v>
      </c>
      <c r="CI262" s="143">
        <v>1</v>
      </c>
      <c r="CJ262" s="143">
        <v>0</v>
      </c>
      <c r="CK262" s="143">
        <v>0</v>
      </c>
      <c r="CL262" s="143">
        <v>0</v>
      </c>
      <c r="CM262" s="143">
        <v>0</v>
      </c>
      <c r="CN262" s="143">
        <v>1</v>
      </c>
      <c r="CO262" s="143">
        <v>0</v>
      </c>
      <c r="CP262" s="143">
        <v>0</v>
      </c>
      <c r="CQ262" s="143">
        <v>1</v>
      </c>
      <c r="CR262" s="143">
        <f t="shared" si="139"/>
        <v>567</v>
      </c>
      <c r="CS262" s="143">
        <f t="shared" si="140"/>
        <v>-3</v>
      </c>
    </row>
    <row r="263" s="135" customFormat="1" customHeight="1" spans="1:97">
      <c r="A263" s="143">
        <v>11880</v>
      </c>
      <c r="B263" s="143" t="s">
        <v>429</v>
      </c>
      <c r="C263" s="143">
        <v>112415</v>
      </c>
      <c r="D263" s="143" t="s">
        <v>428</v>
      </c>
      <c r="E263" s="143" t="s">
        <v>134</v>
      </c>
      <c r="F263" s="143">
        <v>16</v>
      </c>
      <c r="G263" s="143">
        <v>19</v>
      </c>
      <c r="H263" s="143">
        <v>1</v>
      </c>
      <c r="I263" s="143">
        <v>27.5</v>
      </c>
      <c r="J263" s="143">
        <f t="shared" si="127"/>
        <v>-15</v>
      </c>
      <c r="K263" s="147" t="s">
        <v>70</v>
      </c>
      <c r="L263" s="143">
        <f t="shared" si="141"/>
        <v>1.65</v>
      </c>
      <c r="M263" s="143">
        <v>21</v>
      </c>
      <c r="N263" s="143">
        <v>23</v>
      </c>
      <c r="O263" s="143">
        <v>21</v>
      </c>
      <c r="P263" s="143">
        <v>507</v>
      </c>
      <c r="Q263" s="143">
        <f t="shared" si="128"/>
        <v>0</v>
      </c>
      <c r="R263" s="147" t="s">
        <v>73</v>
      </c>
      <c r="S263" s="143">
        <f>P263*0.06</f>
        <v>30.42</v>
      </c>
      <c r="T263" s="143">
        <v>7</v>
      </c>
      <c r="U263" s="143">
        <v>7</v>
      </c>
      <c r="V263" s="143">
        <v>9</v>
      </c>
      <c r="W263" s="143">
        <v>220.51</v>
      </c>
      <c r="X263" s="143">
        <f t="shared" si="129"/>
        <v>2</v>
      </c>
      <c r="Y263" s="147" t="s">
        <v>69</v>
      </c>
      <c r="Z263" s="143">
        <f>W263*0.1</f>
        <v>22.051</v>
      </c>
      <c r="AA263" s="143">
        <v>14</v>
      </c>
      <c r="AB263" s="143">
        <v>18</v>
      </c>
      <c r="AC263" s="143">
        <v>8</v>
      </c>
      <c r="AD263" s="143">
        <v>215.5</v>
      </c>
      <c r="AE263" s="143">
        <f t="shared" si="130"/>
        <v>-6</v>
      </c>
      <c r="AF263" s="147" t="s">
        <v>70</v>
      </c>
      <c r="AG263" s="143">
        <f>AD263*0.06</f>
        <v>12.93</v>
      </c>
      <c r="AH263" s="143">
        <v>3</v>
      </c>
      <c r="AI263" s="143">
        <v>3</v>
      </c>
      <c r="AJ263" s="143">
        <v>0</v>
      </c>
      <c r="AK263" s="143">
        <v>0</v>
      </c>
      <c r="AL263" s="143">
        <f t="shared" si="131"/>
        <v>-3</v>
      </c>
      <c r="AM263" s="147" t="s">
        <v>70</v>
      </c>
      <c r="AN263" s="143">
        <f>AK263*0.06</f>
        <v>0</v>
      </c>
      <c r="AO263" s="143">
        <f>AL263*1</f>
        <v>-3</v>
      </c>
      <c r="AP263" s="143">
        <v>22</v>
      </c>
      <c r="AQ263" s="143">
        <v>26</v>
      </c>
      <c r="AR263" s="143">
        <v>12</v>
      </c>
      <c r="AS263" s="143">
        <v>1133.02</v>
      </c>
      <c r="AT263" s="143">
        <f t="shared" si="132"/>
        <v>-10</v>
      </c>
      <c r="AU263" s="147" t="s">
        <v>70</v>
      </c>
      <c r="AV263" s="143">
        <f>AS263*0.06</f>
        <v>67.9812</v>
      </c>
      <c r="AW263" s="143">
        <v>4</v>
      </c>
      <c r="AX263" s="143">
        <v>5</v>
      </c>
      <c r="AY263" s="143">
        <v>0</v>
      </c>
      <c r="AZ263" s="143">
        <v>0</v>
      </c>
      <c r="BA263" s="143">
        <f t="shared" si="133"/>
        <v>-4</v>
      </c>
      <c r="BB263" s="147" t="s">
        <v>70</v>
      </c>
      <c r="BC263" s="143">
        <f>AZ263*0.06</f>
        <v>0</v>
      </c>
      <c r="BD263" s="143">
        <v>2</v>
      </c>
      <c r="BE263" s="143">
        <v>2</v>
      </c>
      <c r="BF263" s="143">
        <v>3</v>
      </c>
      <c r="BG263" s="143">
        <v>0.03</v>
      </c>
      <c r="BH263" s="143">
        <f t="shared" si="134"/>
        <v>1</v>
      </c>
      <c r="BI263" s="147" t="s">
        <v>69</v>
      </c>
      <c r="BJ263" s="143">
        <f>BG263*0.1</f>
        <v>0.003</v>
      </c>
      <c r="BK263" s="143">
        <v>5</v>
      </c>
      <c r="BL263" s="143">
        <v>6</v>
      </c>
      <c r="BM263" s="143">
        <v>0</v>
      </c>
      <c r="BN263" s="143">
        <v>0</v>
      </c>
      <c r="BO263" s="143">
        <v>0</v>
      </c>
      <c r="BP263" s="143">
        <f t="shared" si="135"/>
        <v>-5</v>
      </c>
      <c r="BQ263" s="147" t="s">
        <v>70</v>
      </c>
      <c r="BR263" s="143">
        <f>(BN263-BO263)*0.06</f>
        <v>0</v>
      </c>
      <c r="BS263" s="143">
        <v>8</v>
      </c>
      <c r="BT263" s="143">
        <v>10</v>
      </c>
      <c r="BU263" s="143">
        <v>0</v>
      </c>
      <c r="BV263" s="143">
        <v>0</v>
      </c>
      <c r="BW263" s="143">
        <f t="shared" si="136"/>
        <v>-8</v>
      </c>
      <c r="BX263" s="147" t="s">
        <v>70</v>
      </c>
      <c r="BY263" s="143">
        <f>BV263*0.06</f>
        <v>0</v>
      </c>
      <c r="BZ263" s="143">
        <v>7</v>
      </c>
      <c r="CA263" s="143">
        <v>8</v>
      </c>
      <c r="CB263" s="143">
        <f t="shared" si="137"/>
        <v>6</v>
      </c>
      <c r="CC263" s="159">
        <f t="shared" si="138"/>
        <v>-1</v>
      </c>
      <c r="CD263" s="160" t="s">
        <v>70</v>
      </c>
      <c r="CE263" s="159">
        <f>CG263*2+CH263*3+CI263*15+CJ263*10+CK263*50+CL263*4+CM263*20+CN263*3+CO263*15+CP263*40+CQ263*40</f>
        <v>18</v>
      </c>
      <c r="CF263" s="159">
        <f>CC263*3</f>
        <v>-3</v>
      </c>
      <c r="CG263" s="144">
        <v>0</v>
      </c>
      <c r="CH263" s="143">
        <v>1</v>
      </c>
      <c r="CI263" s="143">
        <v>1</v>
      </c>
      <c r="CJ263" s="143">
        <v>0</v>
      </c>
      <c r="CK263" s="143">
        <v>0</v>
      </c>
      <c r="CL263" s="143">
        <v>0</v>
      </c>
      <c r="CM263" s="143">
        <v>0</v>
      </c>
      <c r="CN263" s="143">
        <v>0</v>
      </c>
      <c r="CO263" s="143">
        <v>0</v>
      </c>
      <c r="CP263" s="143">
        <v>0</v>
      </c>
      <c r="CQ263" s="143">
        <v>0</v>
      </c>
      <c r="CR263" s="143">
        <f t="shared" si="139"/>
        <v>153</v>
      </c>
      <c r="CS263" s="143">
        <f t="shared" si="140"/>
        <v>-6</v>
      </c>
    </row>
    <row r="264" s="135" customFormat="1" customHeight="1" spans="1:97">
      <c r="A264" s="143">
        <v>12922</v>
      </c>
      <c r="B264" s="143" t="s">
        <v>430</v>
      </c>
      <c r="C264" s="143">
        <v>112415</v>
      </c>
      <c r="D264" s="143" t="s">
        <v>428</v>
      </c>
      <c r="E264" s="143" t="s">
        <v>134</v>
      </c>
      <c r="F264" s="143">
        <v>12</v>
      </c>
      <c r="G264" s="143">
        <v>14</v>
      </c>
      <c r="H264" s="143">
        <v>10</v>
      </c>
      <c r="I264" s="143">
        <v>251.21</v>
      </c>
      <c r="J264" s="143">
        <f t="shared" si="127"/>
        <v>-2</v>
      </c>
      <c r="K264" s="147" t="s">
        <v>70</v>
      </c>
      <c r="L264" s="143">
        <f t="shared" si="141"/>
        <v>15.0726</v>
      </c>
      <c r="M264" s="143">
        <v>15</v>
      </c>
      <c r="N264" s="143">
        <v>17</v>
      </c>
      <c r="O264" s="143">
        <v>28</v>
      </c>
      <c r="P264" s="143">
        <v>591.01</v>
      </c>
      <c r="Q264" s="143">
        <f t="shared" si="128"/>
        <v>13</v>
      </c>
      <c r="R264" s="147" t="s">
        <v>69</v>
      </c>
      <c r="S264" s="143">
        <f>P264*0.08</f>
        <v>47.2808</v>
      </c>
      <c r="T264" s="143">
        <v>5</v>
      </c>
      <c r="U264" s="143">
        <v>5</v>
      </c>
      <c r="V264" s="143">
        <v>4</v>
      </c>
      <c r="W264" s="143">
        <v>87.34</v>
      </c>
      <c r="X264" s="143">
        <f t="shared" si="129"/>
        <v>-1</v>
      </c>
      <c r="Y264" s="147" t="s">
        <v>70</v>
      </c>
      <c r="Z264" s="143">
        <f t="shared" ref="Z264:Z272" si="142">W264*0.06</f>
        <v>5.2404</v>
      </c>
      <c r="AA264" s="143">
        <v>10</v>
      </c>
      <c r="AB264" s="143">
        <v>14</v>
      </c>
      <c r="AC264" s="143">
        <v>5</v>
      </c>
      <c r="AD264" s="143">
        <v>129</v>
      </c>
      <c r="AE264" s="143">
        <f t="shared" si="130"/>
        <v>-5</v>
      </c>
      <c r="AF264" s="147" t="s">
        <v>70</v>
      </c>
      <c r="AG264" s="143">
        <f>AD264*0.06</f>
        <v>7.74</v>
      </c>
      <c r="AH264" s="143">
        <v>1</v>
      </c>
      <c r="AI264" s="143">
        <v>2</v>
      </c>
      <c r="AJ264" s="143">
        <v>0</v>
      </c>
      <c r="AK264" s="143">
        <v>0</v>
      </c>
      <c r="AL264" s="143">
        <f t="shared" si="131"/>
        <v>-1</v>
      </c>
      <c r="AM264" s="147" t="s">
        <v>70</v>
      </c>
      <c r="AN264" s="143">
        <f>AK264*0.06</f>
        <v>0</v>
      </c>
      <c r="AO264" s="143">
        <f>AL264*1</f>
        <v>-1</v>
      </c>
      <c r="AP264" s="143">
        <v>15</v>
      </c>
      <c r="AQ264" s="143">
        <v>19</v>
      </c>
      <c r="AR264" s="143">
        <v>3</v>
      </c>
      <c r="AS264" s="143">
        <v>276</v>
      </c>
      <c r="AT264" s="143">
        <f t="shared" si="132"/>
        <v>-12</v>
      </c>
      <c r="AU264" s="147" t="s">
        <v>70</v>
      </c>
      <c r="AV264" s="143">
        <f>AS264*0.06</f>
        <v>16.56</v>
      </c>
      <c r="AW264" s="143">
        <v>3</v>
      </c>
      <c r="AX264" s="143">
        <v>3</v>
      </c>
      <c r="AY264" s="143">
        <v>5</v>
      </c>
      <c r="AZ264" s="143">
        <v>140</v>
      </c>
      <c r="BA264" s="143">
        <f t="shared" si="133"/>
        <v>2</v>
      </c>
      <c r="BB264" s="147" t="s">
        <v>69</v>
      </c>
      <c r="BC264" s="143">
        <f>AZ264*0.1</f>
        <v>14</v>
      </c>
      <c r="BD264" s="143">
        <v>1</v>
      </c>
      <c r="BE264" s="143">
        <v>1</v>
      </c>
      <c r="BF264" s="143">
        <v>4</v>
      </c>
      <c r="BG264" s="143">
        <v>0.11</v>
      </c>
      <c r="BH264" s="143">
        <f t="shared" si="134"/>
        <v>3</v>
      </c>
      <c r="BI264" s="147" t="s">
        <v>69</v>
      </c>
      <c r="BJ264" s="143">
        <f>BG264*0.1</f>
        <v>0.011</v>
      </c>
      <c r="BK264" s="143">
        <v>3</v>
      </c>
      <c r="BL264" s="143">
        <v>4</v>
      </c>
      <c r="BM264" s="143">
        <v>0</v>
      </c>
      <c r="BN264" s="143">
        <v>0</v>
      </c>
      <c r="BO264" s="143">
        <v>0</v>
      </c>
      <c r="BP264" s="143">
        <f t="shared" si="135"/>
        <v>-3</v>
      </c>
      <c r="BQ264" s="147" t="s">
        <v>70</v>
      </c>
      <c r="BR264" s="143">
        <f>(BN264-BO264)*0.06</f>
        <v>0</v>
      </c>
      <c r="BS264" s="143">
        <v>5</v>
      </c>
      <c r="BT264" s="143">
        <v>8</v>
      </c>
      <c r="BU264" s="143">
        <v>3</v>
      </c>
      <c r="BV264" s="143">
        <v>58.33</v>
      </c>
      <c r="BW264" s="143">
        <f t="shared" si="136"/>
        <v>-2</v>
      </c>
      <c r="BX264" s="147" t="s">
        <v>70</v>
      </c>
      <c r="BY264" s="143">
        <f>BV264*0.06</f>
        <v>3.4998</v>
      </c>
      <c r="BZ264" s="143">
        <v>4</v>
      </c>
      <c r="CA264" s="143">
        <v>5</v>
      </c>
      <c r="CB264" s="143">
        <f t="shared" si="137"/>
        <v>0</v>
      </c>
      <c r="CC264" s="159">
        <f t="shared" si="138"/>
        <v>-4</v>
      </c>
      <c r="CD264" s="160" t="s">
        <v>70</v>
      </c>
      <c r="CE264" s="159">
        <f>CG264*2+CH264*3+CI264*15+CJ264*10+CK264*50+CL264*4+CM264*20+CN264*3+CO264*15+CP264*40+CQ264*40</f>
        <v>0</v>
      </c>
      <c r="CF264" s="159">
        <f>CC264*3</f>
        <v>-12</v>
      </c>
      <c r="CG264" s="144">
        <v>0</v>
      </c>
      <c r="CH264" s="143">
        <v>0</v>
      </c>
      <c r="CI264" s="143">
        <v>0</v>
      </c>
      <c r="CJ264" s="143">
        <v>0</v>
      </c>
      <c r="CK264" s="143">
        <v>0</v>
      </c>
      <c r="CL264" s="143">
        <v>0</v>
      </c>
      <c r="CM264" s="143">
        <v>0</v>
      </c>
      <c r="CN264" s="143">
        <v>0</v>
      </c>
      <c r="CO264" s="143">
        <v>0</v>
      </c>
      <c r="CP264" s="143">
        <v>0</v>
      </c>
      <c r="CQ264" s="143">
        <v>0</v>
      </c>
      <c r="CR264" s="143">
        <f t="shared" si="139"/>
        <v>109</v>
      </c>
      <c r="CS264" s="143">
        <f t="shared" si="140"/>
        <v>-13</v>
      </c>
    </row>
    <row r="265" s="135" customFormat="1" customHeight="1" spans="1:97">
      <c r="A265" s="143">
        <v>4147</v>
      </c>
      <c r="B265" s="143" t="s">
        <v>431</v>
      </c>
      <c r="C265" s="143">
        <v>102934</v>
      </c>
      <c r="D265" s="143" t="s">
        <v>432</v>
      </c>
      <c r="E265" s="143" t="s">
        <v>68</v>
      </c>
      <c r="F265" s="143">
        <v>21</v>
      </c>
      <c r="G265" s="143">
        <v>25</v>
      </c>
      <c r="H265" s="143">
        <v>10</v>
      </c>
      <c r="I265" s="143">
        <v>216.23</v>
      </c>
      <c r="J265" s="143">
        <f t="shared" si="127"/>
        <v>-11</v>
      </c>
      <c r="K265" s="147" t="s">
        <v>70</v>
      </c>
      <c r="L265" s="143">
        <f t="shared" si="141"/>
        <v>12.9738</v>
      </c>
      <c r="M265" s="143">
        <v>27</v>
      </c>
      <c r="N265" s="143">
        <v>30</v>
      </c>
      <c r="O265" s="143">
        <v>39</v>
      </c>
      <c r="P265" s="143">
        <v>850.85</v>
      </c>
      <c r="Q265" s="143">
        <f t="shared" si="128"/>
        <v>12</v>
      </c>
      <c r="R265" s="147" t="s">
        <v>69</v>
      </c>
      <c r="S265" s="143">
        <f>P265*0.08</f>
        <v>68.068</v>
      </c>
      <c r="T265" s="143">
        <v>9</v>
      </c>
      <c r="U265" s="143">
        <v>9</v>
      </c>
      <c r="V265" s="143">
        <v>1</v>
      </c>
      <c r="W265" s="143">
        <v>28</v>
      </c>
      <c r="X265" s="143">
        <f t="shared" si="129"/>
        <v>-8</v>
      </c>
      <c r="Y265" s="147" t="s">
        <v>70</v>
      </c>
      <c r="Z265" s="143">
        <f t="shared" si="142"/>
        <v>1.68</v>
      </c>
      <c r="AA265" s="143">
        <v>21</v>
      </c>
      <c r="AB265" s="143">
        <v>27</v>
      </c>
      <c r="AC265" s="143">
        <v>14</v>
      </c>
      <c r="AD265" s="143">
        <v>340.61</v>
      </c>
      <c r="AE265" s="143">
        <f t="shared" si="130"/>
        <v>-7</v>
      </c>
      <c r="AF265" s="147" t="s">
        <v>70</v>
      </c>
      <c r="AG265" s="143">
        <f>AD265*0.06</f>
        <v>20.4366</v>
      </c>
      <c r="AH265" s="143">
        <v>3</v>
      </c>
      <c r="AI265" s="143">
        <v>4</v>
      </c>
      <c r="AJ265" s="143">
        <v>3</v>
      </c>
      <c r="AK265" s="143">
        <v>60.11</v>
      </c>
      <c r="AL265" s="143">
        <f t="shared" si="131"/>
        <v>0</v>
      </c>
      <c r="AM265" s="147" t="s">
        <v>73</v>
      </c>
      <c r="AN265" s="143">
        <f>AK265*0.08</f>
        <v>4.8088</v>
      </c>
      <c r="AO265" s="143"/>
      <c r="AP265" s="143">
        <v>26</v>
      </c>
      <c r="AQ265" s="143">
        <v>32</v>
      </c>
      <c r="AR265" s="143">
        <v>11</v>
      </c>
      <c r="AS265" s="143">
        <v>782.93</v>
      </c>
      <c r="AT265" s="143">
        <f t="shared" si="132"/>
        <v>-15</v>
      </c>
      <c r="AU265" s="147" t="s">
        <v>70</v>
      </c>
      <c r="AV265" s="143">
        <f>AS265*0.06</f>
        <v>46.9758</v>
      </c>
      <c r="AW265" s="143">
        <v>6</v>
      </c>
      <c r="AX265" s="143">
        <v>7</v>
      </c>
      <c r="AY265" s="143">
        <v>2</v>
      </c>
      <c r="AZ265" s="143">
        <v>59</v>
      </c>
      <c r="BA265" s="143">
        <f t="shared" si="133"/>
        <v>-4</v>
      </c>
      <c r="BB265" s="147" t="s">
        <v>70</v>
      </c>
      <c r="BC265" s="143">
        <f>AZ265*0.06</f>
        <v>3.54</v>
      </c>
      <c r="BD265" s="143">
        <v>2</v>
      </c>
      <c r="BE265" s="143">
        <v>3</v>
      </c>
      <c r="BF265" s="143">
        <v>2</v>
      </c>
      <c r="BG265" s="143">
        <v>34.73</v>
      </c>
      <c r="BH265" s="143">
        <f t="shared" si="134"/>
        <v>0</v>
      </c>
      <c r="BI265" s="147" t="s">
        <v>73</v>
      </c>
      <c r="BJ265" s="143">
        <f>BG265*0.08</f>
        <v>2.7784</v>
      </c>
      <c r="BK265" s="143">
        <v>8</v>
      </c>
      <c r="BL265" s="143">
        <v>9</v>
      </c>
      <c r="BM265" s="143">
        <v>22</v>
      </c>
      <c r="BN265" s="143">
        <v>299</v>
      </c>
      <c r="BO265" s="143">
        <v>299</v>
      </c>
      <c r="BP265" s="143">
        <f t="shared" si="135"/>
        <v>14</v>
      </c>
      <c r="BQ265" s="147" t="s">
        <v>69</v>
      </c>
      <c r="BR265" s="143">
        <f>(BN265-BO265)*0.1</f>
        <v>0</v>
      </c>
      <c r="BS265" s="143">
        <v>6</v>
      </c>
      <c r="BT265" s="143">
        <v>8</v>
      </c>
      <c r="BU265" s="143">
        <v>12</v>
      </c>
      <c r="BV265" s="143">
        <v>215</v>
      </c>
      <c r="BW265" s="143">
        <f t="shared" si="136"/>
        <v>6</v>
      </c>
      <c r="BX265" s="147" t="s">
        <v>69</v>
      </c>
      <c r="BY265" s="143">
        <f>BV265*0.1</f>
        <v>21.5</v>
      </c>
      <c r="BZ265" s="143">
        <v>12</v>
      </c>
      <c r="CA265" s="143">
        <v>14</v>
      </c>
      <c r="CB265" s="143">
        <f t="shared" si="137"/>
        <v>23</v>
      </c>
      <c r="CC265" s="159">
        <f t="shared" si="138"/>
        <v>11</v>
      </c>
      <c r="CD265" s="160" t="s">
        <v>69</v>
      </c>
      <c r="CE265" s="159">
        <f>CG265*3+CH265*5+CI265*25+CJ265*15+CK265*70+CL265*6+CM265*30+CN265*6+CO265*24+CP265*56+CQ265*61</f>
        <v>146</v>
      </c>
      <c r="CF265" s="159"/>
      <c r="CG265" s="144">
        <v>0</v>
      </c>
      <c r="CH265" s="143">
        <v>2</v>
      </c>
      <c r="CI265" s="143">
        <v>0</v>
      </c>
      <c r="CJ265" s="143">
        <v>0</v>
      </c>
      <c r="CK265" s="143">
        <v>1</v>
      </c>
      <c r="CL265" s="143">
        <v>0</v>
      </c>
      <c r="CM265" s="143">
        <v>0</v>
      </c>
      <c r="CN265" s="143">
        <v>3</v>
      </c>
      <c r="CO265" s="143">
        <v>2</v>
      </c>
      <c r="CP265" s="143">
        <v>0</v>
      </c>
      <c r="CQ265" s="143">
        <v>0</v>
      </c>
      <c r="CR265" s="143">
        <f t="shared" si="139"/>
        <v>329</v>
      </c>
      <c r="CS265" s="143">
        <f t="shared" si="140"/>
        <v>0</v>
      </c>
    </row>
    <row r="266" s="135" customFormat="1" customHeight="1" spans="1:97">
      <c r="A266" s="143">
        <v>12185</v>
      </c>
      <c r="B266" s="143" t="s">
        <v>433</v>
      </c>
      <c r="C266" s="143">
        <v>102934</v>
      </c>
      <c r="D266" s="143" t="s">
        <v>432</v>
      </c>
      <c r="E266" s="143" t="s">
        <v>72</v>
      </c>
      <c r="F266" s="143">
        <v>21</v>
      </c>
      <c r="G266" s="143">
        <v>25</v>
      </c>
      <c r="H266" s="143">
        <v>2</v>
      </c>
      <c r="I266" s="143">
        <v>55</v>
      </c>
      <c r="J266" s="143">
        <f t="shared" si="127"/>
        <v>-19</v>
      </c>
      <c r="K266" s="147" t="s">
        <v>70</v>
      </c>
      <c r="L266" s="143">
        <f t="shared" si="141"/>
        <v>3.3</v>
      </c>
      <c r="M266" s="143">
        <v>27</v>
      </c>
      <c r="N266" s="143">
        <v>30</v>
      </c>
      <c r="O266" s="143">
        <v>18</v>
      </c>
      <c r="P266" s="143">
        <v>400.18</v>
      </c>
      <c r="Q266" s="143">
        <f t="shared" si="128"/>
        <v>-9</v>
      </c>
      <c r="R266" s="147" t="s">
        <v>70</v>
      </c>
      <c r="S266" s="143">
        <f>P266*0.05</f>
        <v>20.009</v>
      </c>
      <c r="T266" s="143">
        <v>9</v>
      </c>
      <c r="U266" s="143">
        <v>9</v>
      </c>
      <c r="V266" s="143">
        <v>0</v>
      </c>
      <c r="W266" s="143">
        <v>0</v>
      </c>
      <c r="X266" s="143">
        <f t="shared" si="129"/>
        <v>-9</v>
      </c>
      <c r="Y266" s="147" t="s">
        <v>70</v>
      </c>
      <c r="Z266" s="143">
        <f t="shared" si="142"/>
        <v>0</v>
      </c>
      <c r="AA266" s="143">
        <v>21</v>
      </c>
      <c r="AB266" s="143">
        <v>27</v>
      </c>
      <c r="AC266" s="143">
        <v>14</v>
      </c>
      <c r="AD266" s="143">
        <v>293.54</v>
      </c>
      <c r="AE266" s="143">
        <f t="shared" si="130"/>
        <v>-7</v>
      </c>
      <c r="AF266" s="147" t="s">
        <v>70</v>
      </c>
      <c r="AG266" s="143">
        <f>AD266*0.06</f>
        <v>17.6124</v>
      </c>
      <c r="AH266" s="143">
        <v>3</v>
      </c>
      <c r="AI266" s="143">
        <v>4</v>
      </c>
      <c r="AJ266" s="143">
        <v>0</v>
      </c>
      <c r="AK266" s="143">
        <v>0</v>
      </c>
      <c r="AL266" s="143">
        <f t="shared" si="131"/>
        <v>-3</v>
      </c>
      <c r="AM266" s="147" t="s">
        <v>70</v>
      </c>
      <c r="AN266" s="143">
        <f t="shared" ref="AN266:AN272" si="143">AK266*0.06</f>
        <v>0</v>
      </c>
      <c r="AO266" s="143">
        <f t="shared" ref="AO266:AO272" si="144">AL266*1</f>
        <v>-3</v>
      </c>
      <c r="AP266" s="143">
        <v>26</v>
      </c>
      <c r="AQ266" s="143">
        <v>32</v>
      </c>
      <c r="AR266" s="143">
        <v>16</v>
      </c>
      <c r="AS266" s="143">
        <v>1328.8</v>
      </c>
      <c r="AT266" s="143">
        <f t="shared" si="132"/>
        <v>-10</v>
      </c>
      <c r="AU266" s="147" t="s">
        <v>70</v>
      </c>
      <c r="AV266" s="143">
        <f>AS266*0.06</f>
        <v>79.728</v>
      </c>
      <c r="AW266" s="143">
        <v>6</v>
      </c>
      <c r="AX266" s="143">
        <v>7</v>
      </c>
      <c r="AY266" s="143">
        <v>3</v>
      </c>
      <c r="AZ266" s="143">
        <v>105</v>
      </c>
      <c r="BA266" s="143">
        <f t="shared" si="133"/>
        <v>-3</v>
      </c>
      <c r="BB266" s="147" t="s">
        <v>70</v>
      </c>
      <c r="BC266" s="143">
        <f>AZ266*0.06</f>
        <v>6.3</v>
      </c>
      <c r="BD266" s="143">
        <v>2</v>
      </c>
      <c r="BE266" s="143">
        <v>3</v>
      </c>
      <c r="BF266" s="143">
        <v>0</v>
      </c>
      <c r="BG266" s="143">
        <v>0</v>
      </c>
      <c r="BH266" s="143">
        <f t="shared" si="134"/>
        <v>-2</v>
      </c>
      <c r="BI266" s="147" t="s">
        <v>70</v>
      </c>
      <c r="BJ266" s="143">
        <f>BG266*0.06</f>
        <v>0</v>
      </c>
      <c r="BK266" s="143">
        <v>8</v>
      </c>
      <c r="BL266" s="143">
        <v>9</v>
      </c>
      <c r="BM266" s="143">
        <v>0</v>
      </c>
      <c r="BN266" s="143">
        <v>0</v>
      </c>
      <c r="BO266" s="143">
        <v>0</v>
      </c>
      <c r="BP266" s="143">
        <f t="shared" si="135"/>
        <v>-8</v>
      </c>
      <c r="BQ266" s="147" t="s">
        <v>70</v>
      </c>
      <c r="BR266" s="143">
        <f t="shared" ref="BR266:BR272" si="145">(BN266-BO266)*0.06</f>
        <v>0</v>
      </c>
      <c r="BS266" s="143">
        <v>6</v>
      </c>
      <c r="BT266" s="143">
        <v>8</v>
      </c>
      <c r="BU266" s="143">
        <v>4</v>
      </c>
      <c r="BV266" s="143">
        <v>84</v>
      </c>
      <c r="BW266" s="143">
        <f t="shared" si="136"/>
        <v>-2</v>
      </c>
      <c r="BX266" s="147" t="s">
        <v>70</v>
      </c>
      <c r="BY266" s="143">
        <f>BV266*0.06</f>
        <v>5.04</v>
      </c>
      <c r="BZ266" s="143">
        <v>12</v>
      </c>
      <c r="CA266" s="143">
        <v>14</v>
      </c>
      <c r="CB266" s="143">
        <f t="shared" si="137"/>
        <v>0</v>
      </c>
      <c r="CC266" s="159">
        <f t="shared" si="138"/>
        <v>-12</v>
      </c>
      <c r="CD266" s="160" t="s">
        <v>70</v>
      </c>
      <c r="CE266" s="159">
        <f>CG266*2+CH266*3+CI266*15+CJ266*10+CK266*50+CL266*4+CM266*20+CN266*3+CO266*15+CP266*40+CQ266*40</f>
        <v>0</v>
      </c>
      <c r="CF266" s="159">
        <f>CC266*3</f>
        <v>-36</v>
      </c>
      <c r="CG266" s="144">
        <v>0</v>
      </c>
      <c r="CH266" s="143">
        <v>0</v>
      </c>
      <c r="CI266" s="143">
        <v>0</v>
      </c>
      <c r="CJ266" s="143">
        <v>0</v>
      </c>
      <c r="CK266" s="143">
        <v>0</v>
      </c>
      <c r="CL266" s="143">
        <v>0</v>
      </c>
      <c r="CM266" s="143">
        <v>0</v>
      </c>
      <c r="CN266" s="143">
        <v>0</v>
      </c>
      <c r="CO266" s="143">
        <v>0</v>
      </c>
      <c r="CP266" s="143">
        <v>0</v>
      </c>
      <c r="CQ266" s="143">
        <v>0</v>
      </c>
      <c r="CR266" s="143">
        <f t="shared" si="139"/>
        <v>132</v>
      </c>
      <c r="CS266" s="143">
        <f t="shared" si="140"/>
        <v>-39</v>
      </c>
    </row>
    <row r="267" s="135" customFormat="1" customHeight="1" spans="1:97">
      <c r="A267" s="143">
        <v>13528</v>
      </c>
      <c r="B267" s="143" t="s">
        <v>434</v>
      </c>
      <c r="C267" s="143">
        <v>102934</v>
      </c>
      <c r="D267" s="143" t="s">
        <v>432</v>
      </c>
      <c r="E267" s="143" t="s">
        <v>72</v>
      </c>
      <c r="F267" s="143">
        <v>19</v>
      </c>
      <c r="G267" s="143">
        <v>23</v>
      </c>
      <c r="H267" s="143">
        <v>4</v>
      </c>
      <c r="I267" s="143">
        <v>79.3</v>
      </c>
      <c r="J267" s="143">
        <f t="shared" si="127"/>
        <v>-15</v>
      </c>
      <c r="K267" s="147" t="s">
        <v>70</v>
      </c>
      <c r="L267" s="143">
        <f t="shared" si="141"/>
        <v>4.758</v>
      </c>
      <c r="M267" s="143">
        <v>27</v>
      </c>
      <c r="N267" s="143">
        <v>29</v>
      </c>
      <c r="O267" s="143">
        <v>10</v>
      </c>
      <c r="P267" s="143">
        <v>246.89</v>
      </c>
      <c r="Q267" s="143">
        <f t="shared" si="128"/>
        <v>-17</v>
      </c>
      <c r="R267" s="147" t="s">
        <v>70</v>
      </c>
      <c r="S267" s="143">
        <f>P267*0.05</f>
        <v>12.3445</v>
      </c>
      <c r="T267" s="143">
        <v>6</v>
      </c>
      <c r="U267" s="143">
        <v>9</v>
      </c>
      <c r="V267" s="143">
        <v>2</v>
      </c>
      <c r="W267" s="143">
        <v>52.5</v>
      </c>
      <c r="X267" s="143">
        <f t="shared" si="129"/>
        <v>-4</v>
      </c>
      <c r="Y267" s="147" t="s">
        <v>70</v>
      </c>
      <c r="Z267" s="143">
        <f t="shared" si="142"/>
        <v>3.15</v>
      </c>
      <c r="AA267" s="143">
        <v>21</v>
      </c>
      <c r="AB267" s="143">
        <v>24</v>
      </c>
      <c r="AC267" s="143">
        <v>6</v>
      </c>
      <c r="AD267" s="143">
        <v>139.6</v>
      </c>
      <c r="AE267" s="143">
        <f t="shared" si="130"/>
        <v>-15</v>
      </c>
      <c r="AF267" s="147" t="s">
        <v>70</v>
      </c>
      <c r="AG267" s="143">
        <f>AD267*0.06</f>
        <v>8.376</v>
      </c>
      <c r="AH267" s="143">
        <v>3</v>
      </c>
      <c r="AI267" s="143">
        <v>2</v>
      </c>
      <c r="AJ267" s="143">
        <v>0</v>
      </c>
      <c r="AK267" s="143">
        <v>0</v>
      </c>
      <c r="AL267" s="143">
        <f t="shared" si="131"/>
        <v>-3</v>
      </c>
      <c r="AM267" s="147" t="s">
        <v>70</v>
      </c>
      <c r="AN267" s="143">
        <f t="shared" si="143"/>
        <v>0</v>
      </c>
      <c r="AO267" s="143">
        <f t="shared" si="144"/>
        <v>-3</v>
      </c>
      <c r="AP267" s="143">
        <v>26</v>
      </c>
      <c r="AQ267" s="143">
        <v>29</v>
      </c>
      <c r="AR267" s="143">
        <v>3</v>
      </c>
      <c r="AS267" s="143">
        <v>269</v>
      </c>
      <c r="AT267" s="143">
        <f t="shared" si="132"/>
        <v>-23</v>
      </c>
      <c r="AU267" s="147" t="s">
        <v>70</v>
      </c>
      <c r="AV267" s="143">
        <f>AS267*0.06</f>
        <v>16.14</v>
      </c>
      <c r="AW267" s="143">
        <v>5</v>
      </c>
      <c r="AX267" s="143">
        <v>7</v>
      </c>
      <c r="AY267" s="143">
        <v>8</v>
      </c>
      <c r="AZ267" s="143">
        <v>185</v>
      </c>
      <c r="BA267" s="143">
        <f t="shared" si="133"/>
        <v>3</v>
      </c>
      <c r="BB267" s="147" t="s">
        <v>69</v>
      </c>
      <c r="BC267" s="143">
        <f>AZ267*0.1</f>
        <v>18.5</v>
      </c>
      <c r="BD267" s="143">
        <v>3</v>
      </c>
      <c r="BE267" s="143">
        <v>2</v>
      </c>
      <c r="BF267" s="143">
        <v>0</v>
      </c>
      <c r="BG267" s="143">
        <v>0</v>
      </c>
      <c r="BH267" s="143">
        <f t="shared" si="134"/>
        <v>-3</v>
      </c>
      <c r="BI267" s="147" t="s">
        <v>70</v>
      </c>
      <c r="BJ267" s="143">
        <f>BG267*0.06</f>
        <v>0</v>
      </c>
      <c r="BK267" s="143">
        <v>5</v>
      </c>
      <c r="BL267" s="143">
        <v>8</v>
      </c>
      <c r="BM267" s="143">
        <v>0</v>
      </c>
      <c r="BN267" s="143">
        <v>0</v>
      </c>
      <c r="BO267" s="143">
        <v>0</v>
      </c>
      <c r="BP267" s="143">
        <f t="shared" si="135"/>
        <v>-5</v>
      </c>
      <c r="BQ267" s="147" t="s">
        <v>70</v>
      </c>
      <c r="BR267" s="143">
        <f t="shared" si="145"/>
        <v>0</v>
      </c>
      <c r="BS267" s="143">
        <v>6</v>
      </c>
      <c r="BT267" s="143">
        <v>7</v>
      </c>
      <c r="BU267" s="143">
        <v>7</v>
      </c>
      <c r="BV267" s="143">
        <v>147</v>
      </c>
      <c r="BW267" s="143">
        <f t="shared" si="136"/>
        <v>1</v>
      </c>
      <c r="BX267" s="147" t="s">
        <v>69</v>
      </c>
      <c r="BY267" s="143">
        <f>BV267*0.1</f>
        <v>14.7</v>
      </c>
      <c r="BZ267" s="143">
        <v>3</v>
      </c>
      <c r="CA267" s="143">
        <v>5</v>
      </c>
      <c r="CB267" s="143">
        <f t="shared" si="137"/>
        <v>0</v>
      </c>
      <c r="CC267" s="159">
        <f t="shared" si="138"/>
        <v>-3</v>
      </c>
      <c r="CD267" s="160" t="s">
        <v>70</v>
      </c>
      <c r="CE267" s="159">
        <f>CG267*2+CH267*3+CI267*15+CJ267*10+CK267*50+CL267*4+CM267*20+CN267*3+CO267*15+CP267*40+CQ267*40</f>
        <v>0</v>
      </c>
      <c r="CF267" s="159">
        <f>CC267*3</f>
        <v>-9</v>
      </c>
      <c r="CG267" s="144">
        <v>0</v>
      </c>
      <c r="CH267" s="143">
        <v>0</v>
      </c>
      <c r="CI267" s="143">
        <v>0</v>
      </c>
      <c r="CJ267" s="143">
        <v>0</v>
      </c>
      <c r="CK267" s="143">
        <v>0</v>
      </c>
      <c r="CL267" s="143">
        <v>0</v>
      </c>
      <c r="CM267" s="143">
        <v>0</v>
      </c>
      <c r="CN267" s="143">
        <v>0</v>
      </c>
      <c r="CO267" s="143">
        <v>0</v>
      </c>
      <c r="CP267" s="143">
        <v>0</v>
      </c>
      <c r="CQ267" s="143">
        <v>0</v>
      </c>
      <c r="CR267" s="143">
        <f t="shared" si="139"/>
        <v>78</v>
      </c>
      <c r="CS267" s="143">
        <f t="shared" si="140"/>
        <v>-12</v>
      </c>
    </row>
    <row r="268" s="135" customFormat="1" customHeight="1" spans="1:97">
      <c r="A268" s="143">
        <v>11512</v>
      </c>
      <c r="B268" s="143" t="s">
        <v>435</v>
      </c>
      <c r="C268" s="143">
        <v>102934</v>
      </c>
      <c r="D268" s="143" t="s">
        <v>432</v>
      </c>
      <c r="E268" s="143" t="s">
        <v>72</v>
      </c>
      <c r="F268" s="143">
        <v>21</v>
      </c>
      <c r="G268" s="143">
        <v>25</v>
      </c>
      <c r="H268" s="143">
        <v>10</v>
      </c>
      <c r="I268" s="143">
        <v>258.75</v>
      </c>
      <c r="J268" s="143">
        <f t="shared" si="127"/>
        <v>-11</v>
      </c>
      <c r="K268" s="147" t="s">
        <v>70</v>
      </c>
      <c r="L268" s="143">
        <f t="shared" si="141"/>
        <v>15.525</v>
      </c>
      <c r="M268" s="143">
        <v>27</v>
      </c>
      <c r="N268" s="143">
        <v>30</v>
      </c>
      <c r="O268" s="143">
        <v>18</v>
      </c>
      <c r="P268" s="143">
        <v>416.97</v>
      </c>
      <c r="Q268" s="143">
        <f t="shared" si="128"/>
        <v>-9</v>
      </c>
      <c r="R268" s="147" t="s">
        <v>70</v>
      </c>
      <c r="S268" s="143">
        <f>P268*0.05</f>
        <v>20.8485</v>
      </c>
      <c r="T268" s="143">
        <v>9</v>
      </c>
      <c r="U268" s="143">
        <v>9</v>
      </c>
      <c r="V268" s="143">
        <v>3</v>
      </c>
      <c r="W268" s="143">
        <v>74</v>
      </c>
      <c r="X268" s="143">
        <f t="shared" si="129"/>
        <v>-6</v>
      </c>
      <c r="Y268" s="147" t="s">
        <v>70</v>
      </c>
      <c r="Z268" s="143">
        <f t="shared" si="142"/>
        <v>4.44</v>
      </c>
      <c r="AA268" s="143">
        <v>21</v>
      </c>
      <c r="AB268" s="143">
        <v>27</v>
      </c>
      <c r="AC268" s="143">
        <v>21</v>
      </c>
      <c r="AD268" s="143">
        <v>509.25</v>
      </c>
      <c r="AE268" s="143">
        <f t="shared" si="130"/>
        <v>0</v>
      </c>
      <c r="AF268" s="147" t="s">
        <v>73</v>
      </c>
      <c r="AG268" s="143">
        <f>AD268*0.08</f>
        <v>40.74</v>
      </c>
      <c r="AH268" s="143">
        <v>3</v>
      </c>
      <c r="AI268" s="143">
        <v>4</v>
      </c>
      <c r="AJ268" s="143">
        <v>1</v>
      </c>
      <c r="AK268" s="143">
        <v>29.8</v>
      </c>
      <c r="AL268" s="143">
        <f t="shared" si="131"/>
        <v>-2</v>
      </c>
      <c r="AM268" s="147" t="s">
        <v>70</v>
      </c>
      <c r="AN268" s="143">
        <f t="shared" si="143"/>
        <v>1.788</v>
      </c>
      <c r="AO268" s="143">
        <f t="shared" si="144"/>
        <v>-2</v>
      </c>
      <c r="AP268" s="143">
        <v>26</v>
      </c>
      <c r="AQ268" s="143">
        <v>32</v>
      </c>
      <c r="AR268" s="143">
        <v>45</v>
      </c>
      <c r="AS268" s="143">
        <v>3495.1</v>
      </c>
      <c r="AT268" s="143">
        <f t="shared" si="132"/>
        <v>19</v>
      </c>
      <c r="AU268" s="147" t="s">
        <v>69</v>
      </c>
      <c r="AV268" s="143">
        <f>AS268*0.1</f>
        <v>349.51</v>
      </c>
      <c r="AW268" s="143">
        <v>6</v>
      </c>
      <c r="AX268" s="143">
        <v>7</v>
      </c>
      <c r="AY268" s="143">
        <v>4</v>
      </c>
      <c r="AZ268" s="143">
        <v>134.5</v>
      </c>
      <c r="BA268" s="143">
        <f t="shared" si="133"/>
        <v>-2</v>
      </c>
      <c r="BB268" s="147" t="s">
        <v>70</v>
      </c>
      <c r="BC268" s="143">
        <f>AZ268*0.06</f>
        <v>8.07</v>
      </c>
      <c r="BD268" s="143">
        <v>2</v>
      </c>
      <c r="BE268" s="143">
        <v>3</v>
      </c>
      <c r="BF268" s="143">
        <v>5</v>
      </c>
      <c r="BG268" s="143">
        <v>147.7</v>
      </c>
      <c r="BH268" s="143">
        <f t="shared" si="134"/>
        <v>3</v>
      </c>
      <c r="BI268" s="147" t="s">
        <v>69</v>
      </c>
      <c r="BJ268" s="143">
        <f>BG268*0.1</f>
        <v>14.77</v>
      </c>
      <c r="BK268" s="143">
        <v>8</v>
      </c>
      <c r="BL268" s="143">
        <v>9</v>
      </c>
      <c r="BM268" s="143">
        <v>0</v>
      </c>
      <c r="BN268" s="143">
        <v>0</v>
      </c>
      <c r="BO268" s="143">
        <v>0</v>
      </c>
      <c r="BP268" s="143">
        <f t="shared" si="135"/>
        <v>-8</v>
      </c>
      <c r="BQ268" s="147" t="s">
        <v>70</v>
      </c>
      <c r="BR268" s="143">
        <f t="shared" si="145"/>
        <v>0</v>
      </c>
      <c r="BS268" s="143">
        <v>6</v>
      </c>
      <c r="BT268" s="143">
        <v>8</v>
      </c>
      <c r="BU268" s="143">
        <v>9</v>
      </c>
      <c r="BV268" s="143">
        <v>142.16</v>
      </c>
      <c r="BW268" s="143">
        <f t="shared" si="136"/>
        <v>3</v>
      </c>
      <c r="BX268" s="147" t="s">
        <v>69</v>
      </c>
      <c r="BY268" s="143">
        <f>BV268*0.1</f>
        <v>14.216</v>
      </c>
      <c r="BZ268" s="143">
        <v>12</v>
      </c>
      <c r="CA268" s="143">
        <v>14</v>
      </c>
      <c r="CB268" s="143">
        <f t="shared" si="137"/>
        <v>17</v>
      </c>
      <c r="CC268" s="159">
        <f t="shared" si="138"/>
        <v>5</v>
      </c>
      <c r="CD268" s="160" t="s">
        <v>69</v>
      </c>
      <c r="CE268" s="159">
        <f>CG268*3+CH268*5+CI268*25+CJ268*15+CK268*70+CL268*6+CM268*30+CN268*6+CO268*24+CP268*56+CQ268*61</f>
        <v>121</v>
      </c>
      <c r="CF268" s="159"/>
      <c r="CG268" s="144">
        <v>0</v>
      </c>
      <c r="CH268" s="143">
        <v>0</v>
      </c>
      <c r="CI268" s="143">
        <v>0</v>
      </c>
      <c r="CJ268" s="143">
        <v>0</v>
      </c>
      <c r="CK268" s="143">
        <v>0</v>
      </c>
      <c r="CL268" s="143">
        <v>0</v>
      </c>
      <c r="CM268" s="143">
        <v>0</v>
      </c>
      <c r="CN268" s="143">
        <v>2</v>
      </c>
      <c r="CO268" s="143">
        <v>2</v>
      </c>
      <c r="CP268" s="143">
        <v>0</v>
      </c>
      <c r="CQ268" s="143">
        <v>1</v>
      </c>
      <c r="CR268" s="143">
        <f t="shared" si="139"/>
        <v>591</v>
      </c>
      <c r="CS268" s="143">
        <f t="shared" si="140"/>
        <v>-2</v>
      </c>
    </row>
    <row r="269" s="135" customFormat="1" customHeight="1" spans="1:97">
      <c r="A269" s="143">
        <v>12451</v>
      </c>
      <c r="B269" s="143" t="s">
        <v>436</v>
      </c>
      <c r="C269" s="143">
        <v>108277</v>
      </c>
      <c r="D269" s="143" t="s">
        <v>437</v>
      </c>
      <c r="E269" s="143" t="s">
        <v>167</v>
      </c>
      <c r="F269" s="143">
        <v>23</v>
      </c>
      <c r="G269" s="143">
        <v>27</v>
      </c>
      <c r="H269" s="143">
        <v>19</v>
      </c>
      <c r="I269" s="143">
        <v>314.21</v>
      </c>
      <c r="J269" s="143">
        <f t="shared" si="127"/>
        <v>-4</v>
      </c>
      <c r="K269" s="147" t="s">
        <v>70</v>
      </c>
      <c r="L269" s="143">
        <f t="shared" si="141"/>
        <v>18.8526</v>
      </c>
      <c r="M269" s="143">
        <v>30</v>
      </c>
      <c r="N269" s="143">
        <v>33</v>
      </c>
      <c r="O269" s="143">
        <v>56</v>
      </c>
      <c r="P269" s="143">
        <v>1307.12</v>
      </c>
      <c r="Q269" s="143">
        <f t="shared" si="128"/>
        <v>26</v>
      </c>
      <c r="R269" s="147" t="s">
        <v>69</v>
      </c>
      <c r="S269" s="143">
        <f>P269*0.08</f>
        <v>104.5696</v>
      </c>
      <c r="T269" s="143">
        <v>9</v>
      </c>
      <c r="U269" s="143">
        <v>9</v>
      </c>
      <c r="V269" s="143">
        <v>6</v>
      </c>
      <c r="W269" s="143">
        <v>155.6</v>
      </c>
      <c r="X269" s="143">
        <f t="shared" si="129"/>
        <v>-3</v>
      </c>
      <c r="Y269" s="147" t="s">
        <v>70</v>
      </c>
      <c r="Z269" s="143">
        <f t="shared" si="142"/>
        <v>9.336</v>
      </c>
      <c r="AA269" s="143">
        <v>12</v>
      </c>
      <c r="AB269" s="143">
        <v>17</v>
      </c>
      <c r="AC269" s="143">
        <v>13</v>
      </c>
      <c r="AD269" s="143">
        <v>289.4</v>
      </c>
      <c r="AE269" s="143">
        <f t="shared" si="130"/>
        <v>1</v>
      </c>
      <c r="AF269" s="147" t="s">
        <v>73</v>
      </c>
      <c r="AG269" s="143">
        <f>AD269*0.08</f>
        <v>23.152</v>
      </c>
      <c r="AH269" s="143">
        <v>4</v>
      </c>
      <c r="AI269" s="143">
        <v>5</v>
      </c>
      <c r="AJ269" s="143">
        <v>3</v>
      </c>
      <c r="AK269" s="143">
        <v>73.66</v>
      </c>
      <c r="AL269" s="143">
        <f t="shared" si="131"/>
        <v>-1</v>
      </c>
      <c r="AM269" s="147" t="s">
        <v>70</v>
      </c>
      <c r="AN269" s="143">
        <f t="shared" si="143"/>
        <v>4.4196</v>
      </c>
      <c r="AO269" s="143">
        <f t="shared" si="144"/>
        <v>-1</v>
      </c>
      <c r="AP269" s="143">
        <v>16</v>
      </c>
      <c r="AQ269" s="143">
        <v>19</v>
      </c>
      <c r="AR269" s="143">
        <v>17</v>
      </c>
      <c r="AS269" s="143">
        <v>1276</v>
      </c>
      <c r="AT269" s="143">
        <f t="shared" si="132"/>
        <v>1</v>
      </c>
      <c r="AU269" s="147" t="s">
        <v>73</v>
      </c>
      <c r="AV269" s="143">
        <f>AS269*0.08</f>
        <v>102.08</v>
      </c>
      <c r="AW269" s="143">
        <v>6</v>
      </c>
      <c r="AX269" s="143">
        <v>7</v>
      </c>
      <c r="AY269" s="143">
        <v>2</v>
      </c>
      <c r="AZ269" s="143">
        <v>70</v>
      </c>
      <c r="BA269" s="143">
        <f t="shared" si="133"/>
        <v>-4</v>
      </c>
      <c r="BB269" s="147" t="s">
        <v>70</v>
      </c>
      <c r="BC269" s="143">
        <f>AZ269*0.06</f>
        <v>4.2</v>
      </c>
      <c r="BD269" s="143">
        <v>4</v>
      </c>
      <c r="BE269" s="143">
        <v>5</v>
      </c>
      <c r="BF269" s="143">
        <v>8</v>
      </c>
      <c r="BG269" s="143">
        <v>119.6</v>
      </c>
      <c r="BH269" s="143">
        <f t="shared" si="134"/>
        <v>4</v>
      </c>
      <c r="BI269" s="147" t="s">
        <v>69</v>
      </c>
      <c r="BJ269" s="143">
        <f>BG269*0.1</f>
        <v>11.96</v>
      </c>
      <c r="BK269" s="143">
        <v>9</v>
      </c>
      <c r="BL269" s="143">
        <v>11</v>
      </c>
      <c r="BM269" s="143">
        <v>0</v>
      </c>
      <c r="BN269" s="143">
        <v>0</v>
      </c>
      <c r="BO269" s="143">
        <v>0</v>
      </c>
      <c r="BP269" s="143">
        <f t="shared" si="135"/>
        <v>-9</v>
      </c>
      <c r="BQ269" s="147" t="s">
        <v>70</v>
      </c>
      <c r="BR269" s="143">
        <f t="shared" si="145"/>
        <v>0</v>
      </c>
      <c r="BS269" s="143">
        <v>10</v>
      </c>
      <c r="BT269" s="143">
        <v>13</v>
      </c>
      <c r="BU269" s="143">
        <v>20</v>
      </c>
      <c r="BV269" s="143">
        <v>419.84</v>
      </c>
      <c r="BW269" s="143">
        <f t="shared" si="136"/>
        <v>10</v>
      </c>
      <c r="BX269" s="147" t="s">
        <v>69</v>
      </c>
      <c r="BY269" s="143">
        <f>BV269*0.1</f>
        <v>41.984</v>
      </c>
      <c r="BZ269" s="143">
        <v>10</v>
      </c>
      <c r="CA269" s="143">
        <v>12</v>
      </c>
      <c r="CB269" s="143">
        <f t="shared" si="137"/>
        <v>26</v>
      </c>
      <c r="CC269" s="159">
        <f t="shared" si="138"/>
        <v>16</v>
      </c>
      <c r="CD269" s="160" t="s">
        <v>69</v>
      </c>
      <c r="CE269" s="159">
        <f>CG269*3+CH269*5+CI269*25+CJ269*15+CK269*70+CL269*6+CM269*30+CN269*6+CO269*24+CP269*56+CQ269*61</f>
        <v>131</v>
      </c>
      <c r="CF269" s="159"/>
      <c r="CG269" s="144">
        <v>0</v>
      </c>
      <c r="CH269" s="143">
        <v>5</v>
      </c>
      <c r="CI269" s="143">
        <v>4</v>
      </c>
      <c r="CJ269" s="143">
        <v>0</v>
      </c>
      <c r="CK269" s="143">
        <v>0</v>
      </c>
      <c r="CL269" s="143">
        <v>0</v>
      </c>
      <c r="CM269" s="143">
        <v>0</v>
      </c>
      <c r="CN269" s="143">
        <v>1</v>
      </c>
      <c r="CO269" s="143">
        <v>0</v>
      </c>
      <c r="CP269" s="143">
        <v>0</v>
      </c>
      <c r="CQ269" s="143">
        <v>0</v>
      </c>
      <c r="CR269" s="143">
        <f t="shared" si="139"/>
        <v>452</v>
      </c>
      <c r="CS269" s="143">
        <f t="shared" si="140"/>
        <v>-1</v>
      </c>
    </row>
    <row r="270" s="135" customFormat="1" customHeight="1" spans="1:97">
      <c r="A270" s="143">
        <v>12255</v>
      </c>
      <c r="B270" s="143" t="s">
        <v>438</v>
      </c>
      <c r="C270" s="143">
        <v>108277</v>
      </c>
      <c r="D270" s="143" t="s">
        <v>437</v>
      </c>
      <c r="E270" s="143" t="s">
        <v>68</v>
      </c>
      <c r="F270" s="143">
        <v>23</v>
      </c>
      <c r="G270" s="143">
        <v>28</v>
      </c>
      <c r="H270" s="143">
        <v>29</v>
      </c>
      <c r="I270" s="143">
        <v>618.62</v>
      </c>
      <c r="J270" s="143">
        <f t="shared" si="127"/>
        <v>6</v>
      </c>
      <c r="K270" s="147" t="s">
        <v>69</v>
      </c>
      <c r="L270" s="143">
        <f>I270*0.1</f>
        <v>61.862</v>
      </c>
      <c r="M270" s="143">
        <v>31</v>
      </c>
      <c r="N270" s="143">
        <v>34</v>
      </c>
      <c r="O270" s="143">
        <v>69</v>
      </c>
      <c r="P270" s="143">
        <v>1514.2</v>
      </c>
      <c r="Q270" s="143">
        <f t="shared" si="128"/>
        <v>38</v>
      </c>
      <c r="R270" s="147" t="s">
        <v>69</v>
      </c>
      <c r="S270" s="143">
        <f>P270*0.08</f>
        <v>121.136</v>
      </c>
      <c r="T270" s="143">
        <v>9</v>
      </c>
      <c r="U270" s="143">
        <v>10</v>
      </c>
      <c r="V270" s="143">
        <v>5</v>
      </c>
      <c r="W270" s="143">
        <v>115.55</v>
      </c>
      <c r="X270" s="143">
        <f t="shared" si="129"/>
        <v>-4</v>
      </c>
      <c r="Y270" s="147" t="s">
        <v>70</v>
      </c>
      <c r="Z270" s="143">
        <f t="shared" si="142"/>
        <v>6.933</v>
      </c>
      <c r="AA270" s="143">
        <v>13</v>
      </c>
      <c r="AB270" s="143">
        <v>18</v>
      </c>
      <c r="AC270" s="143">
        <v>11</v>
      </c>
      <c r="AD270" s="143">
        <v>300.8</v>
      </c>
      <c r="AE270" s="143">
        <f t="shared" si="130"/>
        <v>-2</v>
      </c>
      <c r="AF270" s="147" t="s">
        <v>70</v>
      </c>
      <c r="AG270" s="143">
        <f>AD270*0.06</f>
        <v>18.048</v>
      </c>
      <c r="AH270" s="143">
        <v>4</v>
      </c>
      <c r="AI270" s="143">
        <v>5</v>
      </c>
      <c r="AJ270" s="143">
        <v>0</v>
      </c>
      <c r="AK270" s="143">
        <v>0</v>
      </c>
      <c r="AL270" s="143">
        <f t="shared" si="131"/>
        <v>-4</v>
      </c>
      <c r="AM270" s="147" t="s">
        <v>70</v>
      </c>
      <c r="AN270" s="143">
        <f t="shared" si="143"/>
        <v>0</v>
      </c>
      <c r="AO270" s="143">
        <f t="shared" si="144"/>
        <v>-4</v>
      </c>
      <c r="AP270" s="143">
        <v>17</v>
      </c>
      <c r="AQ270" s="143">
        <v>20</v>
      </c>
      <c r="AR270" s="143">
        <v>19</v>
      </c>
      <c r="AS270" s="143">
        <v>1388.15</v>
      </c>
      <c r="AT270" s="143">
        <f t="shared" si="132"/>
        <v>2</v>
      </c>
      <c r="AU270" s="147" t="s">
        <v>73</v>
      </c>
      <c r="AV270" s="143">
        <f>AS270*0.08</f>
        <v>111.052</v>
      </c>
      <c r="AW270" s="143">
        <v>7</v>
      </c>
      <c r="AX270" s="143">
        <v>8</v>
      </c>
      <c r="AY270" s="143">
        <v>9</v>
      </c>
      <c r="AZ270" s="143">
        <v>228.19</v>
      </c>
      <c r="BA270" s="143">
        <f t="shared" si="133"/>
        <v>2</v>
      </c>
      <c r="BB270" s="147" t="s">
        <v>69</v>
      </c>
      <c r="BC270" s="143">
        <f>AZ270*0.1</f>
        <v>22.819</v>
      </c>
      <c r="BD270" s="143">
        <v>4</v>
      </c>
      <c r="BE270" s="143">
        <v>5</v>
      </c>
      <c r="BF270" s="143">
        <v>3</v>
      </c>
      <c r="BG270" s="143">
        <v>154.26</v>
      </c>
      <c r="BH270" s="143">
        <f t="shared" si="134"/>
        <v>-1</v>
      </c>
      <c r="BI270" s="147" t="s">
        <v>70</v>
      </c>
      <c r="BJ270" s="143">
        <f>BG270*0.06</f>
        <v>9.2556</v>
      </c>
      <c r="BK270" s="143">
        <v>10</v>
      </c>
      <c r="BL270" s="143">
        <v>12</v>
      </c>
      <c r="BM270" s="143">
        <v>0</v>
      </c>
      <c r="BN270" s="143">
        <v>0</v>
      </c>
      <c r="BO270" s="143">
        <v>0</v>
      </c>
      <c r="BP270" s="143">
        <f t="shared" si="135"/>
        <v>-10</v>
      </c>
      <c r="BQ270" s="147" t="s">
        <v>70</v>
      </c>
      <c r="BR270" s="143">
        <f t="shared" si="145"/>
        <v>0</v>
      </c>
      <c r="BS270" s="143">
        <v>10</v>
      </c>
      <c r="BT270" s="143">
        <v>14</v>
      </c>
      <c r="BU270" s="143">
        <v>31</v>
      </c>
      <c r="BV270" s="143">
        <v>570.03</v>
      </c>
      <c r="BW270" s="143">
        <f t="shared" si="136"/>
        <v>21</v>
      </c>
      <c r="BX270" s="147" t="s">
        <v>69</v>
      </c>
      <c r="BY270" s="143">
        <f>BV270*0.1</f>
        <v>57.003</v>
      </c>
      <c r="BZ270" s="143">
        <v>10</v>
      </c>
      <c r="CA270" s="143">
        <v>12</v>
      </c>
      <c r="CB270" s="143">
        <f t="shared" si="137"/>
        <v>10</v>
      </c>
      <c r="CC270" s="159">
        <f t="shared" si="138"/>
        <v>0</v>
      </c>
      <c r="CD270" s="160" t="s">
        <v>73</v>
      </c>
      <c r="CE270" s="159">
        <f t="shared" ref="CE270:CE275" si="146">CG270*2+CH270*3+CI270*15+CJ270*10+CK270*50+CL270*4+CM270*20+CN270*3+CO270*15+CP270*40+CQ270*40</f>
        <v>30</v>
      </c>
      <c r="CF270" s="159"/>
      <c r="CG270" s="144">
        <v>0</v>
      </c>
      <c r="CH270" s="143">
        <v>1</v>
      </c>
      <c r="CI270" s="143">
        <v>1</v>
      </c>
      <c r="CJ270" s="143">
        <v>0</v>
      </c>
      <c r="CK270" s="143">
        <v>0</v>
      </c>
      <c r="CL270" s="143">
        <v>0</v>
      </c>
      <c r="CM270" s="143">
        <v>0</v>
      </c>
      <c r="CN270" s="143">
        <v>4</v>
      </c>
      <c r="CO270" s="143">
        <v>0</v>
      </c>
      <c r="CP270" s="143">
        <v>0</v>
      </c>
      <c r="CQ270" s="143">
        <v>0</v>
      </c>
      <c r="CR270" s="143">
        <f t="shared" si="139"/>
        <v>438</v>
      </c>
      <c r="CS270" s="143">
        <f t="shared" si="140"/>
        <v>-4</v>
      </c>
    </row>
    <row r="271" s="135" customFormat="1" customHeight="1" spans="1:97">
      <c r="A271" s="143">
        <v>4246</v>
      </c>
      <c r="B271" s="143" t="s">
        <v>439</v>
      </c>
      <c r="C271" s="143">
        <v>391</v>
      </c>
      <c r="D271" s="143" t="s">
        <v>440</v>
      </c>
      <c r="E271" s="143" t="s">
        <v>134</v>
      </c>
      <c r="F271" s="143">
        <v>48</v>
      </c>
      <c r="G271" s="143">
        <v>58</v>
      </c>
      <c r="H271" s="143">
        <v>5</v>
      </c>
      <c r="I271" s="143">
        <v>145</v>
      </c>
      <c r="J271" s="143">
        <f t="shared" si="127"/>
        <v>-43</v>
      </c>
      <c r="K271" s="147" t="s">
        <v>70</v>
      </c>
      <c r="L271" s="143">
        <f>I271*0.06</f>
        <v>8.7</v>
      </c>
      <c r="M271" s="143">
        <v>64</v>
      </c>
      <c r="N271" s="143">
        <v>70</v>
      </c>
      <c r="O271" s="143">
        <v>44</v>
      </c>
      <c r="P271" s="143">
        <v>1185.48</v>
      </c>
      <c r="Q271" s="143">
        <f t="shared" si="128"/>
        <v>-20</v>
      </c>
      <c r="R271" s="147" t="s">
        <v>70</v>
      </c>
      <c r="S271" s="143">
        <f>P271*0.05</f>
        <v>59.274</v>
      </c>
      <c r="T271" s="143">
        <v>25</v>
      </c>
      <c r="U271" s="143">
        <v>27</v>
      </c>
      <c r="V271" s="143">
        <v>16</v>
      </c>
      <c r="W271" s="143">
        <v>430</v>
      </c>
      <c r="X271" s="143">
        <f t="shared" si="129"/>
        <v>-9</v>
      </c>
      <c r="Y271" s="147" t="s">
        <v>70</v>
      </c>
      <c r="Z271" s="143">
        <f t="shared" si="142"/>
        <v>25.8</v>
      </c>
      <c r="AA271" s="143">
        <v>30</v>
      </c>
      <c r="AB271" s="143">
        <v>38</v>
      </c>
      <c r="AC271" s="143">
        <v>27</v>
      </c>
      <c r="AD271" s="143">
        <v>768.2</v>
      </c>
      <c r="AE271" s="143">
        <f t="shared" si="130"/>
        <v>-3</v>
      </c>
      <c r="AF271" s="147" t="s">
        <v>70</v>
      </c>
      <c r="AG271" s="143">
        <f>AD271*0.06</f>
        <v>46.092</v>
      </c>
      <c r="AH271" s="143">
        <v>6</v>
      </c>
      <c r="AI271" s="143">
        <v>6</v>
      </c>
      <c r="AJ271" s="143">
        <v>2</v>
      </c>
      <c r="AK271" s="143">
        <v>59</v>
      </c>
      <c r="AL271" s="143">
        <f t="shared" si="131"/>
        <v>-4</v>
      </c>
      <c r="AM271" s="147" t="s">
        <v>70</v>
      </c>
      <c r="AN271" s="143">
        <f t="shared" si="143"/>
        <v>3.54</v>
      </c>
      <c r="AO271" s="143">
        <f t="shared" si="144"/>
        <v>-4</v>
      </c>
      <c r="AP271" s="143">
        <v>45</v>
      </c>
      <c r="AQ271" s="143">
        <v>54</v>
      </c>
      <c r="AR271" s="143">
        <v>17</v>
      </c>
      <c r="AS271" s="143">
        <v>2103.78</v>
      </c>
      <c r="AT271" s="143">
        <f t="shared" si="132"/>
        <v>-28</v>
      </c>
      <c r="AU271" s="147" t="s">
        <v>70</v>
      </c>
      <c r="AV271" s="143">
        <f>AS271*0.06</f>
        <v>126.2268</v>
      </c>
      <c r="AW271" s="143">
        <v>15</v>
      </c>
      <c r="AX271" s="143">
        <v>17</v>
      </c>
      <c r="AY271" s="143">
        <v>8</v>
      </c>
      <c r="AZ271" s="143">
        <v>245</v>
      </c>
      <c r="BA271" s="143">
        <f t="shared" si="133"/>
        <v>-7</v>
      </c>
      <c r="BB271" s="147" t="s">
        <v>70</v>
      </c>
      <c r="BC271" s="143">
        <f>AZ271*0.06</f>
        <v>14.7</v>
      </c>
      <c r="BD271" s="143">
        <v>4</v>
      </c>
      <c r="BE271" s="143">
        <v>5</v>
      </c>
      <c r="BF271" s="143">
        <v>6</v>
      </c>
      <c r="BG271" s="143">
        <v>264</v>
      </c>
      <c r="BH271" s="143">
        <f t="shared" si="134"/>
        <v>2</v>
      </c>
      <c r="BI271" s="147" t="s">
        <v>69</v>
      </c>
      <c r="BJ271" s="143">
        <f>BG271*0.1</f>
        <v>26.4</v>
      </c>
      <c r="BK271" s="143">
        <v>13</v>
      </c>
      <c r="BL271" s="143">
        <v>16</v>
      </c>
      <c r="BM271" s="143">
        <v>6</v>
      </c>
      <c r="BN271" s="143">
        <v>149.5</v>
      </c>
      <c r="BO271" s="143">
        <v>0</v>
      </c>
      <c r="BP271" s="143">
        <f t="shared" si="135"/>
        <v>-7</v>
      </c>
      <c r="BQ271" s="147" t="s">
        <v>70</v>
      </c>
      <c r="BR271" s="143">
        <f t="shared" si="145"/>
        <v>8.97</v>
      </c>
      <c r="BS271" s="143">
        <v>11</v>
      </c>
      <c r="BT271" s="143">
        <v>14</v>
      </c>
      <c r="BU271" s="143">
        <v>6</v>
      </c>
      <c r="BV271" s="143">
        <v>105.01</v>
      </c>
      <c r="BW271" s="143">
        <f t="shared" si="136"/>
        <v>-5</v>
      </c>
      <c r="BX271" s="147" t="s">
        <v>70</v>
      </c>
      <c r="BY271" s="143">
        <f>BV271*0.06</f>
        <v>6.3006</v>
      </c>
      <c r="BZ271" s="143">
        <v>21</v>
      </c>
      <c r="CA271" s="143">
        <v>25</v>
      </c>
      <c r="CB271" s="143">
        <f t="shared" si="137"/>
        <v>12</v>
      </c>
      <c r="CC271" s="159">
        <f t="shared" si="138"/>
        <v>-9</v>
      </c>
      <c r="CD271" s="160" t="s">
        <v>70</v>
      </c>
      <c r="CE271" s="159">
        <f t="shared" si="146"/>
        <v>36</v>
      </c>
      <c r="CF271" s="159">
        <f>CC271*3</f>
        <v>-27</v>
      </c>
      <c r="CG271" s="144">
        <v>0</v>
      </c>
      <c r="CH271" s="143">
        <v>2</v>
      </c>
      <c r="CI271" s="143">
        <v>2</v>
      </c>
      <c r="CJ271" s="143">
        <v>0</v>
      </c>
      <c r="CK271" s="143">
        <v>0</v>
      </c>
      <c r="CL271" s="143">
        <v>0</v>
      </c>
      <c r="CM271" s="143">
        <v>0</v>
      </c>
      <c r="CN271" s="143">
        <v>0</v>
      </c>
      <c r="CO271" s="143">
        <v>0</v>
      </c>
      <c r="CP271" s="143">
        <v>0</v>
      </c>
      <c r="CQ271" s="143">
        <v>0</v>
      </c>
      <c r="CR271" s="143">
        <f t="shared" si="139"/>
        <v>362</v>
      </c>
      <c r="CS271" s="143">
        <f t="shared" si="140"/>
        <v>-31</v>
      </c>
    </row>
    <row r="272" s="135" customFormat="1" customHeight="1" spans="1:97">
      <c r="A272" s="143">
        <v>12462</v>
      </c>
      <c r="B272" s="143" t="s">
        <v>441</v>
      </c>
      <c r="C272" s="143">
        <v>391</v>
      </c>
      <c r="D272" s="143" t="s">
        <v>440</v>
      </c>
      <c r="E272" s="143" t="s">
        <v>134</v>
      </c>
      <c r="F272" s="143">
        <v>39</v>
      </c>
      <c r="G272" s="143">
        <v>46</v>
      </c>
      <c r="H272" s="143">
        <v>17</v>
      </c>
      <c r="I272" s="143">
        <v>483.3</v>
      </c>
      <c r="J272" s="143">
        <f t="shared" si="127"/>
        <v>-22</v>
      </c>
      <c r="K272" s="147" t="s">
        <v>70</v>
      </c>
      <c r="L272" s="143">
        <f>I272*0.06</f>
        <v>28.998</v>
      </c>
      <c r="M272" s="143">
        <v>51</v>
      </c>
      <c r="N272" s="143">
        <v>56</v>
      </c>
      <c r="O272" s="143">
        <v>28</v>
      </c>
      <c r="P272" s="143">
        <v>714.73</v>
      </c>
      <c r="Q272" s="143">
        <f t="shared" si="128"/>
        <v>-23</v>
      </c>
      <c r="R272" s="147" t="s">
        <v>70</v>
      </c>
      <c r="S272" s="143">
        <f>P272*0.05</f>
        <v>35.7365</v>
      </c>
      <c r="T272" s="143">
        <v>20</v>
      </c>
      <c r="U272" s="143">
        <v>22</v>
      </c>
      <c r="V272" s="143">
        <v>9</v>
      </c>
      <c r="W272" s="143">
        <v>226</v>
      </c>
      <c r="X272" s="143">
        <f t="shared" si="129"/>
        <v>-11</v>
      </c>
      <c r="Y272" s="147" t="s">
        <v>70</v>
      </c>
      <c r="Z272" s="143">
        <f t="shared" si="142"/>
        <v>13.56</v>
      </c>
      <c r="AA272" s="143">
        <v>21</v>
      </c>
      <c r="AB272" s="143">
        <v>30</v>
      </c>
      <c r="AC272" s="143">
        <v>18</v>
      </c>
      <c r="AD272" s="143">
        <v>484.89</v>
      </c>
      <c r="AE272" s="143">
        <f t="shared" si="130"/>
        <v>-3</v>
      </c>
      <c r="AF272" s="147" t="s">
        <v>70</v>
      </c>
      <c r="AG272" s="143">
        <f>AD272*0.06</f>
        <v>29.0934</v>
      </c>
      <c r="AH272" s="143">
        <v>4</v>
      </c>
      <c r="AI272" s="143">
        <v>5</v>
      </c>
      <c r="AJ272" s="143">
        <v>0</v>
      </c>
      <c r="AK272" s="143">
        <v>0</v>
      </c>
      <c r="AL272" s="143">
        <f t="shared" si="131"/>
        <v>-4</v>
      </c>
      <c r="AM272" s="147" t="s">
        <v>70</v>
      </c>
      <c r="AN272" s="143">
        <f t="shared" si="143"/>
        <v>0</v>
      </c>
      <c r="AO272" s="143">
        <f t="shared" si="144"/>
        <v>-4</v>
      </c>
      <c r="AP272" s="143">
        <v>36</v>
      </c>
      <c r="AQ272" s="143">
        <v>43</v>
      </c>
      <c r="AR272" s="143">
        <v>35</v>
      </c>
      <c r="AS272" s="143">
        <v>3598.26</v>
      </c>
      <c r="AT272" s="143">
        <f t="shared" si="132"/>
        <v>-1</v>
      </c>
      <c r="AU272" s="147" t="s">
        <v>70</v>
      </c>
      <c r="AV272" s="143">
        <f>AS272*0.06</f>
        <v>215.8956</v>
      </c>
      <c r="AW272" s="143">
        <v>12</v>
      </c>
      <c r="AX272" s="143">
        <v>14</v>
      </c>
      <c r="AY272" s="143">
        <v>12</v>
      </c>
      <c r="AZ272" s="143">
        <v>373.63</v>
      </c>
      <c r="BA272" s="143">
        <f t="shared" si="133"/>
        <v>0</v>
      </c>
      <c r="BB272" s="147" t="s">
        <v>73</v>
      </c>
      <c r="BC272" s="143">
        <f>AZ272*0.08</f>
        <v>29.8904</v>
      </c>
      <c r="BD272" s="143">
        <v>3</v>
      </c>
      <c r="BE272" s="143">
        <v>4</v>
      </c>
      <c r="BF272" s="143">
        <v>3</v>
      </c>
      <c r="BG272" s="143">
        <v>78.9</v>
      </c>
      <c r="BH272" s="143">
        <f t="shared" si="134"/>
        <v>0</v>
      </c>
      <c r="BI272" s="147" t="s">
        <v>73</v>
      </c>
      <c r="BJ272" s="143">
        <f>BG272*0.08</f>
        <v>6.312</v>
      </c>
      <c r="BK272" s="143">
        <v>11</v>
      </c>
      <c r="BL272" s="143">
        <v>13</v>
      </c>
      <c r="BM272" s="143">
        <v>0</v>
      </c>
      <c r="BN272" s="143">
        <v>0</v>
      </c>
      <c r="BO272" s="143">
        <v>0</v>
      </c>
      <c r="BP272" s="143">
        <f t="shared" si="135"/>
        <v>-11</v>
      </c>
      <c r="BQ272" s="147" t="s">
        <v>70</v>
      </c>
      <c r="BR272" s="143">
        <f t="shared" si="145"/>
        <v>0</v>
      </c>
      <c r="BS272" s="143">
        <v>8</v>
      </c>
      <c r="BT272" s="143">
        <v>11</v>
      </c>
      <c r="BU272" s="143">
        <v>5</v>
      </c>
      <c r="BV272" s="143">
        <v>105</v>
      </c>
      <c r="BW272" s="143">
        <f t="shared" si="136"/>
        <v>-3</v>
      </c>
      <c r="BX272" s="147" t="s">
        <v>70</v>
      </c>
      <c r="BY272" s="143">
        <f>BV272*0.06</f>
        <v>6.3</v>
      </c>
      <c r="BZ272" s="143">
        <v>17</v>
      </c>
      <c r="CA272" s="143">
        <v>20</v>
      </c>
      <c r="CB272" s="143">
        <f t="shared" si="137"/>
        <v>19</v>
      </c>
      <c r="CC272" s="159">
        <f t="shared" si="138"/>
        <v>2</v>
      </c>
      <c r="CD272" s="160" t="s">
        <v>73</v>
      </c>
      <c r="CE272" s="159">
        <f t="shared" si="146"/>
        <v>96</v>
      </c>
      <c r="CF272" s="159"/>
      <c r="CG272" s="144">
        <v>0</v>
      </c>
      <c r="CH272" s="143">
        <v>2</v>
      </c>
      <c r="CI272" s="143">
        <v>0</v>
      </c>
      <c r="CJ272" s="143">
        <v>0</v>
      </c>
      <c r="CK272" s="143">
        <v>1</v>
      </c>
      <c r="CL272" s="143">
        <v>0</v>
      </c>
      <c r="CM272" s="143">
        <v>0</v>
      </c>
      <c r="CN272" s="143">
        <v>0</v>
      </c>
      <c r="CO272" s="143">
        <v>0</v>
      </c>
      <c r="CP272" s="143">
        <v>0</v>
      </c>
      <c r="CQ272" s="143">
        <v>1</v>
      </c>
      <c r="CR272" s="143">
        <f t="shared" si="139"/>
        <v>462</v>
      </c>
      <c r="CS272" s="143">
        <f t="shared" si="140"/>
        <v>-4</v>
      </c>
    </row>
    <row r="273" s="135" customFormat="1" customHeight="1" spans="1:97">
      <c r="A273" s="143">
        <v>13126</v>
      </c>
      <c r="B273" s="143" t="s">
        <v>442</v>
      </c>
      <c r="C273" s="143">
        <v>391</v>
      </c>
      <c r="D273" s="143" t="s">
        <v>440</v>
      </c>
      <c r="E273" s="144" t="s">
        <v>443</v>
      </c>
      <c r="F273" s="143">
        <v>0</v>
      </c>
      <c r="G273" s="143">
        <v>0</v>
      </c>
      <c r="H273" s="143">
        <v>0</v>
      </c>
      <c r="I273" s="143">
        <v>0</v>
      </c>
      <c r="J273" s="143">
        <f t="shared" si="127"/>
        <v>0</v>
      </c>
      <c r="K273" s="147" t="s">
        <v>76</v>
      </c>
      <c r="L273" s="143">
        <f>I273*0.06</f>
        <v>0</v>
      </c>
      <c r="M273" s="143">
        <v>0</v>
      </c>
      <c r="N273" s="143">
        <v>0</v>
      </c>
      <c r="O273" s="143">
        <v>0</v>
      </c>
      <c r="P273" s="143">
        <v>0</v>
      </c>
      <c r="Q273" s="143">
        <f t="shared" si="128"/>
        <v>0</v>
      </c>
      <c r="R273" s="147" t="s">
        <v>76</v>
      </c>
      <c r="S273" s="143">
        <f>P273*0.05</f>
        <v>0</v>
      </c>
      <c r="T273" s="143">
        <v>0</v>
      </c>
      <c r="U273" s="143">
        <v>0</v>
      </c>
      <c r="V273" s="143">
        <v>0</v>
      </c>
      <c r="W273" s="143">
        <v>0</v>
      </c>
      <c r="X273" s="143">
        <f t="shared" si="129"/>
        <v>0</v>
      </c>
      <c r="Y273" s="147" t="s">
        <v>76</v>
      </c>
      <c r="Z273" s="143">
        <f>W273*0.06</f>
        <v>0</v>
      </c>
      <c r="AA273" s="143">
        <v>0</v>
      </c>
      <c r="AB273" s="143">
        <v>0</v>
      </c>
      <c r="AC273" s="143">
        <v>0</v>
      </c>
      <c r="AD273" s="143">
        <v>0</v>
      </c>
      <c r="AE273" s="143">
        <f t="shared" si="130"/>
        <v>0</v>
      </c>
      <c r="AF273" s="147" t="s">
        <v>76</v>
      </c>
      <c r="AG273" s="143">
        <f>AD273*0.06</f>
        <v>0</v>
      </c>
      <c r="AH273" s="143">
        <v>0</v>
      </c>
      <c r="AI273" s="143">
        <v>0</v>
      </c>
      <c r="AJ273" s="143">
        <v>0</v>
      </c>
      <c r="AK273" s="143">
        <v>0</v>
      </c>
      <c r="AL273" s="143">
        <f t="shared" si="131"/>
        <v>0</v>
      </c>
      <c r="AM273" s="147" t="s">
        <v>76</v>
      </c>
      <c r="AN273" s="143">
        <f>AK273*0.06</f>
        <v>0</v>
      </c>
      <c r="AO273" s="143"/>
      <c r="AP273" s="143">
        <v>0</v>
      </c>
      <c r="AQ273" s="143">
        <v>0</v>
      </c>
      <c r="AR273" s="143">
        <v>0</v>
      </c>
      <c r="AS273" s="143">
        <v>0</v>
      </c>
      <c r="AT273" s="143">
        <f t="shared" si="132"/>
        <v>0</v>
      </c>
      <c r="AU273" s="147" t="s">
        <v>76</v>
      </c>
      <c r="AV273" s="143">
        <f>AS273*0.06</f>
        <v>0</v>
      </c>
      <c r="AW273" s="143">
        <v>0</v>
      </c>
      <c r="AX273" s="143">
        <v>0</v>
      </c>
      <c r="AY273" s="143">
        <v>0</v>
      </c>
      <c r="AZ273" s="143">
        <v>0</v>
      </c>
      <c r="BA273" s="143">
        <f t="shared" si="133"/>
        <v>0</v>
      </c>
      <c r="BB273" s="147" t="s">
        <v>69</v>
      </c>
      <c r="BC273" s="143">
        <f>AZ273*0.1</f>
        <v>0</v>
      </c>
      <c r="BD273" s="143">
        <v>0</v>
      </c>
      <c r="BE273" s="143">
        <v>0</v>
      </c>
      <c r="BF273" s="143">
        <v>0</v>
      </c>
      <c r="BG273" s="143">
        <v>0</v>
      </c>
      <c r="BH273" s="143">
        <f t="shared" si="134"/>
        <v>0</v>
      </c>
      <c r="BI273" s="147" t="s">
        <v>76</v>
      </c>
      <c r="BJ273" s="143">
        <f>BG273*0.06</f>
        <v>0</v>
      </c>
      <c r="BK273" s="143">
        <v>0</v>
      </c>
      <c r="BL273" s="143">
        <v>0</v>
      </c>
      <c r="BM273" s="143">
        <v>0</v>
      </c>
      <c r="BN273" s="143">
        <v>0</v>
      </c>
      <c r="BO273" s="143">
        <v>0</v>
      </c>
      <c r="BP273" s="143">
        <f t="shared" si="135"/>
        <v>0</v>
      </c>
      <c r="BQ273" s="147" t="s">
        <v>76</v>
      </c>
      <c r="BR273" s="143">
        <f>(BN273-BO273)*0.06</f>
        <v>0</v>
      </c>
      <c r="BS273" s="143">
        <v>0</v>
      </c>
      <c r="BT273" s="143">
        <v>0</v>
      </c>
      <c r="BU273" s="143">
        <v>0</v>
      </c>
      <c r="BV273" s="143">
        <v>0</v>
      </c>
      <c r="BW273" s="143">
        <f t="shared" si="136"/>
        <v>0</v>
      </c>
      <c r="BX273" s="147" t="s">
        <v>76</v>
      </c>
      <c r="BY273" s="143">
        <f>BV273*0.06</f>
        <v>0</v>
      </c>
      <c r="BZ273" s="143">
        <v>0</v>
      </c>
      <c r="CA273" s="143">
        <v>0</v>
      </c>
      <c r="CB273" s="143">
        <f t="shared" si="137"/>
        <v>0</v>
      </c>
      <c r="CC273" s="159">
        <f t="shared" si="138"/>
        <v>0</v>
      </c>
      <c r="CD273" s="160" t="s">
        <v>76</v>
      </c>
      <c r="CE273" s="159">
        <f t="shared" si="146"/>
        <v>0</v>
      </c>
      <c r="CF273" s="159"/>
      <c r="CG273" s="144">
        <v>0</v>
      </c>
      <c r="CH273" s="143">
        <v>0</v>
      </c>
      <c r="CI273" s="143">
        <v>0</v>
      </c>
      <c r="CJ273" s="143">
        <v>0</v>
      </c>
      <c r="CK273" s="143">
        <v>0</v>
      </c>
      <c r="CL273" s="143">
        <v>0</v>
      </c>
      <c r="CM273" s="143">
        <v>0</v>
      </c>
      <c r="CN273" s="143">
        <v>0</v>
      </c>
      <c r="CO273" s="143">
        <v>0</v>
      </c>
      <c r="CP273" s="143">
        <v>0</v>
      </c>
      <c r="CQ273" s="143">
        <v>0</v>
      </c>
      <c r="CR273" s="143">
        <f t="shared" si="139"/>
        <v>0</v>
      </c>
      <c r="CS273" s="143">
        <f t="shared" si="140"/>
        <v>0</v>
      </c>
    </row>
    <row r="274" s="135" customFormat="1" customHeight="1" spans="1:97">
      <c r="A274" s="143">
        <v>13318</v>
      </c>
      <c r="B274" s="143" t="s">
        <v>444</v>
      </c>
      <c r="C274" s="143">
        <v>391</v>
      </c>
      <c r="D274" s="143" t="s">
        <v>440</v>
      </c>
      <c r="E274" s="143" t="s">
        <v>443</v>
      </c>
      <c r="F274" s="143">
        <v>19</v>
      </c>
      <c r="G274" s="143">
        <v>23</v>
      </c>
      <c r="H274" s="143">
        <v>3</v>
      </c>
      <c r="I274" s="143">
        <v>75.82</v>
      </c>
      <c r="J274" s="143">
        <f t="shared" si="127"/>
        <v>-16</v>
      </c>
      <c r="K274" s="147" t="s">
        <v>70</v>
      </c>
      <c r="L274" s="143">
        <f>I274*0.06</f>
        <v>4.5492</v>
      </c>
      <c r="M274" s="143">
        <v>25</v>
      </c>
      <c r="N274" s="143">
        <v>28</v>
      </c>
      <c r="O274" s="143">
        <v>16</v>
      </c>
      <c r="P274" s="143">
        <v>346.71</v>
      </c>
      <c r="Q274" s="143">
        <f t="shared" si="128"/>
        <v>-9</v>
      </c>
      <c r="R274" s="147" t="s">
        <v>70</v>
      </c>
      <c r="S274" s="143">
        <f>P274*0.05</f>
        <v>17.3355</v>
      </c>
      <c r="T274" s="143">
        <v>9</v>
      </c>
      <c r="U274" s="143">
        <v>11</v>
      </c>
      <c r="V274" s="143">
        <v>7</v>
      </c>
      <c r="W274" s="143">
        <v>182</v>
      </c>
      <c r="X274" s="143">
        <f t="shared" si="129"/>
        <v>-2</v>
      </c>
      <c r="Y274" s="147" t="s">
        <v>70</v>
      </c>
      <c r="Z274" s="143">
        <f t="shared" ref="Z274:Z280" si="147">W274*0.06</f>
        <v>10.92</v>
      </c>
      <c r="AA274" s="143">
        <v>15</v>
      </c>
      <c r="AB274" s="143">
        <v>16</v>
      </c>
      <c r="AC274" s="143">
        <v>11</v>
      </c>
      <c r="AD274" s="143">
        <v>227.74</v>
      </c>
      <c r="AE274" s="143">
        <f t="shared" si="130"/>
        <v>-4</v>
      </c>
      <c r="AF274" s="147" t="s">
        <v>70</v>
      </c>
      <c r="AG274" s="143">
        <f t="shared" ref="AG274:AG280" si="148">AD274*0.06</f>
        <v>13.6644</v>
      </c>
      <c r="AH274" s="143">
        <v>2</v>
      </c>
      <c r="AI274" s="143">
        <v>3</v>
      </c>
      <c r="AJ274" s="143">
        <v>0</v>
      </c>
      <c r="AK274" s="143">
        <v>0</v>
      </c>
      <c r="AL274" s="143">
        <f t="shared" si="131"/>
        <v>-2</v>
      </c>
      <c r="AM274" s="147" t="s">
        <v>70</v>
      </c>
      <c r="AN274" s="143">
        <f t="shared" ref="AN274:AN280" si="149">AK274*0.06</f>
        <v>0</v>
      </c>
      <c r="AO274" s="143">
        <f t="shared" ref="AO274:AO280" si="150">AL274*1</f>
        <v>-2</v>
      </c>
      <c r="AP274" s="143">
        <v>18</v>
      </c>
      <c r="AQ274" s="143">
        <v>22</v>
      </c>
      <c r="AR274" s="143">
        <v>5</v>
      </c>
      <c r="AS274" s="143">
        <v>584</v>
      </c>
      <c r="AT274" s="143">
        <f t="shared" si="132"/>
        <v>-13</v>
      </c>
      <c r="AU274" s="147" t="s">
        <v>70</v>
      </c>
      <c r="AV274" s="143">
        <f>AS274*0.06</f>
        <v>35.04</v>
      </c>
      <c r="AW274" s="143">
        <v>5</v>
      </c>
      <c r="AX274" s="143">
        <v>7</v>
      </c>
      <c r="AY274" s="143">
        <v>2</v>
      </c>
      <c r="AZ274" s="143">
        <v>70</v>
      </c>
      <c r="BA274" s="143">
        <f t="shared" si="133"/>
        <v>-3</v>
      </c>
      <c r="BB274" s="147" t="s">
        <v>70</v>
      </c>
      <c r="BC274" s="143">
        <f t="shared" ref="BC274:BC280" si="151">AZ274*0.06</f>
        <v>4.2</v>
      </c>
      <c r="BD274" s="143">
        <v>2</v>
      </c>
      <c r="BE274" s="143">
        <v>2</v>
      </c>
      <c r="BF274" s="143">
        <v>4</v>
      </c>
      <c r="BG274" s="143">
        <v>186</v>
      </c>
      <c r="BH274" s="143">
        <f t="shared" si="134"/>
        <v>2</v>
      </c>
      <c r="BI274" s="147" t="s">
        <v>69</v>
      </c>
      <c r="BJ274" s="143">
        <f>BG274*0.1</f>
        <v>18.6</v>
      </c>
      <c r="BK274" s="143">
        <v>5</v>
      </c>
      <c r="BL274" s="143">
        <v>6</v>
      </c>
      <c r="BM274" s="143">
        <v>0</v>
      </c>
      <c r="BN274" s="143">
        <v>0</v>
      </c>
      <c r="BO274" s="143">
        <v>0</v>
      </c>
      <c r="BP274" s="143">
        <f t="shared" si="135"/>
        <v>-5</v>
      </c>
      <c r="BQ274" s="147" t="s">
        <v>70</v>
      </c>
      <c r="BR274" s="143">
        <f>(BN274-BO274)*0.06</f>
        <v>0</v>
      </c>
      <c r="BS274" s="143">
        <v>5</v>
      </c>
      <c r="BT274" s="143">
        <v>6</v>
      </c>
      <c r="BU274" s="143">
        <v>5</v>
      </c>
      <c r="BV274" s="143">
        <v>110</v>
      </c>
      <c r="BW274" s="143">
        <f t="shared" si="136"/>
        <v>0</v>
      </c>
      <c r="BX274" s="147" t="s">
        <v>73</v>
      </c>
      <c r="BY274" s="143">
        <f>BV274*0.08</f>
        <v>8.8</v>
      </c>
      <c r="BZ274" s="143">
        <v>9</v>
      </c>
      <c r="CA274" s="143">
        <v>11</v>
      </c>
      <c r="CB274" s="143">
        <f t="shared" si="137"/>
        <v>7</v>
      </c>
      <c r="CC274" s="159">
        <f t="shared" si="138"/>
        <v>-2</v>
      </c>
      <c r="CD274" s="160" t="s">
        <v>70</v>
      </c>
      <c r="CE274" s="159">
        <f t="shared" si="146"/>
        <v>21</v>
      </c>
      <c r="CF274" s="159">
        <f>CC274*3</f>
        <v>-6</v>
      </c>
      <c r="CG274" s="144">
        <v>0</v>
      </c>
      <c r="CH274" s="143">
        <v>2</v>
      </c>
      <c r="CI274" s="143">
        <v>1</v>
      </c>
      <c r="CJ274" s="143">
        <v>0</v>
      </c>
      <c r="CK274" s="143">
        <v>0</v>
      </c>
      <c r="CL274" s="143">
        <v>0</v>
      </c>
      <c r="CM274" s="143">
        <v>0</v>
      </c>
      <c r="CN274" s="143">
        <v>0</v>
      </c>
      <c r="CO274" s="143">
        <v>0</v>
      </c>
      <c r="CP274" s="143">
        <v>0</v>
      </c>
      <c r="CQ274" s="143">
        <v>0</v>
      </c>
      <c r="CR274" s="143">
        <f t="shared" si="139"/>
        <v>134</v>
      </c>
      <c r="CS274" s="143">
        <f t="shared" si="140"/>
        <v>-8</v>
      </c>
    </row>
    <row r="275" s="135" customFormat="1" customHeight="1" spans="1:97">
      <c r="A275" s="143">
        <v>990176</v>
      </c>
      <c r="B275" s="143" t="s">
        <v>445</v>
      </c>
      <c r="C275" s="143">
        <v>337</v>
      </c>
      <c r="D275" s="143" t="s">
        <v>446</v>
      </c>
      <c r="E275" s="143" t="s">
        <v>380</v>
      </c>
      <c r="F275" s="143">
        <v>24</v>
      </c>
      <c r="G275" s="143">
        <v>28</v>
      </c>
      <c r="H275" s="143">
        <v>15</v>
      </c>
      <c r="I275" s="143">
        <v>367.2</v>
      </c>
      <c r="J275" s="143">
        <f t="shared" si="127"/>
        <v>-9</v>
      </c>
      <c r="K275" s="147" t="s">
        <v>70</v>
      </c>
      <c r="L275" s="143">
        <f>I275*0.06</f>
        <v>22.032</v>
      </c>
      <c r="M275" s="143">
        <v>32</v>
      </c>
      <c r="N275" s="143">
        <v>35</v>
      </c>
      <c r="O275" s="143">
        <v>41</v>
      </c>
      <c r="P275" s="143">
        <v>1047.76</v>
      </c>
      <c r="Q275" s="143">
        <f t="shared" si="128"/>
        <v>9</v>
      </c>
      <c r="R275" s="147" t="s">
        <v>69</v>
      </c>
      <c r="S275" s="143">
        <f>P275*0.08</f>
        <v>83.8208</v>
      </c>
      <c r="T275" s="143">
        <v>15</v>
      </c>
      <c r="U275" s="143">
        <v>17</v>
      </c>
      <c r="V275" s="143">
        <v>7</v>
      </c>
      <c r="W275" s="143">
        <v>220.5</v>
      </c>
      <c r="X275" s="143">
        <f t="shared" si="129"/>
        <v>-8</v>
      </c>
      <c r="Y275" s="147" t="s">
        <v>70</v>
      </c>
      <c r="Z275" s="143">
        <f t="shared" si="147"/>
        <v>13.23</v>
      </c>
      <c r="AA275" s="143">
        <v>26</v>
      </c>
      <c r="AB275" s="143">
        <v>32</v>
      </c>
      <c r="AC275" s="143">
        <v>14</v>
      </c>
      <c r="AD275" s="143">
        <v>394.58</v>
      </c>
      <c r="AE275" s="143">
        <f t="shared" si="130"/>
        <v>-12</v>
      </c>
      <c r="AF275" s="147" t="s">
        <v>70</v>
      </c>
      <c r="AG275" s="143">
        <f t="shared" si="148"/>
        <v>23.6748</v>
      </c>
      <c r="AH275" s="143">
        <v>4</v>
      </c>
      <c r="AI275" s="143">
        <v>5</v>
      </c>
      <c r="AJ275" s="143">
        <v>2</v>
      </c>
      <c r="AK275" s="143">
        <v>57</v>
      </c>
      <c r="AL275" s="143">
        <f t="shared" si="131"/>
        <v>-2</v>
      </c>
      <c r="AM275" s="147" t="s">
        <v>70</v>
      </c>
      <c r="AN275" s="143">
        <f t="shared" si="149"/>
        <v>3.42</v>
      </c>
      <c r="AO275" s="143">
        <f t="shared" si="150"/>
        <v>-2</v>
      </c>
      <c r="AP275" s="143">
        <v>35</v>
      </c>
      <c r="AQ275" s="143">
        <v>41</v>
      </c>
      <c r="AR275" s="143">
        <v>11</v>
      </c>
      <c r="AS275" s="143">
        <v>966</v>
      </c>
      <c r="AT275" s="143">
        <f t="shared" si="132"/>
        <v>-24</v>
      </c>
      <c r="AU275" s="147" t="s">
        <v>70</v>
      </c>
      <c r="AV275" s="143">
        <f>AS275*0.06</f>
        <v>57.96</v>
      </c>
      <c r="AW275" s="143">
        <v>9</v>
      </c>
      <c r="AX275" s="143">
        <v>11</v>
      </c>
      <c r="AY275" s="143">
        <v>2</v>
      </c>
      <c r="AZ275" s="143">
        <v>70</v>
      </c>
      <c r="BA275" s="143">
        <f t="shared" si="133"/>
        <v>-7</v>
      </c>
      <c r="BB275" s="147" t="s">
        <v>70</v>
      </c>
      <c r="BC275" s="143">
        <f t="shared" si="151"/>
        <v>4.2</v>
      </c>
      <c r="BD275" s="143">
        <v>4</v>
      </c>
      <c r="BE275" s="143">
        <v>4</v>
      </c>
      <c r="BF275" s="143">
        <v>1</v>
      </c>
      <c r="BG275" s="143">
        <v>17.16</v>
      </c>
      <c r="BH275" s="143">
        <f t="shared" si="134"/>
        <v>-3</v>
      </c>
      <c r="BI275" s="147" t="s">
        <v>70</v>
      </c>
      <c r="BJ275" s="143">
        <f>BG275*0.06</f>
        <v>1.0296</v>
      </c>
      <c r="BK275" s="143">
        <v>9</v>
      </c>
      <c r="BL275" s="143">
        <v>11</v>
      </c>
      <c r="BM275" s="143">
        <v>15</v>
      </c>
      <c r="BN275" s="143">
        <v>299</v>
      </c>
      <c r="BO275" s="143">
        <v>269.1</v>
      </c>
      <c r="BP275" s="143">
        <f t="shared" si="135"/>
        <v>6</v>
      </c>
      <c r="BQ275" s="147" t="s">
        <v>69</v>
      </c>
      <c r="BR275" s="143">
        <f t="shared" ref="BR275:BR282" si="152">(BN275-BO275)*0.1</f>
        <v>2.99</v>
      </c>
      <c r="BS275" s="143">
        <v>7</v>
      </c>
      <c r="BT275" s="143">
        <v>8</v>
      </c>
      <c r="BU275" s="143">
        <v>7</v>
      </c>
      <c r="BV275" s="143">
        <v>151.5</v>
      </c>
      <c r="BW275" s="143">
        <f t="shared" si="136"/>
        <v>0</v>
      </c>
      <c r="BX275" s="147" t="s">
        <v>73</v>
      </c>
      <c r="BY275" s="143">
        <f>BV275*0.08</f>
        <v>12.12</v>
      </c>
      <c r="BZ275" s="143">
        <v>13</v>
      </c>
      <c r="CA275" s="143">
        <v>16</v>
      </c>
      <c r="CB275" s="143">
        <f t="shared" si="137"/>
        <v>5</v>
      </c>
      <c r="CC275" s="159">
        <f t="shared" si="138"/>
        <v>-8</v>
      </c>
      <c r="CD275" s="160" t="s">
        <v>70</v>
      </c>
      <c r="CE275" s="159">
        <f t="shared" si="146"/>
        <v>18</v>
      </c>
      <c r="CF275" s="159">
        <f>CC275*3</f>
        <v>-24</v>
      </c>
      <c r="CG275" s="144">
        <v>1</v>
      </c>
      <c r="CH275" s="143">
        <v>2</v>
      </c>
      <c r="CI275" s="143">
        <v>0</v>
      </c>
      <c r="CJ275" s="143">
        <v>1</v>
      </c>
      <c r="CK275" s="143">
        <v>0</v>
      </c>
      <c r="CL275" s="143">
        <v>0</v>
      </c>
      <c r="CM275" s="143">
        <v>0</v>
      </c>
      <c r="CN275" s="143">
        <v>0</v>
      </c>
      <c r="CO275" s="143">
        <v>0</v>
      </c>
      <c r="CP275" s="143">
        <v>0</v>
      </c>
      <c r="CQ275" s="143">
        <v>0</v>
      </c>
      <c r="CR275" s="143">
        <f t="shared" si="139"/>
        <v>242</v>
      </c>
      <c r="CS275" s="143">
        <f t="shared" si="140"/>
        <v>-26</v>
      </c>
    </row>
    <row r="276" s="135" customFormat="1" customHeight="1" spans="1:97">
      <c r="A276" s="143">
        <v>4264</v>
      </c>
      <c r="B276" s="143" t="s">
        <v>447</v>
      </c>
      <c r="C276" s="143">
        <v>337</v>
      </c>
      <c r="D276" s="143" t="s">
        <v>446</v>
      </c>
      <c r="E276" s="143" t="s">
        <v>68</v>
      </c>
      <c r="F276" s="143">
        <v>18</v>
      </c>
      <c r="G276" s="143">
        <v>23</v>
      </c>
      <c r="H276" s="143">
        <v>41</v>
      </c>
      <c r="I276" s="143">
        <v>1024.45</v>
      </c>
      <c r="J276" s="143">
        <f t="shared" si="127"/>
        <v>23</v>
      </c>
      <c r="K276" s="147" t="s">
        <v>69</v>
      </c>
      <c r="L276" s="143">
        <f t="shared" ref="L276:L282" si="153">I276*0.1</f>
        <v>102.445</v>
      </c>
      <c r="M276" s="143">
        <v>24</v>
      </c>
      <c r="N276" s="143">
        <v>26</v>
      </c>
      <c r="O276" s="143">
        <v>24</v>
      </c>
      <c r="P276" s="143">
        <v>567.88</v>
      </c>
      <c r="Q276" s="143">
        <f t="shared" si="128"/>
        <v>0</v>
      </c>
      <c r="R276" s="147" t="s">
        <v>73</v>
      </c>
      <c r="S276" s="143">
        <f>P276*0.06</f>
        <v>34.0728</v>
      </c>
      <c r="T276" s="143">
        <v>12</v>
      </c>
      <c r="U276" s="143">
        <v>12</v>
      </c>
      <c r="V276" s="143">
        <v>4</v>
      </c>
      <c r="W276" s="143">
        <v>113.44</v>
      </c>
      <c r="X276" s="143">
        <f t="shared" si="129"/>
        <v>-8</v>
      </c>
      <c r="Y276" s="147" t="s">
        <v>70</v>
      </c>
      <c r="Z276" s="143">
        <f t="shared" si="147"/>
        <v>6.8064</v>
      </c>
      <c r="AA276" s="143">
        <v>20</v>
      </c>
      <c r="AB276" s="143">
        <v>25</v>
      </c>
      <c r="AC276" s="143">
        <v>13</v>
      </c>
      <c r="AD276" s="143">
        <v>320.8</v>
      </c>
      <c r="AE276" s="143">
        <f t="shared" si="130"/>
        <v>-7</v>
      </c>
      <c r="AF276" s="147" t="s">
        <v>70</v>
      </c>
      <c r="AG276" s="143">
        <f t="shared" si="148"/>
        <v>19.248</v>
      </c>
      <c r="AH276" s="143">
        <v>3</v>
      </c>
      <c r="AI276" s="143">
        <v>3</v>
      </c>
      <c r="AJ276" s="143">
        <v>0</v>
      </c>
      <c r="AK276" s="143">
        <v>0</v>
      </c>
      <c r="AL276" s="143">
        <f t="shared" si="131"/>
        <v>-3</v>
      </c>
      <c r="AM276" s="147" t="s">
        <v>70</v>
      </c>
      <c r="AN276" s="143">
        <f t="shared" si="149"/>
        <v>0</v>
      </c>
      <c r="AO276" s="143">
        <f t="shared" si="150"/>
        <v>-3</v>
      </c>
      <c r="AP276" s="143">
        <v>25</v>
      </c>
      <c r="AQ276" s="143">
        <v>31</v>
      </c>
      <c r="AR276" s="143">
        <v>13</v>
      </c>
      <c r="AS276" s="143">
        <v>1267</v>
      </c>
      <c r="AT276" s="143">
        <f t="shared" si="132"/>
        <v>-12</v>
      </c>
      <c r="AU276" s="147" t="s">
        <v>70</v>
      </c>
      <c r="AV276" s="143">
        <f>AS276*0.06</f>
        <v>76.02</v>
      </c>
      <c r="AW276" s="143">
        <v>6</v>
      </c>
      <c r="AX276" s="143">
        <v>9</v>
      </c>
      <c r="AY276" s="143">
        <v>0</v>
      </c>
      <c r="AZ276" s="143">
        <v>0</v>
      </c>
      <c r="BA276" s="143">
        <f t="shared" si="133"/>
        <v>-6</v>
      </c>
      <c r="BB276" s="147" t="s">
        <v>70</v>
      </c>
      <c r="BC276" s="143">
        <f t="shared" si="151"/>
        <v>0</v>
      </c>
      <c r="BD276" s="143">
        <v>1</v>
      </c>
      <c r="BE276" s="143">
        <v>2</v>
      </c>
      <c r="BF276" s="143">
        <v>0</v>
      </c>
      <c r="BG276" s="143">
        <v>0</v>
      </c>
      <c r="BH276" s="143">
        <f t="shared" si="134"/>
        <v>-1</v>
      </c>
      <c r="BI276" s="147" t="s">
        <v>70</v>
      </c>
      <c r="BJ276" s="143">
        <f>BG276*0.06</f>
        <v>0</v>
      </c>
      <c r="BK276" s="143">
        <v>6</v>
      </c>
      <c r="BL276" s="143">
        <v>9</v>
      </c>
      <c r="BM276" s="143">
        <v>12</v>
      </c>
      <c r="BN276" s="143">
        <v>209.35</v>
      </c>
      <c r="BO276" s="143">
        <v>149.55</v>
      </c>
      <c r="BP276" s="143">
        <f t="shared" si="135"/>
        <v>6</v>
      </c>
      <c r="BQ276" s="147" t="s">
        <v>69</v>
      </c>
      <c r="BR276" s="143">
        <f t="shared" si="152"/>
        <v>5.98</v>
      </c>
      <c r="BS276" s="143">
        <v>5</v>
      </c>
      <c r="BT276" s="143">
        <v>7</v>
      </c>
      <c r="BU276" s="143">
        <v>3</v>
      </c>
      <c r="BV276" s="143">
        <v>63</v>
      </c>
      <c r="BW276" s="143">
        <f t="shared" si="136"/>
        <v>-2</v>
      </c>
      <c r="BX276" s="147" t="s">
        <v>70</v>
      </c>
      <c r="BY276" s="143">
        <f>BV276*0.06</f>
        <v>3.78</v>
      </c>
      <c r="BZ276" s="143">
        <v>10</v>
      </c>
      <c r="CA276" s="143">
        <v>12</v>
      </c>
      <c r="CB276" s="143">
        <f t="shared" si="137"/>
        <v>26</v>
      </c>
      <c r="CC276" s="159">
        <f t="shared" si="138"/>
        <v>16</v>
      </c>
      <c r="CD276" s="160" t="s">
        <v>69</v>
      </c>
      <c r="CE276" s="159">
        <f>CG276*3+CH276*5+CI276*25+CJ276*15+CK276*70+CL276*6+CM276*30+CN276*6+CO276*24+CP276*56+CQ276*61</f>
        <v>166</v>
      </c>
      <c r="CF276" s="159"/>
      <c r="CG276" s="144">
        <v>0</v>
      </c>
      <c r="CH276" s="143">
        <v>3</v>
      </c>
      <c r="CI276" s="143">
        <v>1</v>
      </c>
      <c r="CJ276" s="143">
        <v>0</v>
      </c>
      <c r="CK276" s="143">
        <v>1</v>
      </c>
      <c r="CL276" s="143">
        <v>0</v>
      </c>
      <c r="CM276" s="143">
        <v>0</v>
      </c>
      <c r="CN276" s="143">
        <v>0</v>
      </c>
      <c r="CO276" s="143">
        <v>0</v>
      </c>
      <c r="CP276" s="143">
        <v>1</v>
      </c>
      <c r="CQ276" s="143">
        <v>0</v>
      </c>
      <c r="CR276" s="143">
        <f t="shared" si="139"/>
        <v>414</v>
      </c>
      <c r="CS276" s="143">
        <f t="shared" si="140"/>
        <v>-3</v>
      </c>
    </row>
    <row r="277" s="135" customFormat="1" customHeight="1" spans="1:97">
      <c r="A277" s="143">
        <v>4061</v>
      </c>
      <c r="B277" s="143" t="s">
        <v>448</v>
      </c>
      <c r="C277" s="143">
        <v>337</v>
      </c>
      <c r="D277" s="143" t="s">
        <v>446</v>
      </c>
      <c r="E277" s="143" t="s">
        <v>124</v>
      </c>
      <c r="F277" s="143">
        <v>20</v>
      </c>
      <c r="G277" s="143">
        <v>24</v>
      </c>
      <c r="H277" s="143">
        <v>37</v>
      </c>
      <c r="I277" s="143">
        <v>1017.4</v>
      </c>
      <c r="J277" s="143">
        <f t="shared" si="127"/>
        <v>17</v>
      </c>
      <c r="K277" s="147" t="s">
        <v>69</v>
      </c>
      <c r="L277" s="143">
        <f t="shared" si="153"/>
        <v>101.74</v>
      </c>
      <c r="M277" s="143">
        <v>26</v>
      </c>
      <c r="N277" s="143">
        <v>29</v>
      </c>
      <c r="O277" s="143">
        <v>33</v>
      </c>
      <c r="P277" s="143">
        <v>753.78</v>
      </c>
      <c r="Q277" s="143">
        <f t="shared" si="128"/>
        <v>7</v>
      </c>
      <c r="R277" s="147" t="s">
        <v>69</v>
      </c>
      <c r="S277" s="143">
        <f>P277*0.08</f>
        <v>60.3024</v>
      </c>
      <c r="T277" s="143">
        <v>12</v>
      </c>
      <c r="U277" s="143">
        <v>13</v>
      </c>
      <c r="V277" s="143">
        <v>9</v>
      </c>
      <c r="W277" s="143">
        <v>230.5</v>
      </c>
      <c r="X277" s="143">
        <f t="shared" si="129"/>
        <v>-3</v>
      </c>
      <c r="Y277" s="147" t="s">
        <v>70</v>
      </c>
      <c r="Z277" s="143">
        <f t="shared" si="147"/>
        <v>13.83</v>
      </c>
      <c r="AA277" s="143">
        <v>22</v>
      </c>
      <c r="AB277" s="143">
        <v>27</v>
      </c>
      <c r="AC277" s="143">
        <v>17</v>
      </c>
      <c r="AD277" s="143">
        <v>469</v>
      </c>
      <c r="AE277" s="143">
        <f t="shared" si="130"/>
        <v>-5</v>
      </c>
      <c r="AF277" s="147" t="s">
        <v>70</v>
      </c>
      <c r="AG277" s="143">
        <f t="shared" si="148"/>
        <v>28.14</v>
      </c>
      <c r="AH277" s="143">
        <v>4</v>
      </c>
      <c r="AI277" s="143">
        <v>5</v>
      </c>
      <c r="AJ277" s="143">
        <v>3</v>
      </c>
      <c r="AK277" s="143">
        <v>87.5</v>
      </c>
      <c r="AL277" s="143">
        <f t="shared" si="131"/>
        <v>-1</v>
      </c>
      <c r="AM277" s="147" t="s">
        <v>70</v>
      </c>
      <c r="AN277" s="143">
        <f t="shared" si="149"/>
        <v>5.25</v>
      </c>
      <c r="AO277" s="143">
        <f t="shared" si="150"/>
        <v>-1</v>
      </c>
      <c r="AP277" s="143">
        <v>28</v>
      </c>
      <c r="AQ277" s="143">
        <v>34</v>
      </c>
      <c r="AR277" s="143">
        <v>22</v>
      </c>
      <c r="AS277" s="143">
        <v>1905</v>
      </c>
      <c r="AT277" s="143">
        <f t="shared" si="132"/>
        <v>-6</v>
      </c>
      <c r="AU277" s="147" t="s">
        <v>70</v>
      </c>
      <c r="AV277" s="143">
        <f>AS277*0.06</f>
        <v>114.3</v>
      </c>
      <c r="AW277" s="143">
        <v>8</v>
      </c>
      <c r="AX277" s="143">
        <v>9</v>
      </c>
      <c r="AY277" s="143">
        <v>0</v>
      </c>
      <c r="AZ277" s="143">
        <v>0</v>
      </c>
      <c r="BA277" s="143">
        <f t="shared" si="133"/>
        <v>-8</v>
      </c>
      <c r="BB277" s="147" t="s">
        <v>70</v>
      </c>
      <c r="BC277" s="143">
        <f t="shared" si="151"/>
        <v>0</v>
      </c>
      <c r="BD277" s="143">
        <v>2</v>
      </c>
      <c r="BE277" s="143">
        <v>3</v>
      </c>
      <c r="BF277" s="143">
        <v>4</v>
      </c>
      <c r="BG277" s="143">
        <v>31.42</v>
      </c>
      <c r="BH277" s="143">
        <f t="shared" si="134"/>
        <v>2</v>
      </c>
      <c r="BI277" s="147" t="s">
        <v>69</v>
      </c>
      <c r="BJ277" s="143">
        <f>BG277*0.1</f>
        <v>3.142</v>
      </c>
      <c r="BK277" s="143">
        <v>8</v>
      </c>
      <c r="BL277" s="143">
        <v>9</v>
      </c>
      <c r="BM277" s="143">
        <v>12</v>
      </c>
      <c r="BN277" s="143">
        <v>209.3</v>
      </c>
      <c r="BO277" s="143">
        <v>59.8</v>
      </c>
      <c r="BP277" s="143">
        <f t="shared" si="135"/>
        <v>4</v>
      </c>
      <c r="BQ277" s="147" t="s">
        <v>69</v>
      </c>
      <c r="BR277" s="143">
        <f t="shared" si="152"/>
        <v>14.95</v>
      </c>
      <c r="BS277" s="143">
        <v>5</v>
      </c>
      <c r="BT277" s="143">
        <v>7</v>
      </c>
      <c r="BU277" s="143">
        <v>5</v>
      </c>
      <c r="BV277" s="143">
        <v>102.03</v>
      </c>
      <c r="BW277" s="143">
        <f t="shared" si="136"/>
        <v>0</v>
      </c>
      <c r="BX277" s="147" t="s">
        <v>73</v>
      </c>
      <c r="BY277" s="143">
        <f>BV277*0.08</f>
        <v>8.1624</v>
      </c>
      <c r="BZ277" s="143">
        <v>11</v>
      </c>
      <c r="CA277" s="143">
        <v>13</v>
      </c>
      <c r="CB277" s="143">
        <f t="shared" si="137"/>
        <v>2</v>
      </c>
      <c r="CC277" s="159">
        <f t="shared" si="138"/>
        <v>-9</v>
      </c>
      <c r="CD277" s="160" t="s">
        <v>70</v>
      </c>
      <c r="CE277" s="159">
        <f t="shared" ref="CE277:CE283" si="154">CG277*2+CH277*3+CI277*15+CJ277*10+CK277*50+CL277*4+CM277*20+CN277*3+CO277*15+CP277*40+CQ277*40</f>
        <v>6</v>
      </c>
      <c r="CF277" s="159">
        <f>CC277*3</f>
        <v>-27</v>
      </c>
      <c r="CG277" s="144">
        <v>0</v>
      </c>
      <c r="CH277" s="143">
        <v>2</v>
      </c>
      <c r="CI277" s="143">
        <v>0</v>
      </c>
      <c r="CJ277" s="143">
        <v>0</v>
      </c>
      <c r="CK277" s="143">
        <v>0</v>
      </c>
      <c r="CL277" s="143">
        <v>0</v>
      </c>
      <c r="CM277" s="143">
        <v>0</v>
      </c>
      <c r="CN277" s="143">
        <v>0</v>
      </c>
      <c r="CO277" s="143">
        <v>0</v>
      </c>
      <c r="CP277" s="143">
        <v>0</v>
      </c>
      <c r="CQ277" s="143">
        <v>0</v>
      </c>
      <c r="CR277" s="143">
        <f t="shared" si="139"/>
        <v>356</v>
      </c>
      <c r="CS277" s="143">
        <f t="shared" si="140"/>
        <v>-28</v>
      </c>
    </row>
    <row r="278" s="135" customFormat="1" customHeight="1" spans="1:97">
      <c r="A278" s="143">
        <v>990451</v>
      </c>
      <c r="B278" s="143" t="s">
        <v>449</v>
      </c>
      <c r="C278" s="143">
        <v>337</v>
      </c>
      <c r="D278" s="143" t="s">
        <v>446</v>
      </c>
      <c r="E278" s="143" t="s">
        <v>380</v>
      </c>
      <c r="F278" s="143">
        <v>24</v>
      </c>
      <c r="G278" s="143">
        <v>28</v>
      </c>
      <c r="H278" s="143">
        <v>97</v>
      </c>
      <c r="I278" s="143">
        <v>2455.9</v>
      </c>
      <c r="J278" s="143">
        <f t="shared" si="127"/>
        <v>73</v>
      </c>
      <c r="K278" s="147" t="s">
        <v>69</v>
      </c>
      <c r="L278" s="143">
        <f t="shared" si="153"/>
        <v>245.59</v>
      </c>
      <c r="M278" s="143">
        <v>32</v>
      </c>
      <c r="N278" s="143">
        <v>35</v>
      </c>
      <c r="O278" s="143">
        <v>24</v>
      </c>
      <c r="P278" s="143">
        <v>536.79</v>
      </c>
      <c r="Q278" s="143">
        <f t="shared" si="128"/>
        <v>-8</v>
      </c>
      <c r="R278" s="147" t="s">
        <v>70</v>
      </c>
      <c r="S278" s="143">
        <f>P278*0.05</f>
        <v>26.8395</v>
      </c>
      <c r="T278" s="143">
        <v>15</v>
      </c>
      <c r="U278" s="143">
        <v>17</v>
      </c>
      <c r="V278" s="143">
        <v>4</v>
      </c>
      <c r="W278" s="143">
        <v>91</v>
      </c>
      <c r="X278" s="143">
        <f t="shared" si="129"/>
        <v>-11</v>
      </c>
      <c r="Y278" s="147" t="s">
        <v>70</v>
      </c>
      <c r="Z278" s="143">
        <f t="shared" si="147"/>
        <v>5.46</v>
      </c>
      <c r="AA278" s="143">
        <v>26</v>
      </c>
      <c r="AB278" s="143">
        <v>32</v>
      </c>
      <c r="AC278" s="143">
        <v>19</v>
      </c>
      <c r="AD278" s="143">
        <v>498.96</v>
      </c>
      <c r="AE278" s="143">
        <f t="shared" si="130"/>
        <v>-7</v>
      </c>
      <c r="AF278" s="147" t="s">
        <v>70</v>
      </c>
      <c r="AG278" s="143">
        <f t="shared" si="148"/>
        <v>29.9376</v>
      </c>
      <c r="AH278" s="143">
        <v>4</v>
      </c>
      <c r="AI278" s="143">
        <v>5</v>
      </c>
      <c r="AJ278" s="143">
        <v>0</v>
      </c>
      <c r="AK278" s="143">
        <v>0</v>
      </c>
      <c r="AL278" s="143">
        <f t="shared" si="131"/>
        <v>-4</v>
      </c>
      <c r="AM278" s="147" t="s">
        <v>70</v>
      </c>
      <c r="AN278" s="143">
        <f t="shared" si="149"/>
        <v>0</v>
      </c>
      <c r="AO278" s="143">
        <f t="shared" si="150"/>
        <v>-4</v>
      </c>
      <c r="AP278" s="143">
        <v>35</v>
      </c>
      <c r="AQ278" s="143">
        <v>41</v>
      </c>
      <c r="AR278" s="143">
        <v>3</v>
      </c>
      <c r="AS278" s="143">
        <v>188</v>
      </c>
      <c r="AT278" s="143">
        <f t="shared" si="132"/>
        <v>-32</v>
      </c>
      <c r="AU278" s="147" t="s">
        <v>70</v>
      </c>
      <c r="AV278" s="143">
        <f>AS278*0.06</f>
        <v>11.28</v>
      </c>
      <c r="AW278" s="143">
        <v>9</v>
      </c>
      <c r="AX278" s="143">
        <v>11</v>
      </c>
      <c r="AY278" s="143">
        <v>8</v>
      </c>
      <c r="AZ278" s="143">
        <v>210</v>
      </c>
      <c r="BA278" s="143">
        <f t="shared" si="133"/>
        <v>-1</v>
      </c>
      <c r="BB278" s="147" t="s">
        <v>70</v>
      </c>
      <c r="BC278" s="143">
        <f t="shared" si="151"/>
        <v>12.6</v>
      </c>
      <c r="BD278" s="143">
        <v>4</v>
      </c>
      <c r="BE278" s="143">
        <v>4</v>
      </c>
      <c r="BF278" s="143">
        <v>2</v>
      </c>
      <c r="BG278" s="143">
        <v>98</v>
      </c>
      <c r="BH278" s="143">
        <f t="shared" si="134"/>
        <v>-2</v>
      </c>
      <c r="BI278" s="147" t="s">
        <v>70</v>
      </c>
      <c r="BJ278" s="143">
        <f>BG278*0.06</f>
        <v>5.88</v>
      </c>
      <c r="BK278" s="143">
        <v>9</v>
      </c>
      <c r="BL278" s="143">
        <v>11</v>
      </c>
      <c r="BM278" s="143">
        <v>15</v>
      </c>
      <c r="BN278" s="143">
        <v>89.7</v>
      </c>
      <c r="BO278" s="143">
        <v>59.8</v>
      </c>
      <c r="BP278" s="143">
        <f t="shared" si="135"/>
        <v>6</v>
      </c>
      <c r="BQ278" s="147" t="s">
        <v>69</v>
      </c>
      <c r="BR278" s="143">
        <f t="shared" si="152"/>
        <v>2.99</v>
      </c>
      <c r="BS278" s="143">
        <v>7</v>
      </c>
      <c r="BT278" s="143">
        <v>8</v>
      </c>
      <c r="BU278" s="143">
        <v>3</v>
      </c>
      <c r="BV278" s="143">
        <v>60</v>
      </c>
      <c r="BW278" s="143">
        <f t="shared" si="136"/>
        <v>-4</v>
      </c>
      <c r="BX278" s="147" t="s">
        <v>70</v>
      </c>
      <c r="BY278" s="143">
        <f>BV278*0.06</f>
        <v>3.6</v>
      </c>
      <c r="BZ278" s="143">
        <v>13</v>
      </c>
      <c r="CA278" s="143">
        <v>16</v>
      </c>
      <c r="CB278" s="143">
        <f t="shared" si="137"/>
        <v>0</v>
      </c>
      <c r="CC278" s="159">
        <f t="shared" si="138"/>
        <v>-13</v>
      </c>
      <c r="CD278" s="160" t="s">
        <v>70</v>
      </c>
      <c r="CE278" s="159">
        <f t="shared" si="154"/>
        <v>0</v>
      </c>
      <c r="CF278" s="159">
        <f>CC278*3</f>
        <v>-39</v>
      </c>
      <c r="CG278" s="144">
        <v>0</v>
      </c>
      <c r="CH278" s="143">
        <v>0</v>
      </c>
      <c r="CI278" s="143">
        <v>0</v>
      </c>
      <c r="CJ278" s="143">
        <v>0</v>
      </c>
      <c r="CK278" s="143">
        <v>0</v>
      </c>
      <c r="CL278" s="143">
        <v>0</v>
      </c>
      <c r="CM278" s="143">
        <v>0</v>
      </c>
      <c r="CN278" s="143">
        <v>0</v>
      </c>
      <c r="CO278" s="143">
        <v>0</v>
      </c>
      <c r="CP278" s="143">
        <v>0</v>
      </c>
      <c r="CQ278" s="143">
        <v>0</v>
      </c>
      <c r="CR278" s="143">
        <f t="shared" si="139"/>
        <v>344</v>
      </c>
      <c r="CS278" s="143">
        <f t="shared" si="140"/>
        <v>-43</v>
      </c>
    </row>
    <row r="279" s="135" customFormat="1" customHeight="1" spans="1:97">
      <c r="A279" s="143">
        <v>6965</v>
      </c>
      <c r="B279" s="143" t="s">
        <v>450</v>
      </c>
      <c r="C279" s="143">
        <v>337</v>
      </c>
      <c r="D279" s="143" t="s">
        <v>446</v>
      </c>
      <c r="E279" s="143" t="s">
        <v>134</v>
      </c>
      <c r="F279" s="143">
        <v>20</v>
      </c>
      <c r="G279" s="143">
        <v>24</v>
      </c>
      <c r="H279" s="143">
        <v>69</v>
      </c>
      <c r="I279" s="143">
        <v>1638.38</v>
      </c>
      <c r="J279" s="143">
        <f t="shared" si="127"/>
        <v>49</v>
      </c>
      <c r="K279" s="147" t="s">
        <v>69</v>
      </c>
      <c r="L279" s="143">
        <f t="shared" si="153"/>
        <v>163.838</v>
      </c>
      <c r="M279" s="143">
        <v>26</v>
      </c>
      <c r="N279" s="143">
        <v>29</v>
      </c>
      <c r="O279" s="143">
        <v>25</v>
      </c>
      <c r="P279" s="143">
        <v>622.08</v>
      </c>
      <c r="Q279" s="143">
        <f t="shared" si="128"/>
        <v>-1</v>
      </c>
      <c r="R279" s="147" t="s">
        <v>70</v>
      </c>
      <c r="S279" s="143">
        <f>P279*0.05</f>
        <v>31.104</v>
      </c>
      <c r="T279" s="143">
        <v>12</v>
      </c>
      <c r="U279" s="143">
        <v>13</v>
      </c>
      <c r="V279" s="143">
        <v>6</v>
      </c>
      <c r="W279" s="143">
        <v>154</v>
      </c>
      <c r="X279" s="143">
        <f t="shared" si="129"/>
        <v>-6</v>
      </c>
      <c r="Y279" s="147" t="s">
        <v>70</v>
      </c>
      <c r="Z279" s="143">
        <f t="shared" si="147"/>
        <v>9.24</v>
      </c>
      <c r="AA279" s="143">
        <v>22</v>
      </c>
      <c r="AB279" s="143">
        <v>27</v>
      </c>
      <c r="AC279" s="143">
        <v>17</v>
      </c>
      <c r="AD279" s="143">
        <v>467.44</v>
      </c>
      <c r="AE279" s="143">
        <f t="shared" si="130"/>
        <v>-5</v>
      </c>
      <c r="AF279" s="147" t="s">
        <v>70</v>
      </c>
      <c r="AG279" s="143">
        <f t="shared" si="148"/>
        <v>28.0464</v>
      </c>
      <c r="AH279" s="143">
        <v>4</v>
      </c>
      <c r="AI279" s="143">
        <v>5</v>
      </c>
      <c r="AJ279" s="143">
        <v>2</v>
      </c>
      <c r="AK279" s="143">
        <v>59</v>
      </c>
      <c r="AL279" s="143">
        <f t="shared" si="131"/>
        <v>-2</v>
      </c>
      <c r="AM279" s="147" t="s">
        <v>70</v>
      </c>
      <c r="AN279" s="143">
        <f t="shared" si="149"/>
        <v>3.54</v>
      </c>
      <c r="AO279" s="143">
        <f t="shared" si="150"/>
        <v>-2</v>
      </c>
      <c r="AP279" s="143">
        <v>28</v>
      </c>
      <c r="AQ279" s="143">
        <v>34</v>
      </c>
      <c r="AR279" s="143">
        <v>28</v>
      </c>
      <c r="AS279" s="143">
        <v>3194</v>
      </c>
      <c r="AT279" s="143">
        <f t="shared" si="132"/>
        <v>0</v>
      </c>
      <c r="AU279" s="147" t="s">
        <v>73</v>
      </c>
      <c r="AV279" s="143">
        <f>AS279*0.08</f>
        <v>255.52</v>
      </c>
      <c r="AW279" s="143">
        <v>8</v>
      </c>
      <c r="AX279" s="143">
        <v>9</v>
      </c>
      <c r="AY279" s="143">
        <v>7</v>
      </c>
      <c r="AZ279" s="143">
        <v>175</v>
      </c>
      <c r="BA279" s="143">
        <f t="shared" si="133"/>
        <v>-1</v>
      </c>
      <c r="BB279" s="147" t="s">
        <v>70</v>
      </c>
      <c r="BC279" s="143">
        <f t="shared" si="151"/>
        <v>10.5</v>
      </c>
      <c r="BD279" s="143">
        <v>2</v>
      </c>
      <c r="BE279" s="143">
        <v>3</v>
      </c>
      <c r="BF279" s="143">
        <v>6</v>
      </c>
      <c r="BG279" s="143">
        <v>94.96</v>
      </c>
      <c r="BH279" s="143">
        <f t="shared" si="134"/>
        <v>4</v>
      </c>
      <c r="BI279" s="147" t="s">
        <v>69</v>
      </c>
      <c r="BJ279" s="143">
        <f>BG279*0.1</f>
        <v>9.496</v>
      </c>
      <c r="BK279" s="143">
        <v>8</v>
      </c>
      <c r="BL279" s="143">
        <v>9</v>
      </c>
      <c r="BM279" s="143">
        <v>11</v>
      </c>
      <c r="BN279" s="143">
        <v>269.12</v>
      </c>
      <c r="BO279" s="143">
        <v>269.12</v>
      </c>
      <c r="BP279" s="143">
        <f t="shared" si="135"/>
        <v>3</v>
      </c>
      <c r="BQ279" s="147" t="s">
        <v>69</v>
      </c>
      <c r="BR279" s="143">
        <f t="shared" si="152"/>
        <v>0</v>
      </c>
      <c r="BS279" s="143">
        <v>5</v>
      </c>
      <c r="BT279" s="143">
        <v>7</v>
      </c>
      <c r="BU279" s="143">
        <v>2</v>
      </c>
      <c r="BV279" s="143">
        <v>42</v>
      </c>
      <c r="BW279" s="143">
        <f t="shared" si="136"/>
        <v>-3</v>
      </c>
      <c r="BX279" s="147" t="s">
        <v>70</v>
      </c>
      <c r="BY279" s="143">
        <f>BV279*0.06</f>
        <v>2.52</v>
      </c>
      <c r="BZ279" s="143">
        <v>11</v>
      </c>
      <c r="CA279" s="143">
        <v>13</v>
      </c>
      <c r="CB279" s="143">
        <f t="shared" si="137"/>
        <v>1</v>
      </c>
      <c r="CC279" s="159">
        <f t="shared" si="138"/>
        <v>-10</v>
      </c>
      <c r="CD279" s="160" t="s">
        <v>70</v>
      </c>
      <c r="CE279" s="159">
        <f t="shared" si="154"/>
        <v>3</v>
      </c>
      <c r="CF279" s="159">
        <f>CC279*3</f>
        <v>-30</v>
      </c>
      <c r="CG279" s="144">
        <v>0</v>
      </c>
      <c r="CH279" s="143">
        <v>1</v>
      </c>
      <c r="CI279" s="143">
        <v>0</v>
      </c>
      <c r="CJ279" s="143">
        <v>0</v>
      </c>
      <c r="CK279" s="143">
        <v>0</v>
      </c>
      <c r="CL279" s="143">
        <v>0</v>
      </c>
      <c r="CM279" s="143">
        <v>0</v>
      </c>
      <c r="CN279" s="143">
        <v>0</v>
      </c>
      <c r="CO279" s="143">
        <v>0</v>
      </c>
      <c r="CP279" s="143">
        <v>0</v>
      </c>
      <c r="CQ279" s="143">
        <v>0</v>
      </c>
      <c r="CR279" s="143">
        <f t="shared" si="139"/>
        <v>517</v>
      </c>
      <c r="CS279" s="143">
        <f t="shared" si="140"/>
        <v>-32</v>
      </c>
    </row>
    <row r="280" s="135" customFormat="1" customHeight="1" spans="1:97">
      <c r="A280" s="143">
        <v>11883</v>
      </c>
      <c r="B280" s="143" t="s">
        <v>451</v>
      </c>
      <c r="C280" s="143">
        <v>337</v>
      </c>
      <c r="D280" s="143" t="s">
        <v>446</v>
      </c>
      <c r="E280" s="143" t="s">
        <v>134</v>
      </c>
      <c r="F280" s="143">
        <v>20</v>
      </c>
      <c r="G280" s="143">
        <v>24</v>
      </c>
      <c r="H280" s="143">
        <v>38</v>
      </c>
      <c r="I280" s="143">
        <v>869.56</v>
      </c>
      <c r="J280" s="143">
        <f t="shared" si="127"/>
        <v>18</v>
      </c>
      <c r="K280" s="147" t="s">
        <v>69</v>
      </c>
      <c r="L280" s="143">
        <f t="shared" si="153"/>
        <v>86.956</v>
      </c>
      <c r="M280" s="143">
        <v>26</v>
      </c>
      <c r="N280" s="143">
        <v>29</v>
      </c>
      <c r="O280" s="143">
        <v>39</v>
      </c>
      <c r="P280" s="143">
        <v>836.59</v>
      </c>
      <c r="Q280" s="143">
        <f t="shared" si="128"/>
        <v>13</v>
      </c>
      <c r="R280" s="147" t="s">
        <v>69</v>
      </c>
      <c r="S280" s="143">
        <f>P280*0.08</f>
        <v>66.9272</v>
      </c>
      <c r="T280" s="143">
        <v>12</v>
      </c>
      <c r="U280" s="143">
        <v>13</v>
      </c>
      <c r="V280" s="143">
        <v>7</v>
      </c>
      <c r="W280" s="143">
        <v>185</v>
      </c>
      <c r="X280" s="143">
        <f t="shared" si="129"/>
        <v>-5</v>
      </c>
      <c r="Y280" s="147" t="s">
        <v>70</v>
      </c>
      <c r="Z280" s="143">
        <f t="shared" si="147"/>
        <v>11.1</v>
      </c>
      <c r="AA280" s="143">
        <v>22</v>
      </c>
      <c r="AB280" s="143">
        <v>27</v>
      </c>
      <c r="AC280" s="143">
        <v>13</v>
      </c>
      <c r="AD280" s="143">
        <v>338.38</v>
      </c>
      <c r="AE280" s="143">
        <f t="shared" si="130"/>
        <v>-9</v>
      </c>
      <c r="AF280" s="147" t="s">
        <v>70</v>
      </c>
      <c r="AG280" s="143">
        <f t="shared" si="148"/>
        <v>20.3028</v>
      </c>
      <c r="AH280" s="143">
        <v>4</v>
      </c>
      <c r="AI280" s="143">
        <v>5</v>
      </c>
      <c r="AJ280" s="143">
        <v>0</v>
      </c>
      <c r="AK280" s="143">
        <v>0</v>
      </c>
      <c r="AL280" s="143">
        <f t="shared" si="131"/>
        <v>-4</v>
      </c>
      <c r="AM280" s="147" t="s">
        <v>70</v>
      </c>
      <c r="AN280" s="143">
        <f t="shared" si="149"/>
        <v>0</v>
      </c>
      <c r="AO280" s="143">
        <f t="shared" si="150"/>
        <v>-4</v>
      </c>
      <c r="AP280" s="143">
        <v>28</v>
      </c>
      <c r="AQ280" s="143">
        <v>34</v>
      </c>
      <c r="AR280" s="143">
        <v>19</v>
      </c>
      <c r="AS280" s="143">
        <v>1793</v>
      </c>
      <c r="AT280" s="143">
        <f t="shared" si="132"/>
        <v>-9</v>
      </c>
      <c r="AU280" s="147" t="s">
        <v>70</v>
      </c>
      <c r="AV280" s="143">
        <f>AS280*0.06</f>
        <v>107.58</v>
      </c>
      <c r="AW280" s="143">
        <v>8</v>
      </c>
      <c r="AX280" s="143">
        <v>9</v>
      </c>
      <c r="AY280" s="143">
        <v>2</v>
      </c>
      <c r="AZ280" s="143">
        <v>70</v>
      </c>
      <c r="BA280" s="143">
        <f t="shared" si="133"/>
        <v>-6</v>
      </c>
      <c r="BB280" s="147" t="s">
        <v>70</v>
      </c>
      <c r="BC280" s="143">
        <f t="shared" si="151"/>
        <v>4.2</v>
      </c>
      <c r="BD280" s="143">
        <v>2</v>
      </c>
      <c r="BE280" s="143">
        <v>3</v>
      </c>
      <c r="BF280" s="143">
        <v>0</v>
      </c>
      <c r="BG280" s="143">
        <v>0</v>
      </c>
      <c r="BH280" s="143">
        <f t="shared" si="134"/>
        <v>-2</v>
      </c>
      <c r="BI280" s="147" t="s">
        <v>70</v>
      </c>
      <c r="BJ280" s="143">
        <f>BG280*0.06</f>
        <v>0</v>
      </c>
      <c r="BK280" s="143">
        <v>8</v>
      </c>
      <c r="BL280" s="143">
        <v>9</v>
      </c>
      <c r="BM280" s="143">
        <v>11</v>
      </c>
      <c r="BN280" s="143">
        <v>149.51</v>
      </c>
      <c r="BO280" s="143">
        <v>149.51</v>
      </c>
      <c r="BP280" s="143">
        <f t="shared" si="135"/>
        <v>3</v>
      </c>
      <c r="BQ280" s="147" t="s">
        <v>69</v>
      </c>
      <c r="BR280" s="143">
        <f t="shared" si="152"/>
        <v>0</v>
      </c>
      <c r="BS280" s="143">
        <v>5</v>
      </c>
      <c r="BT280" s="143">
        <v>7</v>
      </c>
      <c r="BU280" s="143">
        <v>5</v>
      </c>
      <c r="BV280" s="143">
        <v>100.12</v>
      </c>
      <c r="BW280" s="143">
        <f t="shared" si="136"/>
        <v>0</v>
      </c>
      <c r="BX280" s="147" t="s">
        <v>73</v>
      </c>
      <c r="BY280" s="143">
        <f>BV280*0.08</f>
        <v>8.0096</v>
      </c>
      <c r="BZ280" s="143">
        <v>11</v>
      </c>
      <c r="CA280" s="143">
        <v>13</v>
      </c>
      <c r="CB280" s="143">
        <f t="shared" si="137"/>
        <v>9</v>
      </c>
      <c r="CC280" s="159">
        <f t="shared" si="138"/>
        <v>-2</v>
      </c>
      <c r="CD280" s="160" t="s">
        <v>70</v>
      </c>
      <c r="CE280" s="159">
        <f t="shared" si="154"/>
        <v>28</v>
      </c>
      <c r="CF280" s="159">
        <f>CC280*3</f>
        <v>-6</v>
      </c>
      <c r="CG280" s="144">
        <v>0</v>
      </c>
      <c r="CH280" s="143">
        <v>3</v>
      </c>
      <c r="CI280" s="143">
        <v>1</v>
      </c>
      <c r="CJ280" s="143">
        <v>0</v>
      </c>
      <c r="CK280" s="143">
        <v>0</v>
      </c>
      <c r="CL280" s="143">
        <v>1</v>
      </c>
      <c r="CM280" s="143">
        <v>0</v>
      </c>
      <c r="CN280" s="143">
        <v>0</v>
      </c>
      <c r="CO280" s="143">
        <v>0</v>
      </c>
      <c r="CP280" s="143">
        <v>0</v>
      </c>
      <c r="CQ280" s="143">
        <v>0</v>
      </c>
      <c r="CR280" s="143">
        <f t="shared" si="139"/>
        <v>333</v>
      </c>
      <c r="CS280" s="143">
        <f t="shared" si="140"/>
        <v>-10</v>
      </c>
    </row>
    <row r="281" s="135" customFormat="1" customHeight="1" spans="1:97">
      <c r="A281" s="143">
        <v>13276</v>
      </c>
      <c r="B281" s="143" t="s">
        <v>452</v>
      </c>
      <c r="C281" s="143">
        <v>337</v>
      </c>
      <c r="D281" s="143" t="s">
        <v>446</v>
      </c>
      <c r="E281" s="144" t="s">
        <v>453</v>
      </c>
      <c r="F281" s="143">
        <v>0</v>
      </c>
      <c r="G281" s="143">
        <v>0</v>
      </c>
      <c r="H281" s="143">
        <v>0</v>
      </c>
      <c r="I281" s="143">
        <v>0</v>
      </c>
      <c r="J281" s="143">
        <f t="shared" si="127"/>
        <v>0</v>
      </c>
      <c r="K281" s="147" t="s">
        <v>76</v>
      </c>
      <c r="L281" s="143">
        <f>I281*0.06</f>
        <v>0</v>
      </c>
      <c r="M281" s="143">
        <v>0</v>
      </c>
      <c r="N281" s="143">
        <v>0</v>
      </c>
      <c r="O281" s="143">
        <v>0</v>
      </c>
      <c r="P281" s="143">
        <v>0</v>
      </c>
      <c r="Q281" s="143">
        <f t="shared" si="128"/>
        <v>0</v>
      </c>
      <c r="R281" s="147" t="s">
        <v>76</v>
      </c>
      <c r="S281" s="143">
        <f>P281*0.05</f>
        <v>0</v>
      </c>
      <c r="T281" s="143">
        <v>0</v>
      </c>
      <c r="U281" s="143">
        <v>0</v>
      </c>
      <c r="V281" s="143">
        <v>0</v>
      </c>
      <c r="W281" s="143">
        <v>0</v>
      </c>
      <c r="X281" s="143">
        <f t="shared" si="129"/>
        <v>0</v>
      </c>
      <c r="Y281" s="147" t="s">
        <v>76</v>
      </c>
      <c r="Z281" s="143">
        <f>W281*0.06</f>
        <v>0</v>
      </c>
      <c r="AA281" s="143">
        <v>0</v>
      </c>
      <c r="AB281" s="143">
        <v>0</v>
      </c>
      <c r="AC281" s="143">
        <v>0</v>
      </c>
      <c r="AD281" s="143">
        <v>0</v>
      </c>
      <c r="AE281" s="143">
        <f t="shared" si="130"/>
        <v>0</v>
      </c>
      <c r="AF281" s="147" t="s">
        <v>76</v>
      </c>
      <c r="AG281" s="143">
        <f>AD281*0.06</f>
        <v>0</v>
      </c>
      <c r="AH281" s="143">
        <v>0</v>
      </c>
      <c r="AI281" s="143">
        <v>0</v>
      </c>
      <c r="AJ281" s="143">
        <v>0</v>
      </c>
      <c r="AK281" s="143">
        <v>0</v>
      </c>
      <c r="AL281" s="143">
        <f t="shared" si="131"/>
        <v>0</v>
      </c>
      <c r="AM281" s="147" t="s">
        <v>76</v>
      </c>
      <c r="AN281" s="143">
        <f>AK281*0.06</f>
        <v>0</v>
      </c>
      <c r="AO281" s="143"/>
      <c r="AP281" s="143">
        <v>0</v>
      </c>
      <c r="AQ281" s="143">
        <v>0</v>
      </c>
      <c r="AR281" s="143">
        <v>0</v>
      </c>
      <c r="AS281" s="143">
        <v>0</v>
      </c>
      <c r="AT281" s="143">
        <f t="shared" si="132"/>
        <v>0</v>
      </c>
      <c r="AU281" s="147" t="s">
        <v>76</v>
      </c>
      <c r="AV281" s="143">
        <f>AS281*0.06</f>
        <v>0</v>
      </c>
      <c r="AW281" s="143">
        <v>0</v>
      </c>
      <c r="AX281" s="143">
        <v>0</v>
      </c>
      <c r="AY281" s="143">
        <v>0</v>
      </c>
      <c r="AZ281" s="143">
        <v>0</v>
      </c>
      <c r="BA281" s="143">
        <f t="shared" si="133"/>
        <v>0</v>
      </c>
      <c r="BB281" s="147" t="s">
        <v>69</v>
      </c>
      <c r="BC281" s="143">
        <f>AZ281*0.1</f>
        <v>0</v>
      </c>
      <c r="BD281" s="143">
        <v>0</v>
      </c>
      <c r="BE281" s="143">
        <v>0</v>
      </c>
      <c r="BF281" s="143">
        <v>0</v>
      </c>
      <c r="BG281" s="143">
        <v>0</v>
      </c>
      <c r="BH281" s="143">
        <f t="shared" si="134"/>
        <v>0</v>
      </c>
      <c r="BI281" s="147" t="s">
        <v>76</v>
      </c>
      <c r="BJ281" s="143">
        <f>BG281*0.06</f>
        <v>0</v>
      </c>
      <c r="BK281" s="143">
        <v>0</v>
      </c>
      <c r="BL281" s="143">
        <v>0</v>
      </c>
      <c r="BM281" s="143">
        <v>0</v>
      </c>
      <c r="BN281" s="143">
        <v>0</v>
      </c>
      <c r="BO281" s="143">
        <v>0</v>
      </c>
      <c r="BP281" s="143">
        <f t="shared" si="135"/>
        <v>0</v>
      </c>
      <c r="BQ281" s="147" t="s">
        <v>76</v>
      </c>
      <c r="BR281" s="143">
        <f>(BN281-BO281)*0.06</f>
        <v>0</v>
      </c>
      <c r="BS281" s="143">
        <v>0</v>
      </c>
      <c r="BT281" s="143">
        <v>0</v>
      </c>
      <c r="BU281" s="143">
        <v>0</v>
      </c>
      <c r="BV281" s="143">
        <v>0</v>
      </c>
      <c r="BW281" s="143">
        <f t="shared" si="136"/>
        <v>0</v>
      </c>
      <c r="BX281" s="147" t="s">
        <v>76</v>
      </c>
      <c r="BY281" s="143">
        <f>BV281*0.06</f>
        <v>0</v>
      </c>
      <c r="BZ281" s="143">
        <v>0</v>
      </c>
      <c r="CA281" s="143">
        <v>0</v>
      </c>
      <c r="CB281" s="143">
        <f t="shared" si="137"/>
        <v>0</v>
      </c>
      <c r="CC281" s="159">
        <f t="shared" si="138"/>
        <v>0</v>
      </c>
      <c r="CD281" s="160" t="s">
        <v>76</v>
      </c>
      <c r="CE281" s="159">
        <f t="shared" si="154"/>
        <v>0</v>
      </c>
      <c r="CF281" s="159"/>
      <c r="CG281" s="144">
        <v>0</v>
      </c>
      <c r="CH281" s="143">
        <v>0</v>
      </c>
      <c r="CI281" s="143">
        <v>0</v>
      </c>
      <c r="CJ281" s="143">
        <v>0</v>
      </c>
      <c r="CK281" s="143">
        <v>0</v>
      </c>
      <c r="CL281" s="143">
        <v>0</v>
      </c>
      <c r="CM281" s="143">
        <v>0</v>
      </c>
      <c r="CN281" s="143">
        <v>0</v>
      </c>
      <c r="CO281" s="143">
        <v>0</v>
      </c>
      <c r="CP281" s="143">
        <v>0</v>
      </c>
      <c r="CQ281" s="143">
        <v>0</v>
      </c>
      <c r="CR281" s="143">
        <f t="shared" si="139"/>
        <v>0</v>
      </c>
      <c r="CS281" s="143">
        <f t="shared" si="140"/>
        <v>0</v>
      </c>
    </row>
    <row r="282" s="135" customFormat="1" customHeight="1" spans="1:97">
      <c r="A282" s="143">
        <v>13315</v>
      </c>
      <c r="B282" s="143" t="s">
        <v>454</v>
      </c>
      <c r="C282" s="143">
        <v>337</v>
      </c>
      <c r="D282" s="143" t="s">
        <v>446</v>
      </c>
      <c r="E282" s="144" t="s">
        <v>453</v>
      </c>
      <c r="F282" s="143">
        <v>0</v>
      </c>
      <c r="G282" s="143">
        <v>0</v>
      </c>
      <c r="H282" s="143">
        <v>0</v>
      </c>
      <c r="I282" s="143">
        <v>0</v>
      </c>
      <c r="J282" s="143">
        <f t="shared" si="127"/>
        <v>0</v>
      </c>
      <c r="K282" s="147" t="s">
        <v>76</v>
      </c>
      <c r="L282" s="143">
        <f>I282*0.06</f>
        <v>0</v>
      </c>
      <c r="M282" s="143">
        <v>0</v>
      </c>
      <c r="N282" s="143">
        <v>0</v>
      </c>
      <c r="O282" s="143">
        <v>0</v>
      </c>
      <c r="P282" s="143">
        <v>0</v>
      </c>
      <c r="Q282" s="143">
        <f t="shared" si="128"/>
        <v>0</v>
      </c>
      <c r="R282" s="147" t="s">
        <v>76</v>
      </c>
      <c r="S282" s="143">
        <f>P282*0.05</f>
        <v>0</v>
      </c>
      <c r="T282" s="143">
        <v>0</v>
      </c>
      <c r="U282" s="143">
        <v>0</v>
      </c>
      <c r="V282" s="143">
        <v>0</v>
      </c>
      <c r="W282" s="143">
        <v>0</v>
      </c>
      <c r="X282" s="143">
        <f t="shared" si="129"/>
        <v>0</v>
      </c>
      <c r="Y282" s="147" t="s">
        <v>76</v>
      </c>
      <c r="Z282" s="143">
        <f>W282*0.06</f>
        <v>0</v>
      </c>
      <c r="AA282" s="143">
        <v>0</v>
      </c>
      <c r="AB282" s="143">
        <v>0</v>
      </c>
      <c r="AC282" s="143">
        <v>0</v>
      </c>
      <c r="AD282" s="143">
        <v>0</v>
      </c>
      <c r="AE282" s="143">
        <f t="shared" si="130"/>
        <v>0</v>
      </c>
      <c r="AF282" s="147" t="s">
        <v>76</v>
      </c>
      <c r="AG282" s="143">
        <f>AD282*0.06</f>
        <v>0</v>
      </c>
      <c r="AH282" s="143">
        <v>0</v>
      </c>
      <c r="AI282" s="143">
        <v>0</v>
      </c>
      <c r="AJ282" s="143">
        <v>0</v>
      </c>
      <c r="AK282" s="143">
        <v>0</v>
      </c>
      <c r="AL282" s="143">
        <f t="shared" si="131"/>
        <v>0</v>
      </c>
      <c r="AM282" s="147" t="s">
        <v>76</v>
      </c>
      <c r="AN282" s="143">
        <f>AK282*0.06</f>
        <v>0</v>
      </c>
      <c r="AO282" s="143"/>
      <c r="AP282" s="143">
        <v>0</v>
      </c>
      <c r="AQ282" s="143">
        <v>0</v>
      </c>
      <c r="AR282" s="143">
        <v>0</v>
      </c>
      <c r="AS282" s="143">
        <v>0</v>
      </c>
      <c r="AT282" s="143">
        <f t="shared" si="132"/>
        <v>0</v>
      </c>
      <c r="AU282" s="147" t="s">
        <v>76</v>
      </c>
      <c r="AV282" s="143">
        <f>AS282*0.06</f>
        <v>0</v>
      </c>
      <c r="AW282" s="143">
        <v>0</v>
      </c>
      <c r="AX282" s="143">
        <v>0</v>
      </c>
      <c r="AY282" s="143">
        <v>0</v>
      </c>
      <c r="AZ282" s="143">
        <v>0</v>
      </c>
      <c r="BA282" s="143">
        <f t="shared" si="133"/>
        <v>0</v>
      </c>
      <c r="BB282" s="147" t="s">
        <v>69</v>
      </c>
      <c r="BC282" s="143">
        <f>AZ282*0.1</f>
        <v>0</v>
      </c>
      <c r="BD282" s="143">
        <v>0</v>
      </c>
      <c r="BE282" s="143">
        <v>0</v>
      </c>
      <c r="BF282" s="143">
        <v>0</v>
      </c>
      <c r="BG282" s="143">
        <v>0</v>
      </c>
      <c r="BH282" s="143">
        <f t="shared" si="134"/>
        <v>0</v>
      </c>
      <c r="BI282" s="147" t="s">
        <v>76</v>
      </c>
      <c r="BJ282" s="143">
        <f>BG282*0.06</f>
        <v>0</v>
      </c>
      <c r="BK282" s="143">
        <v>0</v>
      </c>
      <c r="BL282" s="143">
        <v>0</v>
      </c>
      <c r="BM282" s="143">
        <v>0</v>
      </c>
      <c r="BN282" s="143">
        <v>0</v>
      </c>
      <c r="BO282" s="143">
        <v>0</v>
      </c>
      <c r="BP282" s="143">
        <f t="shared" si="135"/>
        <v>0</v>
      </c>
      <c r="BQ282" s="147" t="s">
        <v>76</v>
      </c>
      <c r="BR282" s="143">
        <f>(BN282-BO282)*0.06</f>
        <v>0</v>
      </c>
      <c r="BS282" s="143">
        <v>0</v>
      </c>
      <c r="BT282" s="143">
        <v>0</v>
      </c>
      <c r="BU282" s="143">
        <v>0</v>
      </c>
      <c r="BV282" s="143">
        <v>0</v>
      </c>
      <c r="BW282" s="143">
        <f t="shared" si="136"/>
        <v>0</v>
      </c>
      <c r="BX282" s="147" t="s">
        <v>76</v>
      </c>
      <c r="BY282" s="143">
        <f>BV282*0.06</f>
        <v>0</v>
      </c>
      <c r="BZ282" s="143">
        <v>0</v>
      </c>
      <c r="CA282" s="143">
        <v>0</v>
      </c>
      <c r="CB282" s="143">
        <f t="shared" si="137"/>
        <v>0</v>
      </c>
      <c r="CC282" s="159">
        <f t="shared" si="138"/>
        <v>0</v>
      </c>
      <c r="CD282" s="160" t="s">
        <v>76</v>
      </c>
      <c r="CE282" s="159">
        <f t="shared" si="154"/>
        <v>0</v>
      </c>
      <c r="CF282" s="159"/>
      <c r="CG282" s="144">
        <v>0</v>
      </c>
      <c r="CH282" s="143">
        <v>0</v>
      </c>
      <c r="CI282" s="143">
        <v>0</v>
      </c>
      <c r="CJ282" s="143">
        <v>0</v>
      </c>
      <c r="CK282" s="143">
        <v>0</v>
      </c>
      <c r="CL282" s="143">
        <v>0</v>
      </c>
      <c r="CM282" s="143">
        <v>0</v>
      </c>
      <c r="CN282" s="143">
        <v>0</v>
      </c>
      <c r="CO282" s="143">
        <v>0</v>
      </c>
      <c r="CP282" s="143">
        <v>0</v>
      </c>
      <c r="CQ282" s="143">
        <v>0</v>
      </c>
      <c r="CR282" s="143">
        <f t="shared" si="139"/>
        <v>0</v>
      </c>
      <c r="CS282" s="143">
        <f t="shared" si="140"/>
        <v>0</v>
      </c>
    </row>
    <row r="283" s="135" customFormat="1" customHeight="1" spans="1:97">
      <c r="A283" s="143">
        <v>10186</v>
      </c>
      <c r="B283" s="143" t="s">
        <v>455</v>
      </c>
      <c r="C283" s="143">
        <v>572</v>
      </c>
      <c r="D283" s="143" t="s">
        <v>456</v>
      </c>
      <c r="E283" s="143" t="s">
        <v>167</v>
      </c>
      <c r="F283" s="143">
        <v>13</v>
      </c>
      <c r="G283" s="143">
        <v>16</v>
      </c>
      <c r="H283" s="143">
        <v>14</v>
      </c>
      <c r="I283" s="143">
        <v>332.85</v>
      </c>
      <c r="J283" s="143">
        <f t="shared" si="127"/>
        <v>1</v>
      </c>
      <c r="K283" s="147" t="s">
        <v>73</v>
      </c>
      <c r="L283" s="143">
        <f>I283*0.08</f>
        <v>26.628</v>
      </c>
      <c r="M283" s="143">
        <v>17</v>
      </c>
      <c r="N283" s="143">
        <v>20</v>
      </c>
      <c r="O283" s="143">
        <v>31</v>
      </c>
      <c r="P283" s="143">
        <v>637.96</v>
      </c>
      <c r="Q283" s="143">
        <f t="shared" si="128"/>
        <v>14</v>
      </c>
      <c r="R283" s="147" t="s">
        <v>69</v>
      </c>
      <c r="S283" s="143">
        <f>P283*0.08</f>
        <v>51.0368</v>
      </c>
      <c r="T283" s="143">
        <v>7</v>
      </c>
      <c r="U283" s="143">
        <v>7</v>
      </c>
      <c r="V283" s="143">
        <v>9</v>
      </c>
      <c r="W283" s="143">
        <v>226.46</v>
      </c>
      <c r="X283" s="143">
        <f t="shared" si="129"/>
        <v>2</v>
      </c>
      <c r="Y283" s="147" t="s">
        <v>69</v>
      </c>
      <c r="Z283" s="143">
        <f>W283*0.1</f>
        <v>22.646</v>
      </c>
      <c r="AA283" s="143">
        <v>13</v>
      </c>
      <c r="AB283" s="143">
        <v>17</v>
      </c>
      <c r="AC283" s="143">
        <v>13</v>
      </c>
      <c r="AD283" s="143">
        <v>300.94</v>
      </c>
      <c r="AE283" s="143">
        <f t="shared" si="130"/>
        <v>0</v>
      </c>
      <c r="AF283" s="147" t="s">
        <v>73</v>
      </c>
      <c r="AG283" s="143">
        <f>AD283*0.08</f>
        <v>24.0752</v>
      </c>
      <c r="AH283" s="143">
        <v>2</v>
      </c>
      <c r="AI283" s="143">
        <v>3</v>
      </c>
      <c r="AJ283" s="143">
        <v>0</v>
      </c>
      <c r="AK283" s="143">
        <v>0</v>
      </c>
      <c r="AL283" s="143">
        <f t="shared" si="131"/>
        <v>-2</v>
      </c>
      <c r="AM283" s="147" t="s">
        <v>70</v>
      </c>
      <c r="AN283" s="143">
        <f>AK283*0.06</f>
        <v>0</v>
      </c>
      <c r="AO283" s="143">
        <f>AL283*1</f>
        <v>-2</v>
      </c>
      <c r="AP283" s="143">
        <v>24</v>
      </c>
      <c r="AQ283" s="143">
        <v>29</v>
      </c>
      <c r="AR283" s="143">
        <v>44</v>
      </c>
      <c r="AS283" s="143">
        <v>3576.77</v>
      </c>
      <c r="AT283" s="143">
        <f t="shared" si="132"/>
        <v>20</v>
      </c>
      <c r="AU283" s="147" t="s">
        <v>69</v>
      </c>
      <c r="AV283" s="143">
        <f>AS283*0.1</f>
        <v>357.677</v>
      </c>
      <c r="AW283" s="143">
        <v>4</v>
      </c>
      <c r="AX283" s="143">
        <v>4</v>
      </c>
      <c r="AY283" s="143">
        <v>6</v>
      </c>
      <c r="AZ283" s="143">
        <v>154.25</v>
      </c>
      <c r="BA283" s="143">
        <f t="shared" si="133"/>
        <v>2</v>
      </c>
      <c r="BB283" s="147" t="s">
        <v>69</v>
      </c>
      <c r="BC283" s="143">
        <f>AZ283*0.1</f>
        <v>15.425</v>
      </c>
      <c r="BD283" s="143">
        <v>2</v>
      </c>
      <c r="BE283" s="143">
        <v>3</v>
      </c>
      <c r="BF283" s="143">
        <v>3</v>
      </c>
      <c r="BG283" s="143">
        <v>40.68</v>
      </c>
      <c r="BH283" s="143">
        <f t="shared" si="134"/>
        <v>1</v>
      </c>
      <c r="BI283" s="147" t="s">
        <v>69</v>
      </c>
      <c r="BJ283" s="143">
        <f>BG283*0.1</f>
        <v>4.068</v>
      </c>
      <c r="BK283" s="143">
        <v>6</v>
      </c>
      <c r="BL283" s="143">
        <v>7</v>
      </c>
      <c r="BM283" s="143">
        <v>0</v>
      </c>
      <c r="BN283" s="143">
        <v>0</v>
      </c>
      <c r="BO283" s="143">
        <v>0</v>
      </c>
      <c r="BP283" s="143">
        <f t="shared" si="135"/>
        <v>-6</v>
      </c>
      <c r="BQ283" s="147" t="s">
        <v>70</v>
      </c>
      <c r="BR283" s="143">
        <f>(BN283-BO283)*0.06</f>
        <v>0</v>
      </c>
      <c r="BS283" s="143">
        <v>6</v>
      </c>
      <c r="BT283" s="143">
        <v>8</v>
      </c>
      <c r="BU283" s="143">
        <v>13</v>
      </c>
      <c r="BV283" s="143">
        <v>286.38</v>
      </c>
      <c r="BW283" s="143">
        <f t="shared" si="136"/>
        <v>7</v>
      </c>
      <c r="BX283" s="147" t="s">
        <v>69</v>
      </c>
      <c r="BY283" s="143">
        <f>BV283*0.1</f>
        <v>28.638</v>
      </c>
      <c r="BZ283" s="143">
        <v>7</v>
      </c>
      <c r="CA283" s="143">
        <v>8</v>
      </c>
      <c r="CB283" s="143">
        <f t="shared" si="137"/>
        <v>2</v>
      </c>
      <c r="CC283" s="159">
        <f t="shared" si="138"/>
        <v>-5</v>
      </c>
      <c r="CD283" s="160" t="s">
        <v>70</v>
      </c>
      <c r="CE283" s="159">
        <f t="shared" si="154"/>
        <v>6</v>
      </c>
      <c r="CF283" s="159">
        <f>CC283*3</f>
        <v>-15</v>
      </c>
      <c r="CG283" s="144">
        <v>0</v>
      </c>
      <c r="CH283" s="143">
        <v>0</v>
      </c>
      <c r="CI283" s="143">
        <v>0</v>
      </c>
      <c r="CJ283" s="143">
        <v>0</v>
      </c>
      <c r="CK283" s="143">
        <v>0</v>
      </c>
      <c r="CL283" s="143">
        <v>0</v>
      </c>
      <c r="CM283" s="143">
        <v>0</v>
      </c>
      <c r="CN283" s="143">
        <v>2</v>
      </c>
      <c r="CO283" s="143">
        <v>0</v>
      </c>
      <c r="CP283" s="143">
        <v>0</v>
      </c>
      <c r="CQ283" s="143">
        <v>0</v>
      </c>
      <c r="CR283" s="143">
        <f t="shared" si="139"/>
        <v>536</v>
      </c>
      <c r="CS283" s="143">
        <f t="shared" si="140"/>
        <v>-17</v>
      </c>
    </row>
    <row r="284" s="135" customFormat="1" customHeight="1" spans="1:97">
      <c r="A284" s="143">
        <v>11023</v>
      </c>
      <c r="B284" s="143" t="s">
        <v>457</v>
      </c>
      <c r="C284" s="143">
        <v>572</v>
      </c>
      <c r="D284" s="143" t="s">
        <v>456</v>
      </c>
      <c r="E284" s="143" t="s">
        <v>68</v>
      </c>
      <c r="F284" s="143">
        <v>13</v>
      </c>
      <c r="G284" s="143">
        <v>16</v>
      </c>
      <c r="H284" s="143">
        <v>10</v>
      </c>
      <c r="I284" s="143">
        <v>267.78</v>
      </c>
      <c r="J284" s="143">
        <f t="shared" si="127"/>
        <v>-3</v>
      </c>
      <c r="K284" s="147" t="s">
        <v>70</v>
      </c>
      <c r="L284" s="143">
        <f t="shared" ref="L284:L289" si="155">I284*0.06</f>
        <v>16.0668</v>
      </c>
      <c r="M284" s="143">
        <v>17</v>
      </c>
      <c r="N284" s="143">
        <v>20</v>
      </c>
      <c r="O284" s="143">
        <v>23</v>
      </c>
      <c r="P284" s="143">
        <v>506.06</v>
      </c>
      <c r="Q284" s="143">
        <f t="shared" si="128"/>
        <v>6</v>
      </c>
      <c r="R284" s="147" t="s">
        <v>69</v>
      </c>
      <c r="S284" s="143">
        <f>P284*0.08</f>
        <v>40.4848</v>
      </c>
      <c r="T284" s="143">
        <v>7</v>
      </c>
      <c r="U284" s="143">
        <v>7</v>
      </c>
      <c r="V284" s="143">
        <v>3</v>
      </c>
      <c r="W284" s="143">
        <v>76.17</v>
      </c>
      <c r="X284" s="143">
        <f t="shared" si="129"/>
        <v>-4</v>
      </c>
      <c r="Y284" s="147" t="s">
        <v>70</v>
      </c>
      <c r="Z284" s="143">
        <f>W284*0.06</f>
        <v>4.5702</v>
      </c>
      <c r="AA284" s="143">
        <v>13</v>
      </c>
      <c r="AB284" s="143">
        <v>17</v>
      </c>
      <c r="AC284" s="143">
        <v>12</v>
      </c>
      <c r="AD284" s="143">
        <v>249.16</v>
      </c>
      <c r="AE284" s="143">
        <f t="shared" si="130"/>
        <v>-1</v>
      </c>
      <c r="AF284" s="147" t="s">
        <v>70</v>
      </c>
      <c r="AG284" s="143">
        <f t="shared" ref="AG284:AG289" si="156">AD284*0.06</f>
        <v>14.9496</v>
      </c>
      <c r="AH284" s="143">
        <v>2</v>
      </c>
      <c r="AI284" s="143">
        <v>2</v>
      </c>
      <c r="AJ284" s="143">
        <v>2</v>
      </c>
      <c r="AK284" s="143">
        <v>59</v>
      </c>
      <c r="AL284" s="143">
        <f t="shared" si="131"/>
        <v>0</v>
      </c>
      <c r="AM284" s="147" t="s">
        <v>69</v>
      </c>
      <c r="AN284" s="143">
        <f>AK284*0.1</f>
        <v>5.9</v>
      </c>
      <c r="AO284" s="143"/>
      <c r="AP284" s="143">
        <v>24</v>
      </c>
      <c r="AQ284" s="143">
        <v>29</v>
      </c>
      <c r="AR284" s="143">
        <v>38</v>
      </c>
      <c r="AS284" s="143">
        <v>2717.62</v>
      </c>
      <c r="AT284" s="143">
        <f t="shared" si="132"/>
        <v>14</v>
      </c>
      <c r="AU284" s="147" t="s">
        <v>69</v>
      </c>
      <c r="AV284" s="143">
        <f>AS284*0.1</f>
        <v>271.762</v>
      </c>
      <c r="AW284" s="143">
        <v>4</v>
      </c>
      <c r="AX284" s="143">
        <v>4</v>
      </c>
      <c r="AY284" s="143">
        <v>3</v>
      </c>
      <c r="AZ284" s="143">
        <v>100.7</v>
      </c>
      <c r="BA284" s="143">
        <f t="shared" si="133"/>
        <v>-1</v>
      </c>
      <c r="BB284" s="147" t="s">
        <v>70</v>
      </c>
      <c r="BC284" s="143">
        <f>AZ284*0.06</f>
        <v>6.042</v>
      </c>
      <c r="BD284" s="143">
        <v>2</v>
      </c>
      <c r="BE284" s="143">
        <v>3</v>
      </c>
      <c r="BF284" s="143">
        <v>2</v>
      </c>
      <c r="BG284" s="143">
        <v>88</v>
      </c>
      <c r="BH284" s="143">
        <f t="shared" si="134"/>
        <v>0</v>
      </c>
      <c r="BI284" s="147" t="s">
        <v>73</v>
      </c>
      <c r="BJ284" s="143">
        <f>BG284*0.08</f>
        <v>7.04</v>
      </c>
      <c r="BK284" s="143">
        <v>6</v>
      </c>
      <c r="BL284" s="143">
        <v>7</v>
      </c>
      <c r="BM284" s="143">
        <v>0</v>
      </c>
      <c r="BN284" s="143">
        <v>0</v>
      </c>
      <c r="BO284" s="143">
        <v>0</v>
      </c>
      <c r="BP284" s="143">
        <f t="shared" si="135"/>
        <v>-6</v>
      </c>
      <c r="BQ284" s="147" t="s">
        <v>70</v>
      </c>
      <c r="BR284" s="143">
        <f>(BN284-BO284)*0.06</f>
        <v>0</v>
      </c>
      <c r="BS284" s="143">
        <v>6</v>
      </c>
      <c r="BT284" s="143">
        <v>8</v>
      </c>
      <c r="BU284" s="143">
        <v>7</v>
      </c>
      <c r="BV284" s="143">
        <v>95.12</v>
      </c>
      <c r="BW284" s="143">
        <f t="shared" si="136"/>
        <v>1</v>
      </c>
      <c r="BX284" s="147" t="s">
        <v>73</v>
      </c>
      <c r="BY284" s="143">
        <f>BV284*0.08</f>
        <v>7.6096</v>
      </c>
      <c r="BZ284" s="143">
        <v>7</v>
      </c>
      <c r="CA284" s="143">
        <v>8</v>
      </c>
      <c r="CB284" s="143">
        <f t="shared" si="137"/>
        <v>14</v>
      </c>
      <c r="CC284" s="159">
        <f t="shared" si="138"/>
        <v>7</v>
      </c>
      <c r="CD284" s="160" t="s">
        <v>69</v>
      </c>
      <c r="CE284" s="159">
        <f>CG284*3+CH284*5+CI284*25+CJ284*15+CK284*70+CL284*6+CM284*30+CN284*6+CO284*24+CP284*56+CQ284*61</f>
        <v>78</v>
      </c>
      <c r="CF284" s="159"/>
      <c r="CG284" s="144">
        <v>0</v>
      </c>
      <c r="CH284" s="143">
        <v>1</v>
      </c>
      <c r="CI284" s="143">
        <v>1</v>
      </c>
      <c r="CJ284" s="143">
        <v>0</v>
      </c>
      <c r="CK284" s="143">
        <v>0</v>
      </c>
      <c r="CL284" s="143">
        <v>0</v>
      </c>
      <c r="CM284" s="143">
        <v>0</v>
      </c>
      <c r="CN284" s="143">
        <v>0</v>
      </c>
      <c r="CO284" s="143">
        <v>2</v>
      </c>
      <c r="CP284" s="143">
        <v>0</v>
      </c>
      <c r="CQ284" s="143">
        <v>0</v>
      </c>
      <c r="CR284" s="143">
        <f t="shared" si="139"/>
        <v>452</v>
      </c>
      <c r="CS284" s="143">
        <f t="shared" si="140"/>
        <v>0</v>
      </c>
    </row>
    <row r="285" s="135" customFormat="1" customHeight="1" spans="1:97">
      <c r="A285" s="143">
        <v>11058</v>
      </c>
      <c r="B285" s="143" t="s">
        <v>458</v>
      </c>
      <c r="C285" s="143">
        <v>572</v>
      </c>
      <c r="D285" s="143" t="s">
        <v>456</v>
      </c>
      <c r="E285" s="143" t="s">
        <v>167</v>
      </c>
      <c r="F285" s="143">
        <v>13</v>
      </c>
      <c r="G285" s="143">
        <v>16</v>
      </c>
      <c r="H285" s="143">
        <v>6</v>
      </c>
      <c r="I285" s="143">
        <v>138.56</v>
      </c>
      <c r="J285" s="143">
        <f t="shared" si="127"/>
        <v>-7</v>
      </c>
      <c r="K285" s="147" t="s">
        <v>70</v>
      </c>
      <c r="L285" s="143">
        <f t="shared" si="155"/>
        <v>8.3136</v>
      </c>
      <c r="M285" s="143">
        <v>17</v>
      </c>
      <c r="N285" s="143">
        <v>20</v>
      </c>
      <c r="O285" s="143">
        <v>13</v>
      </c>
      <c r="P285" s="143">
        <v>269.86</v>
      </c>
      <c r="Q285" s="143">
        <f t="shared" si="128"/>
        <v>-4</v>
      </c>
      <c r="R285" s="147" t="s">
        <v>70</v>
      </c>
      <c r="S285" s="143">
        <f>P285*0.05</f>
        <v>13.493</v>
      </c>
      <c r="T285" s="143">
        <v>7</v>
      </c>
      <c r="U285" s="143">
        <v>7</v>
      </c>
      <c r="V285" s="143">
        <v>4</v>
      </c>
      <c r="W285" s="143">
        <v>94.11</v>
      </c>
      <c r="X285" s="143">
        <f t="shared" si="129"/>
        <v>-3</v>
      </c>
      <c r="Y285" s="147" t="s">
        <v>70</v>
      </c>
      <c r="Z285" s="143">
        <f>W285*0.06</f>
        <v>5.6466</v>
      </c>
      <c r="AA285" s="143">
        <v>13</v>
      </c>
      <c r="AB285" s="143">
        <v>17</v>
      </c>
      <c r="AC285" s="143">
        <v>8</v>
      </c>
      <c r="AD285" s="143">
        <v>237.33</v>
      </c>
      <c r="AE285" s="143">
        <f t="shared" si="130"/>
        <v>-5</v>
      </c>
      <c r="AF285" s="147" t="s">
        <v>70</v>
      </c>
      <c r="AG285" s="143">
        <f t="shared" si="156"/>
        <v>14.2398</v>
      </c>
      <c r="AH285" s="143">
        <v>2</v>
      </c>
      <c r="AI285" s="143">
        <v>3</v>
      </c>
      <c r="AJ285" s="143">
        <v>0</v>
      </c>
      <c r="AK285" s="143">
        <v>0</v>
      </c>
      <c r="AL285" s="143">
        <f t="shared" si="131"/>
        <v>-2</v>
      </c>
      <c r="AM285" s="147" t="s">
        <v>70</v>
      </c>
      <c r="AN285" s="143">
        <f>AK285*0.06</f>
        <v>0</v>
      </c>
      <c r="AO285" s="143">
        <f>AL285*1</f>
        <v>-2</v>
      </c>
      <c r="AP285" s="143">
        <v>24</v>
      </c>
      <c r="AQ285" s="143">
        <v>29</v>
      </c>
      <c r="AR285" s="143">
        <v>29</v>
      </c>
      <c r="AS285" s="143">
        <v>2381.77</v>
      </c>
      <c r="AT285" s="143">
        <f t="shared" si="132"/>
        <v>5</v>
      </c>
      <c r="AU285" s="147" t="s">
        <v>69</v>
      </c>
      <c r="AV285" s="143">
        <f>AS285*0.1</f>
        <v>238.177</v>
      </c>
      <c r="AW285" s="143">
        <v>4</v>
      </c>
      <c r="AX285" s="143">
        <v>4</v>
      </c>
      <c r="AY285" s="143">
        <v>3</v>
      </c>
      <c r="AZ285" s="143">
        <v>105</v>
      </c>
      <c r="BA285" s="143">
        <f t="shared" si="133"/>
        <v>-1</v>
      </c>
      <c r="BB285" s="147" t="s">
        <v>70</v>
      </c>
      <c r="BC285" s="143">
        <f>AZ285*0.06</f>
        <v>6.3</v>
      </c>
      <c r="BD285" s="143">
        <v>2</v>
      </c>
      <c r="BE285" s="143">
        <v>2</v>
      </c>
      <c r="BF285" s="143">
        <v>5</v>
      </c>
      <c r="BG285" s="143">
        <v>108.8</v>
      </c>
      <c r="BH285" s="143">
        <f t="shared" si="134"/>
        <v>3</v>
      </c>
      <c r="BI285" s="147" t="s">
        <v>69</v>
      </c>
      <c r="BJ285" s="143">
        <f>BG285*0.1</f>
        <v>10.88</v>
      </c>
      <c r="BK285" s="143">
        <v>6</v>
      </c>
      <c r="BL285" s="143">
        <v>7</v>
      </c>
      <c r="BM285" s="143">
        <v>0</v>
      </c>
      <c r="BN285" s="143">
        <v>0</v>
      </c>
      <c r="BO285" s="143">
        <v>0</v>
      </c>
      <c r="BP285" s="143">
        <f t="shared" si="135"/>
        <v>-6</v>
      </c>
      <c r="BQ285" s="147" t="s">
        <v>70</v>
      </c>
      <c r="BR285" s="143">
        <f>(BN285-BO285)*0.06</f>
        <v>0</v>
      </c>
      <c r="BS285" s="143">
        <v>6</v>
      </c>
      <c r="BT285" s="143">
        <v>8</v>
      </c>
      <c r="BU285" s="143">
        <v>7</v>
      </c>
      <c r="BV285" s="143">
        <v>155.05</v>
      </c>
      <c r="BW285" s="143">
        <f t="shared" si="136"/>
        <v>1</v>
      </c>
      <c r="BX285" s="147" t="s">
        <v>73</v>
      </c>
      <c r="BY285" s="143">
        <f>BV285*0.08</f>
        <v>12.404</v>
      </c>
      <c r="BZ285" s="143">
        <v>7</v>
      </c>
      <c r="CA285" s="143">
        <v>8</v>
      </c>
      <c r="CB285" s="143">
        <f t="shared" si="137"/>
        <v>2.5</v>
      </c>
      <c r="CC285" s="159">
        <f t="shared" si="138"/>
        <v>-4.5</v>
      </c>
      <c r="CD285" s="160" t="s">
        <v>70</v>
      </c>
      <c r="CE285" s="159">
        <f>CG285*2+CH285*3+CI285*15+CJ285*10+CK285*50+CL285*4+CM285*20+CN285*3+CO285*15+CP285*40+CQ285*40</f>
        <v>8</v>
      </c>
      <c r="CF285" s="159">
        <f>CC285*3</f>
        <v>-13.5</v>
      </c>
      <c r="CG285" s="144">
        <v>1</v>
      </c>
      <c r="CH285" s="143">
        <v>1</v>
      </c>
      <c r="CI285" s="143">
        <v>0</v>
      </c>
      <c r="CJ285" s="143">
        <v>0</v>
      </c>
      <c r="CK285" s="143">
        <v>0</v>
      </c>
      <c r="CL285" s="143">
        <v>0</v>
      </c>
      <c r="CM285" s="143">
        <v>0</v>
      </c>
      <c r="CN285" s="143">
        <v>1</v>
      </c>
      <c r="CO285" s="143">
        <v>0</v>
      </c>
      <c r="CP285" s="143">
        <v>0</v>
      </c>
      <c r="CQ285" s="143">
        <v>0</v>
      </c>
      <c r="CR285" s="143">
        <f t="shared" si="139"/>
        <v>317</v>
      </c>
      <c r="CS285" s="143">
        <f t="shared" si="140"/>
        <v>-15.5</v>
      </c>
    </row>
    <row r="286" s="135" customFormat="1" customHeight="1" spans="1:97">
      <c r="A286" s="143">
        <v>13217</v>
      </c>
      <c r="B286" s="143" t="s">
        <v>459</v>
      </c>
      <c r="C286" s="143">
        <v>572</v>
      </c>
      <c r="D286" s="143" t="s">
        <v>456</v>
      </c>
      <c r="E286" s="143" t="s">
        <v>81</v>
      </c>
      <c r="F286" s="143">
        <v>13</v>
      </c>
      <c r="G286" s="143">
        <v>14</v>
      </c>
      <c r="H286" s="143">
        <v>1</v>
      </c>
      <c r="I286" s="143">
        <v>3</v>
      </c>
      <c r="J286" s="143">
        <f t="shared" si="127"/>
        <v>-12</v>
      </c>
      <c r="K286" s="147" t="s">
        <v>70</v>
      </c>
      <c r="L286" s="143">
        <f t="shared" si="155"/>
        <v>0.18</v>
      </c>
      <c r="M286" s="143">
        <v>17</v>
      </c>
      <c r="N286" s="143">
        <v>17</v>
      </c>
      <c r="O286" s="143">
        <v>4</v>
      </c>
      <c r="P286" s="143">
        <v>102.5</v>
      </c>
      <c r="Q286" s="143">
        <f t="shared" si="128"/>
        <v>-13</v>
      </c>
      <c r="R286" s="147" t="s">
        <v>70</v>
      </c>
      <c r="S286" s="143">
        <f>P286*0.05</f>
        <v>5.125</v>
      </c>
      <c r="T286" s="143">
        <v>4</v>
      </c>
      <c r="U286" s="143">
        <v>7</v>
      </c>
      <c r="V286" s="143">
        <v>4</v>
      </c>
      <c r="W286" s="143">
        <v>105</v>
      </c>
      <c r="X286" s="143">
        <f t="shared" si="129"/>
        <v>0</v>
      </c>
      <c r="Y286" s="147" t="s">
        <v>73</v>
      </c>
      <c r="Z286" s="143">
        <f>W286*0.08</f>
        <v>8.4</v>
      </c>
      <c r="AA286" s="143">
        <v>11</v>
      </c>
      <c r="AB286" s="143">
        <v>14</v>
      </c>
      <c r="AC286" s="143">
        <v>1</v>
      </c>
      <c r="AD286" s="143">
        <v>12.67</v>
      </c>
      <c r="AE286" s="143">
        <f t="shared" si="130"/>
        <v>-10</v>
      </c>
      <c r="AF286" s="147" t="s">
        <v>70</v>
      </c>
      <c r="AG286" s="143">
        <f t="shared" si="156"/>
        <v>0.7602</v>
      </c>
      <c r="AH286" s="143">
        <v>2</v>
      </c>
      <c r="AI286" s="143">
        <v>2</v>
      </c>
      <c r="AJ286" s="143">
        <v>0</v>
      </c>
      <c r="AK286" s="143">
        <v>0</v>
      </c>
      <c r="AL286" s="143">
        <f t="shared" si="131"/>
        <v>-2</v>
      </c>
      <c r="AM286" s="147" t="s">
        <v>70</v>
      </c>
      <c r="AN286" s="143">
        <f>AK286*0.06</f>
        <v>0</v>
      </c>
      <c r="AO286" s="143">
        <f>AL286*1</f>
        <v>-2</v>
      </c>
      <c r="AP286" s="143">
        <v>23</v>
      </c>
      <c r="AQ286" s="143">
        <v>27</v>
      </c>
      <c r="AR286" s="143">
        <v>1</v>
      </c>
      <c r="AS286" s="143">
        <v>60.84</v>
      </c>
      <c r="AT286" s="143">
        <f t="shared" si="132"/>
        <v>-22</v>
      </c>
      <c r="AU286" s="147" t="s">
        <v>70</v>
      </c>
      <c r="AV286" s="143">
        <f>AS286*0.06</f>
        <v>3.6504</v>
      </c>
      <c r="AW286" s="143">
        <v>2</v>
      </c>
      <c r="AX286" s="143">
        <v>5</v>
      </c>
      <c r="AY286" s="143">
        <v>2</v>
      </c>
      <c r="AZ286" s="143">
        <v>70</v>
      </c>
      <c r="BA286" s="143">
        <f t="shared" si="133"/>
        <v>0</v>
      </c>
      <c r="BB286" s="147" t="s">
        <v>73</v>
      </c>
      <c r="BC286" s="143">
        <f>AZ286*0.08</f>
        <v>5.6</v>
      </c>
      <c r="BD286" s="143">
        <v>2</v>
      </c>
      <c r="BE286" s="143">
        <v>2</v>
      </c>
      <c r="BF286" s="143">
        <v>3</v>
      </c>
      <c r="BG286" s="143">
        <v>9.6</v>
      </c>
      <c r="BH286" s="143">
        <f t="shared" si="134"/>
        <v>1</v>
      </c>
      <c r="BI286" s="147" t="s">
        <v>69</v>
      </c>
      <c r="BJ286" s="143">
        <f>BG286*0.1</f>
        <v>0.96</v>
      </c>
      <c r="BK286" s="143">
        <v>5</v>
      </c>
      <c r="BL286" s="143">
        <v>7</v>
      </c>
      <c r="BM286" s="143">
        <v>0</v>
      </c>
      <c r="BN286" s="143">
        <v>0</v>
      </c>
      <c r="BO286" s="143">
        <v>0</v>
      </c>
      <c r="BP286" s="143">
        <f t="shared" si="135"/>
        <v>-5</v>
      </c>
      <c r="BQ286" s="147" t="s">
        <v>70</v>
      </c>
      <c r="BR286" s="143">
        <f>(BN286-BO286)*0.06</f>
        <v>0</v>
      </c>
      <c r="BS286" s="143">
        <v>6</v>
      </c>
      <c r="BT286" s="143">
        <v>7</v>
      </c>
      <c r="BU286" s="143">
        <v>0</v>
      </c>
      <c r="BV286" s="143">
        <v>0</v>
      </c>
      <c r="BW286" s="143">
        <f t="shared" si="136"/>
        <v>-6</v>
      </c>
      <c r="BX286" s="147" t="s">
        <v>70</v>
      </c>
      <c r="BY286" s="143">
        <f>BV286*0.06</f>
        <v>0</v>
      </c>
      <c r="BZ286" s="143">
        <v>4</v>
      </c>
      <c r="CA286" s="143">
        <v>6</v>
      </c>
      <c r="CB286" s="143">
        <f t="shared" si="137"/>
        <v>6</v>
      </c>
      <c r="CC286" s="159">
        <f t="shared" si="138"/>
        <v>2</v>
      </c>
      <c r="CD286" s="160" t="s">
        <v>69</v>
      </c>
      <c r="CE286" s="159">
        <f>CG286*3+CH286*5+CI286*25+CJ286*15+CK286*70+CL286*6+CM286*30+CN286*6+CO286*24+CP286*56+CQ286*61</f>
        <v>30</v>
      </c>
      <c r="CF286" s="159"/>
      <c r="CG286" s="144">
        <v>0</v>
      </c>
      <c r="CH286" s="143">
        <v>1</v>
      </c>
      <c r="CI286" s="143">
        <v>1</v>
      </c>
      <c r="CJ286" s="143">
        <v>0</v>
      </c>
      <c r="CK286" s="143">
        <v>0</v>
      </c>
      <c r="CL286" s="143">
        <v>0</v>
      </c>
      <c r="CM286" s="143">
        <v>0</v>
      </c>
      <c r="CN286" s="143">
        <v>0</v>
      </c>
      <c r="CO286" s="143">
        <v>0</v>
      </c>
      <c r="CP286" s="143">
        <v>0</v>
      </c>
      <c r="CQ286" s="143">
        <v>0</v>
      </c>
      <c r="CR286" s="143">
        <f t="shared" si="139"/>
        <v>55</v>
      </c>
      <c r="CS286" s="143">
        <f t="shared" si="140"/>
        <v>-2</v>
      </c>
    </row>
    <row r="287" s="135" customFormat="1" customHeight="1" spans="1:97">
      <c r="A287" s="143">
        <v>10907</v>
      </c>
      <c r="B287" s="143" t="s">
        <v>460</v>
      </c>
      <c r="C287" s="143">
        <v>747</v>
      </c>
      <c r="D287" s="143" t="s">
        <v>461</v>
      </c>
      <c r="E287" s="143" t="s">
        <v>68</v>
      </c>
      <c r="F287" s="143">
        <v>26</v>
      </c>
      <c r="G287" s="143">
        <v>31</v>
      </c>
      <c r="H287" s="143">
        <v>2</v>
      </c>
      <c r="I287" s="143">
        <v>51.9</v>
      </c>
      <c r="J287" s="143">
        <f t="shared" si="127"/>
        <v>-24</v>
      </c>
      <c r="K287" s="147" t="s">
        <v>70</v>
      </c>
      <c r="L287" s="143">
        <f t="shared" si="155"/>
        <v>3.114</v>
      </c>
      <c r="M287" s="143">
        <v>33</v>
      </c>
      <c r="N287" s="143">
        <v>37</v>
      </c>
      <c r="O287" s="143">
        <v>16</v>
      </c>
      <c r="P287" s="143">
        <v>385.28</v>
      </c>
      <c r="Q287" s="143">
        <f t="shared" si="128"/>
        <v>-17</v>
      </c>
      <c r="R287" s="147" t="s">
        <v>70</v>
      </c>
      <c r="S287" s="143">
        <f>P287*0.05</f>
        <v>19.264</v>
      </c>
      <c r="T287" s="143">
        <v>11</v>
      </c>
      <c r="U287" s="143">
        <v>12</v>
      </c>
      <c r="V287" s="143">
        <v>1</v>
      </c>
      <c r="W287" s="143">
        <v>28</v>
      </c>
      <c r="X287" s="143">
        <f t="shared" si="129"/>
        <v>-10</v>
      </c>
      <c r="Y287" s="147" t="s">
        <v>70</v>
      </c>
      <c r="Z287" s="143">
        <f>W287*0.06</f>
        <v>1.68</v>
      </c>
      <c r="AA287" s="143">
        <v>22</v>
      </c>
      <c r="AB287" s="143">
        <v>28</v>
      </c>
      <c r="AC287" s="143">
        <v>7</v>
      </c>
      <c r="AD287" s="143">
        <v>185</v>
      </c>
      <c r="AE287" s="143">
        <f t="shared" si="130"/>
        <v>-15</v>
      </c>
      <c r="AF287" s="147" t="s">
        <v>70</v>
      </c>
      <c r="AG287" s="143">
        <f t="shared" si="156"/>
        <v>11.1</v>
      </c>
      <c r="AH287" s="143">
        <v>4</v>
      </c>
      <c r="AI287" s="143">
        <v>5</v>
      </c>
      <c r="AJ287" s="143">
        <v>2</v>
      </c>
      <c r="AK287" s="143">
        <v>46.31</v>
      </c>
      <c r="AL287" s="143">
        <f t="shared" si="131"/>
        <v>-2</v>
      </c>
      <c r="AM287" s="147" t="s">
        <v>70</v>
      </c>
      <c r="AN287" s="143">
        <f>AK287*0.06</f>
        <v>2.7786</v>
      </c>
      <c r="AO287" s="143">
        <f>AL287*1</f>
        <v>-2</v>
      </c>
      <c r="AP287" s="143">
        <v>33</v>
      </c>
      <c r="AQ287" s="143">
        <v>40</v>
      </c>
      <c r="AR287" s="143">
        <v>16</v>
      </c>
      <c r="AS287" s="143">
        <v>1160.7</v>
      </c>
      <c r="AT287" s="143">
        <f t="shared" si="132"/>
        <v>-17</v>
      </c>
      <c r="AU287" s="147" t="s">
        <v>70</v>
      </c>
      <c r="AV287" s="143">
        <f>AS287*0.06</f>
        <v>69.642</v>
      </c>
      <c r="AW287" s="143">
        <v>10</v>
      </c>
      <c r="AX287" s="143">
        <v>12</v>
      </c>
      <c r="AY287" s="143">
        <v>2</v>
      </c>
      <c r="AZ287" s="143">
        <v>68.5</v>
      </c>
      <c r="BA287" s="143">
        <f t="shared" si="133"/>
        <v>-8</v>
      </c>
      <c r="BB287" s="147" t="s">
        <v>70</v>
      </c>
      <c r="BC287" s="143">
        <f>AZ287*0.06</f>
        <v>4.11</v>
      </c>
      <c r="BD287" s="143">
        <v>4</v>
      </c>
      <c r="BE287" s="143">
        <v>4</v>
      </c>
      <c r="BF287" s="143">
        <v>2</v>
      </c>
      <c r="BG287" s="143">
        <v>29.9</v>
      </c>
      <c r="BH287" s="143">
        <f t="shared" si="134"/>
        <v>-2</v>
      </c>
      <c r="BI287" s="147" t="s">
        <v>70</v>
      </c>
      <c r="BJ287" s="143">
        <f>BG287*0.06</f>
        <v>1.794</v>
      </c>
      <c r="BK287" s="143">
        <v>12</v>
      </c>
      <c r="BL287" s="143">
        <v>14</v>
      </c>
      <c r="BM287" s="143">
        <v>44</v>
      </c>
      <c r="BN287" s="143">
        <v>598.06</v>
      </c>
      <c r="BO287" s="143">
        <v>598.06</v>
      </c>
      <c r="BP287" s="143">
        <f t="shared" si="135"/>
        <v>32</v>
      </c>
      <c r="BQ287" s="147" t="s">
        <v>69</v>
      </c>
      <c r="BR287" s="143">
        <f>(BN287-BO287)*0.1</f>
        <v>0</v>
      </c>
      <c r="BS287" s="143">
        <v>8</v>
      </c>
      <c r="BT287" s="143">
        <v>10</v>
      </c>
      <c r="BU287" s="143">
        <v>1</v>
      </c>
      <c r="BV287" s="143">
        <v>19.6</v>
      </c>
      <c r="BW287" s="143">
        <f t="shared" si="136"/>
        <v>-7</v>
      </c>
      <c r="BX287" s="147" t="s">
        <v>70</v>
      </c>
      <c r="BY287" s="143">
        <f>BV287*0.06</f>
        <v>1.176</v>
      </c>
      <c r="BZ287" s="143">
        <v>12</v>
      </c>
      <c r="CA287" s="143">
        <v>15</v>
      </c>
      <c r="CB287" s="143">
        <f t="shared" si="137"/>
        <v>5</v>
      </c>
      <c r="CC287" s="159">
        <f t="shared" si="138"/>
        <v>-7</v>
      </c>
      <c r="CD287" s="160" t="s">
        <v>70</v>
      </c>
      <c r="CE287" s="159">
        <f t="shared" ref="CE287:CE301" si="157">CG287*2+CH287*3+CI287*15+CJ287*10+CK287*50+CL287*4+CM287*20+CN287*3+CO287*15+CP287*40+CQ287*40</f>
        <v>15</v>
      </c>
      <c r="CF287" s="159">
        <f>CC287*3</f>
        <v>-21</v>
      </c>
      <c r="CG287" s="144">
        <v>0</v>
      </c>
      <c r="CH287" s="143">
        <v>0</v>
      </c>
      <c r="CI287" s="143">
        <v>1</v>
      </c>
      <c r="CJ287" s="143">
        <v>0</v>
      </c>
      <c r="CK287" s="143">
        <v>0</v>
      </c>
      <c r="CL287" s="143">
        <v>0</v>
      </c>
      <c r="CM287" s="143">
        <v>0</v>
      </c>
      <c r="CN287" s="143">
        <v>0</v>
      </c>
      <c r="CO287" s="143">
        <v>0</v>
      </c>
      <c r="CP287" s="143">
        <v>0</v>
      </c>
      <c r="CQ287" s="143">
        <v>0</v>
      </c>
      <c r="CR287" s="143">
        <f t="shared" si="139"/>
        <v>130</v>
      </c>
      <c r="CS287" s="143">
        <f t="shared" si="140"/>
        <v>-23</v>
      </c>
    </row>
    <row r="288" s="135" customFormat="1" customHeight="1" spans="1:97">
      <c r="A288" s="143">
        <v>12467</v>
      </c>
      <c r="B288" s="143" t="s">
        <v>462</v>
      </c>
      <c r="C288" s="143">
        <v>747</v>
      </c>
      <c r="D288" s="143" t="s">
        <v>461</v>
      </c>
      <c r="E288" s="143" t="s">
        <v>72</v>
      </c>
      <c r="F288" s="143">
        <v>25</v>
      </c>
      <c r="G288" s="143">
        <v>30</v>
      </c>
      <c r="H288" s="143">
        <v>7</v>
      </c>
      <c r="I288" s="143">
        <v>147</v>
      </c>
      <c r="J288" s="143">
        <f t="shared" si="127"/>
        <v>-18</v>
      </c>
      <c r="K288" s="147" t="s">
        <v>70</v>
      </c>
      <c r="L288" s="143">
        <f t="shared" si="155"/>
        <v>8.82</v>
      </c>
      <c r="M288" s="143">
        <v>34</v>
      </c>
      <c r="N288" s="143">
        <v>37</v>
      </c>
      <c r="O288" s="143">
        <v>5</v>
      </c>
      <c r="P288" s="143">
        <v>99.96</v>
      </c>
      <c r="Q288" s="143">
        <f t="shared" si="128"/>
        <v>-29</v>
      </c>
      <c r="R288" s="147" t="s">
        <v>70</v>
      </c>
      <c r="S288" s="143">
        <f>P288*0.05</f>
        <v>4.998</v>
      </c>
      <c r="T288" s="143">
        <v>11</v>
      </c>
      <c r="U288" s="143">
        <v>12</v>
      </c>
      <c r="V288" s="143">
        <v>0</v>
      </c>
      <c r="W288" s="143">
        <v>0</v>
      </c>
      <c r="X288" s="143">
        <f t="shared" si="129"/>
        <v>-11</v>
      </c>
      <c r="Y288" s="147" t="s">
        <v>70</v>
      </c>
      <c r="Z288" s="143">
        <f>W288*0.06</f>
        <v>0</v>
      </c>
      <c r="AA288" s="143">
        <v>22</v>
      </c>
      <c r="AB288" s="143">
        <v>28</v>
      </c>
      <c r="AC288" s="143">
        <v>3</v>
      </c>
      <c r="AD288" s="143">
        <v>87.55</v>
      </c>
      <c r="AE288" s="143">
        <f t="shared" si="130"/>
        <v>-19</v>
      </c>
      <c r="AF288" s="147" t="s">
        <v>70</v>
      </c>
      <c r="AG288" s="143">
        <f t="shared" si="156"/>
        <v>5.253</v>
      </c>
      <c r="AH288" s="143">
        <v>4</v>
      </c>
      <c r="AI288" s="143">
        <v>5</v>
      </c>
      <c r="AJ288" s="143">
        <v>0</v>
      </c>
      <c r="AK288" s="143">
        <v>0</v>
      </c>
      <c r="AL288" s="143">
        <f t="shared" si="131"/>
        <v>-4</v>
      </c>
      <c r="AM288" s="147" t="s">
        <v>70</v>
      </c>
      <c r="AN288" s="143">
        <f>AK288*0.06</f>
        <v>0</v>
      </c>
      <c r="AO288" s="143">
        <f>AL288*1</f>
        <v>-4</v>
      </c>
      <c r="AP288" s="143">
        <v>33</v>
      </c>
      <c r="AQ288" s="143">
        <v>40</v>
      </c>
      <c r="AR288" s="143">
        <v>14</v>
      </c>
      <c r="AS288" s="143">
        <v>1113.2</v>
      </c>
      <c r="AT288" s="143">
        <f t="shared" si="132"/>
        <v>-19</v>
      </c>
      <c r="AU288" s="147" t="s">
        <v>70</v>
      </c>
      <c r="AV288" s="143">
        <f>AS288*0.06</f>
        <v>66.792</v>
      </c>
      <c r="AW288" s="143">
        <v>10</v>
      </c>
      <c r="AX288" s="143">
        <v>11</v>
      </c>
      <c r="AY288" s="143">
        <v>0</v>
      </c>
      <c r="AZ288" s="143">
        <v>0</v>
      </c>
      <c r="BA288" s="143">
        <f t="shared" si="133"/>
        <v>-10</v>
      </c>
      <c r="BB288" s="147" t="s">
        <v>70</v>
      </c>
      <c r="BC288" s="143">
        <f>AZ288*0.06</f>
        <v>0</v>
      </c>
      <c r="BD288" s="143">
        <v>4</v>
      </c>
      <c r="BE288" s="143">
        <v>4</v>
      </c>
      <c r="BF288" s="143">
        <v>2</v>
      </c>
      <c r="BG288" s="143">
        <v>43.11</v>
      </c>
      <c r="BH288" s="143">
        <f t="shared" si="134"/>
        <v>-2</v>
      </c>
      <c r="BI288" s="147" t="s">
        <v>70</v>
      </c>
      <c r="BJ288" s="143">
        <f>BG288*0.06</f>
        <v>2.5866</v>
      </c>
      <c r="BK288" s="143">
        <v>12</v>
      </c>
      <c r="BL288" s="143">
        <v>14</v>
      </c>
      <c r="BM288" s="143">
        <v>23</v>
      </c>
      <c r="BN288" s="143">
        <v>299</v>
      </c>
      <c r="BO288" s="143">
        <v>299</v>
      </c>
      <c r="BP288" s="143">
        <f t="shared" si="135"/>
        <v>11</v>
      </c>
      <c r="BQ288" s="147" t="s">
        <v>69</v>
      </c>
      <c r="BR288" s="143">
        <f>(BN288-BO288)*0.1</f>
        <v>0</v>
      </c>
      <c r="BS288" s="143">
        <v>8</v>
      </c>
      <c r="BT288" s="143">
        <v>10</v>
      </c>
      <c r="BU288" s="143">
        <v>3</v>
      </c>
      <c r="BV288" s="143">
        <v>54.35</v>
      </c>
      <c r="BW288" s="143">
        <f t="shared" si="136"/>
        <v>-5</v>
      </c>
      <c r="BX288" s="147" t="s">
        <v>70</v>
      </c>
      <c r="BY288" s="143">
        <f>BV288*0.06</f>
        <v>3.261</v>
      </c>
      <c r="BZ288" s="143">
        <v>12</v>
      </c>
      <c r="CA288" s="143">
        <v>14</v>
      </c>
      <c r="CB288" s="143">
        <f t="shared" si="137"/>
        <v>6</v>
      </c>
      <c r="CC288" s="159">
        <f t="shared" si="138"/>
        <v>-6</v>
      </c>
      <c r="CD288" s="160" t="s">
        <v>70</v>
      </c>
      <c r="CE288" s="159">
        <f t="shared" si="157"/>
        <v>18</v>
      </c>
      <c r="CF288" s="159">
        <f>CC288*3</f>
        <v>-18</v>
      </c>
      <c r="CG288" s="144">
        <v>0</v>
      </c>
      <c r="CH288" s="143">
        <v>0</v>
      </c>
      <c r="CI288" s="143">
        <v>1</v>
      </c>
      <c r="CJ288" s="143">
        <v>0</v>
      </c>
      <c r="CK288" s="143">
        <v>0</v>
      </c>
      <c r="CL288" s="143">
        <v>0</v>
      </c>
      <c r="CM288" s="143">
        <v>0</v>
      </c>
      <c r="CN288" s="143">
        <v>1</v>
      </c>
      <c r="CO288" s="143">
        <v>0</v>
      </c>
      <c r="CP288" s="143">
        <v>0</v>
      </c>
      <c r="CQ288" s="143">
        <v>0</v>
      </c>
      <c r="CR288" s="143">
        <f t="shared" si="139"/>
        <v>110</v>
      </c>
      <c r="CS288" s="143">
        <f t="shared" si="140"/>
        <v>-22</v>
      </c>
    </row>
    <row r="289" s="135" customFormat="1" customHeight="1" spans="1:97">
      <c r="A289" s="143">
        <v>11964</v>
      </c>
      <c r="B289" s="143" t="s">
        <v>463</v>
      </c>
      <c r="C289" s="143">
        <v>747</v>
      </c>
      <c r="D289" s="143" t="s">
        <v>461</v>
      </c>
      <c r="E289" s="143" t="s">
        <v>72</v>
      </c>
      <c r="F289" s="143">
        <v>26</v>
      </c>
      <c r="G289" s="143">
        <v>31</v>
      </c>
      <c r="H289" s="143">
        <v>3</v>
      </c>
      <c r="I289" s="143">
        <v>90.9</v>
      </c>
      <c r="J289" s="143">
        <f t="shared" si="127"/>
        <v>-23</v>
      </c>
      <c r="K289" s="147" t="s">
        <v>70</v>
      </c>
      <c r="L289" s="143">
        <f t="shared" si="155"/>
        <v>5.454</v>
      </c>
      <c r="M289" s="143">
        <v>34</v>
      </c>
      <c r="N289" s="143">
        <v>37</v>
      </c>
      <c r="O289" s="143">
        <v>9</v>
      </c>
      <c r="P289" s="143">
        <v>200</v>
      </c>
      <c r="Q289" s="143">
        <f t="shared" si="128"/>
        <v>-25</v>
      </c>
      <c r="R289" s="147" t="s">
        <v>70</v>
      </c>
      <c r="S289" s="143">
        <f>P289*0.05</f>
        <v>10</v>
      </c>
      <c r="T289" s="143">
        <v>11</v>
      </c>
      <c r="U289" s="143">
        <v>12</v>
      </c>
      <c r="V289" s="143">
        <v>0</v>
      </c>
      <c r="W289" s="143">
        <v>0</v>
      </c>
      <c r="X289" s="143">
        <f t="shared" si="129"/>
        <v>-11</v>
      </c>
      <c r="Y289" s="147" t="s">
        <v>70</v>
      </c>
      <c r="Z289" s="143">
        <f>W289*0.06</f>
        <v>0</v>
      </c>
      <c r="AA289" s="143">
        <v>22</v>
      </c>
      <c r="AB289" s="143">
        <v>28</v>
      </c>
      <c r="AC289" s="143">
        <v>13</v>
      </c>
      <c r="AD289" s="143">
        <v>333.97</v>
      </c>
      <c r="AE289" s="143">
        <f t="shared" si="130"/>
        <v>-9</v>
      </c>
      <c r="AF289" s="147" t="s">
        <v>70</v>
      </c>
      <c r="AG289" s="143">
        <f t="shared" si="156"/>
        <v>20.0382</v>
      </c>
      <c r="AH289" s="143">
        <v>4</v>
      </c>
      <c r="AI289" s="143">
        <v>4</v>
      </c>
      <c r="AJ289" s="143">
        <v>0</v>
      </c>
      <c r="AK289" s="143">
        <v>0</v>
      </c>
      <c r="AL289" s="143">
        <f t="shared" si="131"/>
        <v>-4</v>
      </c>
      <c r="AM289" s="147" t="s">
        <v>70</v>
      </c>
      <c r="AN289" s="143">
        <f>AK289*0.06</f>
        <v>0</v>
      </c>
      <c r="AO289" s="143">
        <f>AL289*1</f>
        <v>-4</v>
      </c>
      <c r="AP289" s="143">
        <v>33</v>
      </c>
      <c r="AQ289" s="143">
        <v>39</v>
      </c>
      <c r="AR289" s="143">
        <v>11</v>
      </c>
      <c r="AS289" s="143">
        <v>862.74</v>
      </c>
      <c r="AT289" s="143">
        <f t="shared" si="132"/>
        <v>-22</v>
      </c>
      <c r="AU289" s="147" t="s">
        <v>70</v>
      </c>
      <c r="AV289" s="143">
        <f>AS289*0.06</f>
        <v>51.7644</v>
      </c>
      <c r="AW289" s="143">
        <v>9</v>
      </c>
      <c r="AX289" s="143">
        <v>12</v>
      </c>
      <c r="AY289" s="143">
        <v>2</v>
      </c>
      <c r="AZ289" s="143">
        <v>70</v>
      </c>
      <c r="BA289" s="143">
        <f t="shared" si="133"/>
        <v>-7</v>
      </c>
      <c r="BB289" s="147" t="s">
        <v>70</v>
      </c>
      <c r="BC289" s="143">
        <f>AZ289*0.06</f>
        <v>4.2</v>
      </c>
      <c r="BD289" s="143">
        <v>3</v>
      </c>
      <c r="BE289" s="143">
        <v>5</v>
      </c>
      <c r="BF289" s="143">
        <v>4</v>
      </c>
      <c r="BG289" s="143">
        <v>59.8</v>
      </c>
      <c r="BH289" s="143">
        <f t="shared" si="134"/>
        <v>1</v>
      </c>
      <c r="BI289" s="147" t="s">
        <v>73</v>
      </c>
      <c r="BJ289" s="143">
        <f>BG289*0.08</f>
        <v>4.784</v>
      </c>
      <c r="BK289" s="143">
        <v>11</v>
      </c>
      <c r="BL289" s="143">
        <v>14</v>
      </c>
      <c r="BM289" s="143">
        <v>0</v>
      </c>
      <c r="BN289" s="143">
        <v>0</v>
      </c>
      <c r="BO289" s="143">
        <v>0</v>
      </c>
      <c r="BP289" s="143">
        <f t="shared" si="135"/>
        <v>-11</v>
      </c>
      <c r="BQ289" s="147" t="s">
        <v>70</v>
      </c>
      <c r="BR289" s="143">
        <f>(BN289-BO289)*0.06</f>
        <v>0</v>
      </c>
      <c r="BS289" s="143">
        <v>8</v>
      </c>
      <c r="BT289" s="143">
        <v>11</v>
      </c>
      <c r="BU289" s="143">
        <v>5</v>
      </c>
      <c r="BV289" s="143">
        <v>65</v>
      </c>
      <c r="BW289" s="143">
        <f t="shared" si="136"/>
        <v>-3</v>
      </c>
      <c r="BX289" s="147" t="s">
        <v>70</v>
      </c>
      <c r="BY289" s="143">
        <f>BV289*0.06</f>
        <v>3.9</v>
      </c>
      <c r="BZ289" s="143">
        <v>13</v>
      </c>
      <c r="CA289" s="143">
        <v>15</v>
      </c>
      <c r="CB289" s="143">
        <f t="shared" si="137"/>
        <v>2.5</v>
      </c>
      <c r="CC289" s="159">
        <f t="shared" si="138"/>
        <v>-10.5</v>
      </c>
      <c r="CD289" s="160" t="s">
        <v>70</v>
      </c>
      <c r="CE289" s="159">
        <f t="shared" si="157"/>
        <v>8</v>
      </c>
      <c r="CF289" s="159">
        <f>CC289*3</f>
        <v>-31.5</v>
      </c>
      <c r="CG289" s="144">
        <v>1</v>
      </c>
      <c r="CH289" s="143">
        <v>2</v>
      </c>
      <c r="CI289" s="143">
        <v>0</v>
      </c>
      <c r="CJ289" s="143">
        <v>0</v>
      </c>
      <c r="CK289" s="143">
        <v>0</v>
      </c>
      <c r="CL289" s="143">
        <v>0</v>
      </c>
      <c r="CM289" s="143">
        <v>0</v>
      </c>
      <c r="CN289" s="143">
        <v>0</v>
      </c>
      <c r="CO289" s="143">
        <v>0</v>
      </c>
      <c r="CP289" s="143">
        <v>0</v>
      </c>
      <c r="CQ289" s="143">
        <v>0</v>
      </c>
      <c r="CR289" s="143">
        <f t="shared" si="139"/>
        <v>108</v>
      </c>
      <c r="CS289" s="143">
        <f t="shared" si="140"/>
        <v>-35.5</v>
      </c>
    </row>
    <row r="290" s="135" customFormat="1" customHeight="1" spans="1:97">
      <c r="A290" s="143">
        <v>4529</v>
      </c>
      <c r="B290" s="143" t="s">
        <v>464</v>
      </c>
      <c r="C290" s="143">
        <v>307</v>
      </c>
      <c r="D290" s="143" t="s">
        <v>465</v>
      </c>
      <c r="E290" s="144" t="s">
        <v>68</v>
      </c>
      <c r="F290" s="143"/>
      <c r="G290" s="143"/>
      <c r="H290" s="143">
        <v>2</v>
      </c>
      <c r="I290" s="143">
        <v>52.8</v>
      </c>
      <c r="J290" s="143">
        <f t="shared" si="127"/>
        <v>2</v>
      </c>
      <c r="K290" s="147" t="s">
        <v>76</v>
      </c>
      <c r="L290" s="143">
        <f>I290*0.06</f>
        <v>3.168</v>
      </c>
      <c r="M290" s="143"/>
      <c r="N290" s="143"/>
      <c r="O290" s="143">
        <v>33</v>
      </c>
      <c r="P290" s="143">
        <v>884</v>
      </c>
      <c r="Q290" s="143">
        <f t="shared" si="128"/>
        <v>33</v>
      </c>
      <c r="R290" s="147" t="s">
        <v>76</v>
      </c>
      <c r="S290" s="143">
        <f>P290*0.05</f>
        <v>44.2</v>
      </c>
      <c r="T290" s="143"/>
      <c r="U290" s="143"/>
      <c r="V290" s="143">
        <v>2</v>
      </c>
      <c r="W290" s="143">
        <v>56</v>
      </c>
      <c r="X290" s="143">
        <f t="shared" si="129"/>
        <v>2</v>
      </c>
      <c r="Y290" s="147" t="s">
        <v>76</v>
      </c>
      <c r="Z290" s="143">
        <f>W290*0.06</f>
        <v>3.36</v>
      </c>
      <c r="AA290" s="143"/>
      <c r="AB290" s="143"/>
      <c r="AC290" s="143">
        <v>8</v>
      </c>
      <c r="AD290" s="143">
        <v>187</v>
      </c>
      <c r="AE290" s="143">
        <f t="shared" si="130"/>
        <v>8</v>
      </c>
      <c r="AF290" s="147" t="s">
        <v>76</v>
      </c>
      <c r="AG290" s="143">
        <f>AD290*0.06</f>
        <v>11.22</v>
      </c>
      <c r="AH290" s="143"/>
      <c r="AI290" s="143"/>
      <c r="AJ290" s="143">
        <v>0</v>
      </c>
      <c r="AK290" s="143">
        <v>0</v>
      </c>
      <c r="AL290" s="143">
        <f t="shared" si="131"/>
        <v>0</v>
      </c>
      <c r="AM290" s="147" t="s">
        <v>76</v>
      </c>
      <c r="AN290" s="143">
        <f>AK290*0.06</f>
        <v>0</v>
      </c>
      <c r="AO290" s="143"/>
      <c r="AP290" s="143"/>
      <c r="AQ290" s="143"/>
      <c r="AR290" s="143">
        <v>1</v>
      </c>
      <c r="AS290" s="143">
        <v>133.82</v>
      </c>
      <c r="AT290" s="143">
        <f t="shared" si="132"/>
        <v>1</v>
      </c>
      <c r="AU290" s="147" t="s">
        <v>76</v>
      </c>
      <c r="AV290" s="143">
        <f>AS290*0.06</f>
        <v>8.0292</v>
      </c>
      <c r="AW290" s="143"/>
      <c r="AX290" s="143"/>
      <c r="AY290" s="143">
        <v>2</v>
      </c>
      <c r="AZ290" s="143">
        <v>70</v>
      </c>
      <c r="BA290" s="143">
        <f t="shared" si="133"/>
        <v>2</v>
      </c>
      <c r="BB290" s="147" t="s">
        <v>76</v>
      </c>
      <c r="BC290" s="143">
        <f>AZ290*0.06</f>
        <v>4.2</v>
      </c>
      <c r="BD290" s="143"/>
      <c r="BE290" s="143"/>
      <c r="BF290" s="143">
        <v>0</v>
      </c>
      <c r="BG290" s="143">
        <v>0</v>
      </c>
      <c r="BH290" s="143">
        <f t="shared" si="134"/>
        <v>0</v>
      </c>
      <c r="BI290" s="147" t="s">
        <v>76</v>
      </c>
      <c r="BJ290" s="143">
        <f>BG290*0.06</f>
        <v>0</v>
      </c>
      <c r="BK290" s="143"/>
      <c r="BL290" s="143"/>
      <c r="BM290" s="143">
        <v>0</v>
      </c>
      <c r="BN290" s="143">
        <v>0</v>
      </c>
      <c r="BO290" s="143">
        <v>0</v>
      </c>
      <c r="BP290" s="143">
        <f t="shared" si="135"/>
        <v>0</v>
      </c>
      <c r="BQ290" s="147" t="s">
        <v>76</v>
      </c>
      <c r="BR290" s="143">
        <f>(BN290-BO290)*0.06</f>
        <v>0</v>
      </c>
      <c r="BS290" s="143"/>
      <c r="BT290" s="143"/>
      <c r="BU290" s="143">
        <v>0</v>
      </c>
      <c r="BV290" s="143">
        <v>0</v>
      </c>
      <c r="BW290" s="143">
        <f t="shared" si="136"/>
        <v>0</v>
      </c>
      <c r="BX290" s="147" t="s">
        <v>76</v>
      </c>
      <c r="BY290" s="143">
        <f>BV290*0.06</f>
        <v>0</v>
      </c>
      <c r="BZ290" s="143"/>
      <c r="CA290" s="143"/>
      <c r="CB290" s="143">
        <f t="shared" si="137"/>
        <v>4</v>
      </c>
      <c r="CC290" s="159">
        <f t="shared" si="138"/>
        <v>4</v>
      </c>
      <c r="CD290" s="160" t="s">
        <v>76</v>
      </c>
      <c r="CE290" s="159">
        <f t="shared" si="157"/>
        <v>15</v>
      </c>
      <c r="CF290" s="159"/>
      <c r="CG290" s="144">
        <v>0</v>
      </c>
      <c r="CH290" s="143">
        <v>0</v>
      </c>
      <c r="CI290" s="143">
        <v>0</v>
      </c>
      <c r="CJ290" s="143">
        <v>0</v>
      </c>
      <c r="CK290" s="143">
        <v>0</v>
      </c>
      <c r="CL290" s="143">
        <v>0</v>
      </c>
      <c r="CM290" s="143">
        <v>0</v>
      </c>
      <c r="CN290" s="143">
        <v>0</v>
      </c>
      <c r="CO290" s="143">
        <v>1</v>
      </c>
      <c r="CP290" s="143">
        <v>0</v>
      </c>
      <c r="CQ290" s="143">
        <v>0</v>
      </c>
      <c r="CR290" s="143">
        <f t="shared" si="139"/>
        <v>89</v>
      </c>
      <c r="CS290" s="143">
        <f t="shared" si="140"/>
        <v>0</v>
      </c>
    </row>
    <row r="291" s="135" customFormat="1" customHeight="1" spans="1:97">
      <c r="A291" s="143">
        <v>990280</v>
      </c>
      <c r="B291" s="143" t="s">
        <v>466</v>
      </c>
      <c r="C291" s="143">
        <v>307</v>
      </c>
      <c r="D291" s="143" t="s">
        <v>465</v>
      </c>
      <c r="E291" s="144" t="s">
        <v>358</v>
      </c>
      <c r="F291" s="143"/>
      <c r="G291" s="143"/>
      <c r="H291" s="143">
        <v>3</v>
      </c>
      <c r="I291" s="143">
        <v>86.3</v>
      </c>
      <c r="J291" s="143">
        <f t="shared" si="127"/>
        <v>3</v>
      </c>
      <c r="K291" s="147" t="s">
        <v>76</v>
      </c>
      <c r="L291" s="143">
        <f>I291*0.06</f>
        <v>5.178</v>
      </c>
      <c r="M291" s="143"/>
      <c r="N291" s="143"/>
      <c r="O291" s="143">
        <v>0</v>
      </c>
      <c r="P291" s="143">
        <v>0</v>
      </c>
      <c r="Q291" s="143">
        <f t="shared" si="128"/>
        <v>0</v>
      </c>
      <c r="R291" s="147" t="s">
        <v>76</v>
      </c>
      <c r="S291" s="143">
        <f>P291*0.05</f>
        <v>0</v>
      </c>
      <c r="T291" s="143"/>
      <c r="U291" s="143"/>
      <c r="V291" s="143">
        <v>0</v>
      </c>
      <c r="W291" s="143">
        <v>0</v>
      </c>
      <c r="X291" s="143">
        <f t="shared" si="129"/>
        <v>0</v>
      </c>
      <c r="Y291" s="147" t="s">
        <v>76</v>
      </c>
      <c r="Z291" s="143">
        <f>W291*0.06</f>
        <v>0</v>
      </c>
      <c r="AA291" s="143"/>
      <c r="AB291" s="143"/>
      <c r="AC291" s="143">
        <v>3</v>
      </c>
      <c r="AD291" s="143">
        <v>75</v>
      </c>
      <c r="AE291" s="143">
        <f t="shared" si="130"/>
        <v>3</v>
      </c>
      <c r="AF291" s="147" t="s">
        <v>76</v>
      </c>
      <c r="AG291" s="143">
        <f>AD291*0.06</f>
        <v>4.5</v>
      </c>
      <c r="AH291" s="143"/>
      <c r="AI291" s="143"/>
      <c r="AJ291" s="143">
        <v>0</v>
      </c>
      <c r="AK291" s="143">
        <v>0</v>
      </c>
      <c r="AL291" s="143">
        <f t="shared" si="131"/>
        <v>0</v>
      </c>
      <c r="AM291" s="147" t="s">
        <v>76</v>
      </c>
      <c r="AN291" s="143">
        <f>AK291*0.06</f>
        <v>0</v>
      </c>
      <c r="AO291" s="143"/>
      <c r="AP291" s="143"/>
      <c r="AQ291" s="143"/>
      <c r="AR291" s="143">
        <v>4</v>
      </c>
      <c r="AS291" s="143">
        <v>414</v>
      </c>
      <c r="AT291" s="143">
        <f t="shared" si="132"/>
        <v>4</v>
      </c>
      <c r="AU291" s="147" t="s">
        <v>76</v>
      </c>
      <c r="AV291" s="143">
        <f>AS291*0.06</f>
        <v>24.84</v>
      </c>
      <c r="AW291" s="143"/>
      <c r="AX291" s="143"/>
      <c r="AY291" s="143">
        <v>0</v>
      </c>
      <c r="AZ291" s="143">
        <v>0</v>
      </c>
      <c r="BA291" s="143">
        <f t="shared" si="133"/>
        <v>0</v>
      </c>
      <c r="BB291" s="147" t="s">
        <v>76</v>
      </c>
      <c r="BC291" s="143">
        <f>AZ291*0.06</f>
        <v>0</v>
      </c>
      <c r="BD291" s="143"/>
      <c r="BE291" s="143"/>
      <c r="BF291" s="143">
        <v>0</v>
      </c>
      <c r="BG291" s="143">
        <v>0</v>
      </c>
      <c r="BH291" s="143">
        <f t="shared" si="134"/>
        <v>0</v>
      </c>
      <c r="BI291" s="147" t="s">
        <v>76</v>
      </c>
      <c r="BJ291" s="143">
        <f>BG291*0.06</f>
        <v>0</v>
      </c>
      <c r="BK291" s="143"/>
      <c r="BL291" s="143"/>
      <c r="BM291" s="143">
        <v>0</v>
      </c>
      <c r="BN291" s="143">
        <v>0</v>
      </c>
      <c r="BO291" s="143">
        <v>0</v>
      </c>
      <c r="BP291" s="143">
        <f t="shared" si="135"/>
        <v>0</v>
      </c>
      <c r="BQ291" s="147" t="s">
        <v>76</v>
      </c>
      <c r="BR291" s="143">
        <f>(BN291-BO291)*0.06</f>
        <v>0</v>
      </c>
      <c r="BS291" s="143"/>
      <c r="BT291" s="143"/>
      <c r="BU291" s="143">
        <v>0</v>
      </c>
      <c r="BV291" s="143">
        <v>0</v>
      </c>
      <c r="BW291" s="143">
        <f t="shared" si="136"/>
        <v>0</v>
      </c>
      <c r="BX291" s="147" t="s">
        <v>76</v>
      </c>
      <c r="BY291" s="143">
        <f>BV291*0.06</f>
        <v>0</v>
      </c>
      <c r="BZ291" s="143"/>
      <c r="CA291" s="143"/>
      <c r="CB291" s="143">
        <f t="shared" si="137"/>
        <v>0</v>
      </c>
      <c r="CC291" s="159">
        <f t="shared" si="138"/>
        <v>0</v>
      </c>
      <c r="CD291" s="160" t="s">
        <v>76</v>
      </c>
      <c r="CE291" s="159">
        <f t="shared" si="157"/>
        <v>0</v>
      </c>
      <c r="CF291" s="159"/>
      <c r="CG291" s="144">
        <v>0</v>
      </c>
      <c r="CH291" s="143">
        <v>0</v>
      </c>
      <c r="CI291" s="143">
        <v>0</v>
      </c>
      <c r="CJ291" s="143">
        <v>0</v>
      </c>
      <c r="CK291" s="143">
        <v>0</v>
      </c>
      <c r="CL291" s="143">
        <v>0</v>
      </c>
      <c r="CM291" s="143">
        <v>0</v>
      </c>
      <c r="CN291" s="143">
        <v>0</v>
      </c>
      <c r="CO291" s="143">
        <v>0</v>
      </c>
      <c r="CP291" s="143">
        <v>0</v>
      </c>
      <c r="CQ291" s="143">
        <v>0</v>
      </c>
      <c r="CR291" s="143">
        <f t="shared" si="139"/>
        <v>35</v>
      </c>
      <c r="CS291" s="143">
        <f t="shared" si="140"/>
        <v>0</v>
      </c>
    </row>
    <row r="292" s="135" customFormat="1" customHeight="1" spans="1:97">
      <c r="A292" s="143">
        <v>991137</v>
      </c>
      <c r="B292" s="143" t="s">
        <v>467</v>
      </c>
      <c r="C292" s="143">
        <v>307</v>
      </c>
      <c r="D292" s="143" t="s">
        <v>465</v>
      </c>
      <c r="E292" s="143" t="s">
        <v>358</v>
      </c>
      <c r="F292" s="143">
        <v>44</v>
      </c>
      <c r="G292" s="143">
        <v>53</v>
      </c>
      <c r="H292" s="143">
        <v>13</v>
      </c>
      <c r="I292" s="143">
        <v>333.4</v>
      </c>
      <c r="J292" s="143">
        <f t="shared" si="127"/>
        <v>-31</v>
      </c>
      <c r="K292" s="147" t="s">
        <v>70</v>
      </c>
      <c r="L292" s="143">
        <f>I292*0.06</f>
        <v>20.004</v>
      </c>
      <c r="M292" s="143">
        <v>58</v>
      </c>
      <c r="N292" s="143">
        <v>64</v>
      </c>
      <c r="O292" s="143">
        <v>40</v>
      </c>
      <c r="P292" s="143">
        <v>820.78</v>
      </c>
      <c r="Q292" s="143">
        <f t="shared" si="128"/>
        <v>-18</v>
      </c>
      <c r="R292" s="147" t="s">
        <v>70</v>
      </c>
      <c r="S292" s="143">
        <f>P292*0.05</f>
        <v>41.039</v>
      </c>
      <c r="T292" s="143">
        <v>16</v>
      </c>
      <c r="U292" s="143">
        <v>17</v>
      </c>
      <c r="V292" s="143">
        <v>7</v>
      </c>
      <c r="W292" s="143">
        <v>155.2</v>
      </c>
      <c r="X292" s="143">
        <f t="shared" si="129"/>
        <v>-9</v>
      </c>
      <c r="Y292" s="147" t="s">
        <v>70</v>
      </c>
      <c r="Z292" s="143">
        <f>W292*0.06</f>
        <v>9.312</v>
      </c>
      <c r="AA292" s="143">
        <v>38</v>
      </c>
      <c r="AB292" s="143">
        <v>46</v>
      </c>
      <c r="AC292" s="143">
        <v>32</v>
      </c>
      <c r="AD292" s="143">
        <v>794.2</v>
      </c>
      <c r="AE292" s="143">
        <f t="shared" si="130"/>
        <v>-6</v>
      </c>
      <c r="AF292" s="147" t="s">
        <v>70</v>
      </c>
      <c r="AG292" s="143">
        <f>AD292*0.06</f>
        <v>47.652</v>
      </c>
      <c r="AH292" s="143">
        <v>5</v>
      </c>
      <c r="AI292" s="143">
        <v>6</v>
      </c>
      <c r="AJ292" s="143">
        <v>0</v>
      </c>
      <c r="AK292" s="143">
        <v>0</v>
      </c>
      <c r="AL292" s="143">
        <f t="shared" si="131"/>
        <v>-5</v>
      </c>
      <c r="AM292" s="147" t="s">
        <v>70</v>
      </c>
      <c r="AN292" s="143">
        <f>AK292*0.06</f>
        <v>0</v>
      </c>
      <c r="AO292" s="143">
        <f>AL292*1</f>
        <v>-5</v>
      </c>
      <c r="AP292" s="143">
        <v>115</v>
      </c>
      <c r="AQ292" s="143">
        <v>138</v>
      </c>
      <c r="AR292" s="143">
        <v>151</v>
      </c>
      <c r="AS292" s="143">
        <v>11409.43</v>
      </c>
      <c r="AT292" s="143">
        <f t="shared" si="132"/>
        <v>36</v>
      </c>
      <c r="AU292" s="147" t="s">
        <v>69</v>
      </c>
      <c r="AV292" s="143">
        <f>AS292*0.1</f>
        <v>1140.943</v>
      </c>
      <c r="AW292" s="143">
        <v>10</v>
      </c>
      <c r="AX292" s="143">
        <v>12</v>
      </c>
      <c r="AY292" s="143">
        <v>0</v>
      </c>
      <c r="AZ292" s="143">
        <v>0</v>
      </c>
      <c r="BA292" s="143">
        <f t="shared" si="133"/>
        <v>-10</v>
      </c>
      <c r="BB292" s="147" t="s">
        <v>70</v>
      </c>
      <c r="BC292" s="143">
        <f>AZ292*0.06</f>
        <v>0</v>
      </c>
      <c r="BD292" s="143">
        <v>2</v>
      </c>
      <c r="BE292" s="143">
        <v>3</v>
      </c>
      <c r="BF292" s="143">
        <v>2</v>
      </c>
      <c r="BG292" s="143">
        <v>29.9</v>
      </c>
      <c r="BH292" s="143">
        <f t="shared" si="134"/>
        <v>0</v>
      </c>
      <c r="BI292" s="147" t="s">
        <v>73</v>
      </c>
      <c r="BJ292" s="143">
        <f>BG292*0.08</f>
        <v>2.392</v>
      </c>
      <c r="BK292" s="143">
        <v>11</v>
      </c>
      <c r="BL292" s="143">
        <v>14</v>
      </c>
      <c r="BM292" s="143">
        <v>54</v>
      </c>
      <c r="BN292" s="143">
        <v>747.5</v>
      </c>
      <c r="BO292" s="143">
        <v>747.5</v>
      </c>
      <c r="BP292" s="143">
        <f t="shared" si="135"/>
        <v>43</v>
      </c>
      <c r="BQ292" s="147" t="s">
        <v>69</v>
      </c>
      <c r="BR292" s="143">
        <f t="shared" ref="BR290:BR300" si="158">(BN292-BO292)*0.1</f>
        <v>0</v>
      </c>
      <c r="BS292" s="143">
        <v>6</v>
      </c>
      <c r="BT292" s="143">
        <v>8</v>
      </c>
      <c r="BU292" s="143">
        <v>19</v>
      </c>
      <c r="BV292" s="143">
        <v>313</v>
      </c>
      <c r="BW292" s="143">
        <f t="shared" si="136"/>
        <v>13</v>
      </c>
      <c r="BX292" s="147" t="s">
        <v>69</v>
      </c>
      <c r="BY292" s="143">
        <f>BV292*0.1</f>
        <v>31.3</v>
      </c>
      <c r="BZ292" s="143">
        <v>22</v>
      </c>
      <c r="CA292" s="143">
        <v>27</v>
      </c>
      <c r="CB292" s="143">
        <f t="shared" si="137"/>
        <v>7.5</v>
      </c>
      <c r="CC292" s="159">
        <f t="shared" si="138"/>
        <v>-14.5</v>
      </c>
      <c r="CD292" s="160" t="s">
        <v>70</v>
      </c>
      <c r="CE292" s="159">
        <f t="shared" si="157"/>
        <v>23</v>
      </c>
      <c r="CF292" s="159">
        <f>CC292*3</f>
        <v>-43.5</v>
      </c>
      <c r="CG292" s="144">
        <v>1</v>
      </c>
      <c r="CH292" s="143">
        <v>2</v>
      </c>
      <c r="CI292" s="143">
        <v>1</v>
      </c>
      <c r="CJ292" s="143">
        <v>0</v>
      </c>
      <c r="CK292" s="143">
        <v>0</v>
      </c>
      <c r="CL292" s="143">
        <v>0</v>
      </c>
      <c r="CM292" s="143">
        <v>0</v>
      </c>
      <c r="CN292" s="143">
        <v>0</v>
      </c>
      <c r="CO292" s="143">
        <v>0</v>
      </c>
      <c r="CP292" s="143">
        <v>0</v>
      </c>
      <c r="CQ292" s="143">
        <v>0</v>
      </c>
      <c r="CR292" s="143">
        <f t="shared" si="139"/>
        <v>1316</v>
      </c>
      <c r="CS292" s="143">
        <f t="shared" si="140"/>
        <v>-48.5</v>
      </c>
    </row>
    <row r="293" s="135" customFormat="1" customHeight="1" spans="1:97">
      <c r="A293" s="143">
        <v>7107</v>
      </c>
      <c r="B293" s="143" t="s">
        <v>468</v>
      </c>
      <c r="C293" s="143">
        <v>307</v>
      </c>
      <c r="D293" s="143" t="s">
        <v>465</v>
      </c>
      <c r="E293" s="143" t="s">
        <v>72</v>
      </c>
      <c r="F293" s="143">
        <v>52</v>
      </c>
      <c r="G293" s="143">
        <v>64</v>
      </c>
      <c r="H293" s="143">
        <v>47</v>
      </c>
      <c r="I293" s="143">
        <v>1130.97</v>
      </c>
      <c r="J293" s="143">
        <f t="shared" si="127"/>
        <v>-5</v>
      </c>
      <c r="K293" s="147" t="s">
        <v>70</v>
      </c>
      <c r="L293" s="143">
        <f>I293*0.06</f>
        <v>67.8582</v>
      </c>
      <c r="M293" s="143">
        <v>68</v>
      </c>
      <c r="N293" s="143">
        <v>74</v>
      </c>
      <c r="O293" s="143">
        <v>75</v>
      </c>
      <c r="P293" s="143">
        <v>1892.6</v>
      </c>
      <c r="Q293" s="143">
        <f t="shared" si="128"/>
        <v>7</v>
      </c>
      <c r="R293" s="147" t="s">
        <v>69</v>
      </c>
      <c r="S293" s="143">
        <f>P293*0.08</f>
        <v>151.408</v>
      </c>
      <c r="T293" s="143">
        <v>17</v>
      </c>
      <c r="U293" s="143">
        <v>20</v>
      </c>
      <c r="V293" s="143">
        <v>23</v>
      </c>
      <c r="W293" s="143">
        <v>636.2</v>
      </c>
      <c r="X293" s="143">
        <f t="shared" si="129"/>
        <v>6</v>
      </c>
      <c r="Y293" s="147" t="s">
        <v>69</v>
      </c>
      <c r="Z293" s="143">
        <f>W293*0.1</f>
        <v>63.62</v>
      </c>
      <c r="AA293" s="143">
        <v>44</v>
      </c>
      <c r="AB293" s="143">
        <v>53</v>
      </c>
      <c r="AC293" s="143">
        <v>50</v>
      </c>
      <c r="AD293" s="143">
        <v>1295.57</v>
      </c>
      <c r="AE293" s="143">
        <f t="shared" si="130"/>
        <v>6</v>
      </c>
      <c r="AF293" s="147" t="s">
        <v>73</v>
      </c>
      <c r="AG293" s="143">
        <f>AD293*0.08</f>
        <v>103.6456</v>
      </c>
      <c r="AH293" s="143">
        <v>7</v>
      </c>
      <c r="AI293" s="143">
        <v>9</v>
      </c>
      <c r="AJ293" s="143">
        <v>0</v>
      </c>
      <c r="AK293" s="143">
        <v>0</v>
      </c>
      <c r="AL293" s="143">
        <f t="shared" si="131"/>
        <v>-7</v>
      </c>
      <c r="AM293" s="147" t="s">
        <v>70</v>
      </c>
      <c r="AN293" s="143">
        <f>AK293*0.06</f>
        <v>0</v>
      </c>
      <c r="AO293" s="143">
        <f>AL293*1</f>
        <v>-7</v>
      </c>
      <c r="AP293" s="143">
        <v>137</v>
      </c>
      <c r="AQ293" s="143">
        <v>165</v>
      </c>
      <c r="AR293" s="143">
        <v>238</v>
      </c>
      <c r="AS293" s="143">
        <v>19229.73</v>
      </c>
      <c r="AT293" s="143">
        <f t="shared" si="132"/>
        <v>101</v>
      </c>
      <c r="AU293" s="147" t="s">
        <v>69</v>
      </c>
      <c r="AV293" s="143">
        <f>AS293*0.1</f>
        <v>1922.973</v>
      </c>
      <c r="AW293" s="143">
        <v>13</v>
      </c>
      <c r="AX293" s="143">
        <v>17</v>
      </c>
      <c r="AY293" s="143">
        <v>50</v>
      </c>
      <c r="AZ293" s="143">
        <v>1295</v>
      </c>
      <c r="BA293" s="143">
        <f t="shared" si="133"/>
        <v>37</v>
      </c>
      <c r="BB293" s="147" t="s">
        <v>69</v>
      </c>
      <c r="BC293" s="143">
        <f>AZ293*0.1</f>
        <v>129.5</v>
      </c>
      <c r="BD293" s="143">
        <v>3</v>
      </c>
      <c r="BE293" s="143">
        <v>5</v>
      </c>
      <c r="BF293" s="143">
        <v>3</v>
      </c>
      <c r="BG293" s="143">
        <v>39.6</v>
      </c>
      <c r="BH293" s="143">
        <f t="shared" si="134"/>
        <v>0</v>
      </c>
      <c r="BI293" s="147" t="s">
        <v>73</v>
      </c>
      <c r="BJ293" s="143">
        <f>BG293*0.08</f>
        <v>3.168</v>
      </c>
      <c r="BK293" s="143">
        <v>16</v>
      </c>
      <c r="BL293" s="143">
        <v>16</v>
      </c>
      <c r="BM293" s="143">
        <v>22</v>
      </c>
      <c r="BN293" s="143">
        <v>299</v>
      </c>
      <c r="BO293" s="143">
        <v>299</v>
      </c>
      <c r="BP293" s="143">
        <f t="shared" si="135"/>
        <v>6</v>
      </c>
      <c r="BQ293" s="147" t="s">
        <v>69</v>
      </c>
      <c r="BR293" s="143">
        <f t="shared" si="158"/>
        <v>0</v>
      </c>
      <c r="BS293" s="143">
        <v>10</v>
      </c>
      <c r="BT293" s="143">
        <v>10</v>
      </c>
      <c r="BU293" s="143">
        <v>13</v>
      </c>
      <c r="BV293" s="143">
        <v>259.58</v>
      </c>
      <c r="BW293" s="143">
        <f t="shared" si="136"/>
        <v>3</v>
      </c>
      <c r="BX293" s="147" t="s">
        <v>69</v>
      </c>
      <c r="BY293" s="143">
        <f>BV293*0.1</f>
        <v>25.958</v>
      </c>
      <c r="BZ293" s="143">
        <v>27</v>
      </c>
      <c r="CA293" s="143">
        <v>32</v>
      </c>
      <c r="CB293" s="143">
        <f t="shared" si="137"/>
        <v>31</v>
      </c>
      <c r="CC293" s="159">
        <f t="shared" si="138"/>
        <v>4</v>
      </c>
      <c r="CD293" s="160" t="s">
        <v>73</v>
      </c>
      <c r="CE293" s="159">
        <f t="shared" si="157"/>
        <v>128</v>
      </c>
      <c r="CF293" s="159"/>
      <c r="CG293" s="144">
        <v>0</v>
      </c>
      <c r="CH293" s="143">
        <v>3</v>
      </c>
      <c r="CI293" s="143">
        <v>2</v>
      </c>
      <c r="CJ293" s="143">
        <v>0</v>
      </c>
      <c r="CK293" s="143">
        <v>0</v>
      </c>
      <c r="CL293" s="143">
        <v>0</v>
      </c>
      <c r="CM293" s="143">
        <v>0</v>
      </c>
      <c r="CN293" s="143">
        <v>3</v>
      </c>
      <c r="CO293" s="143">
        <v>0</v>
      </c>
      <c r="CP293" s="143">
        <v>1</v>
      </c>
      <c r="CQ293" s="143">
        <v>1</v>
      </c>
      <c r="CR293" s="143">
        <f t="shared" si="139"/>
        <v>2596</v>
      </c>
      <c r="CS293" s="143">
        <f t="shared" si="140"/>
        <v>-7</v>
      </c>
    </row>
    <row r="294" s="135" customFormat="1" customHeight="1" spans="1:97">
      <c r="A294" s="143">
        <v>8592</v>
      </c>
      <c r="B294" s="143" t="s">
        <v>469</v>
      </c>
      <c r="C294" s="143">
        <v>307</v>
      </c>
      <c r="D294" s="143" t="s">
        <v>465</v>
      </c>
      <c r="E294" s="144" t="s">
        <v>72</v>
      </c>
      <c r="F294" s="143"/>
      <c r="G294" s="143"/>
      <c r="H294" s="143">
        <v>1</v>
      </c>
      <c r="I294" s="143">
        <v>25</v>
      </c>
      <c r="J294" s="143">
        <f t="shared" si="127"/>
        <v>1</v>
      </c>
      <c r="K294" s="147" t="s">
        <v>76</v>
      </c>
      <c r="L294" s="143">
        <f>I294*0.06</f>
        <v>1.5</v>
      </c>
      <c r="M294" s="143"/>
      <c r="N294" s="143"/>
      <c r="O294" s="143">
        <v>0</v>
      </c>
      <c r="P294" s="143">
        <v>0</v>
      </c>
      <c r="Q294" s="143">
        <f t="shared" si="128"/>
        <v>0</v>
      </c>
      <c r="R294" s="147" t="s">
        <v>76</v>
      </c>
      <c r="S294" s="143">
        <f>P294*0.05</f>
        <v>0</v>
      </c>
      <c r="T294" s="143"/>
      <c r="U294" s="143"/>
      <c r="V294" s="143">
        <v>0</v>
      </c>
      <c r="W294" s="143">
        <v>0</v>
      </c>
      <c r="X294" s="143">
        <f t="shared" si="129"/>
        <v>0</v>
      </c>
      <c r="Y294" s="147" t="s">
        <v>76</v>
      </c>
      <c r="Z294" s="143">
        <f>W294*0.06</f>
        <v>0</v>
      </c>
      <c r="AA294" s="143"/>
      <c r="AB294" s="143"/>
      <c r="AC294" s="143">
        <v>0</v>
      </c>
      <c r="AD294" s="143">
        <v>0</v>
      </c>
      <c r="AE294" s="143">
        <f t="shared" si="130"/>
        <v>0</v>
      </c>
      <c r="AF294" s="147" t="s">
        <v>76</v>
      </c>
      <c r="AG294" s="143">
        <f>AD294*0.06</f>
        <v>0</v>
      </c>
      <c r="AH294" s="143"/>
      <c r="AI294" s="143"/>
      <c r="AJ294" s="143">
        <v>0</v>
      </c>
      <c r="AK294" s="143">
        <v>0</v>
      </c>
      <c r="AL294" s="143">
        <f t="shared" si="131"/>
        <v>0</v>
      </c>
      <c r="AM294" s="147" t="s">
        <v>76</v>
      </c>
      <c r="AN294" s="143">
        <f>AK294*0.06</f>
        <v>0</v>
      </c>
      <c r="AO294" s="143"/>
      <c r="AP294" s="143"/>
      <c r="AQ294" s="143"/>
      <c r="AR294" s="143">
        <v>0</v>
      </c>
      <c r="AS294" s="143">
        <v>0</v>
      </c>
      <c r="AT294" s="143">
        <f t="shared" si="132"/>
        <v>0</v>
      </c>
      <c r="AU294" s="147" t="s">
        <v>76</v>
      </c>
      <c r="AV294" s="143">
        <f>AS294*0.06</f>
        <v>0</v>
      </c>
      <c r="AW294" s="143"/>
      <c r="AX294" s="143"/>
      <c r="AY294" s="143">
        <v>6</v>
      </c>
      <c r="AZ294" s="143">
        <v>175</v>
      </c>
      <c r="BA294" s="143">
        <f t="shared" si="133"/>
        <v>6</v>
      </c>
      <c r="BB294" s="147" t="s">
        <v>76</v>
      </c>
      <c r="BC294" s="143">
        <f>AZ294*0.06</f>
        <v>10.5</v>
      </c>
      <c r="BD294" s="143"/>
      <c r="BE294" s="143"/>
      <c r="BF294" s="143">
        <v>0</v>
      </c>
      <c r="BG294" s="143">
        <v>0</v>
      </c>
      <c r="BH294" s="143">
        <f t="shared" si="134"/>
        <v>0</v>
      </c>
      <c r="BI294" s="147" t="s">
        <v>76</v>
      </c>
      <c r="BJ294" s="143">
        <f>BG294*0.06</f>
        <v>0</v>
      </c>
      <c r="BK294" s="143"/>
      <c r="BL294" s="143"/>
      <c r="BM294" s="143">
        <v>0</v>
      </c>
      <c r="BN294" s="143">
        <v>0</v>
      </c>
      <c r="BO294" s="143">
        <v>0</v>
      </c>
      <c r="BP294" s="143">
        <f t="shared" si="135"/>
        <v>0</v>
      </c>
      <c r="BQ294" s="147" t="s">
        <v>76</v>
      </c>
      <c r="BR294" s="143">
        <f>(BN294-BO294)*0.06</f>
        <v>0</v>
      </c>
      <c r="BS294" s="143"/>
      <c r="BT294" s="143"/>
      <c r="BU294" s="143">
        <v>0</v>
      </c>
      <c r="BV294" s="143">
        <v>0</v>
      </c>
      <c r="BW294" s="143">
        <f t="shared" si="136"/>
        <v>0</v>
      </c>
      <c r="BX294" s="147" t="s">
        <v>76</v>
      </c>
      <c r="BY294" s="143">
        <f>BV294*0.06</f>
        <v>0</v>
      </c>
      <c r="BZ294" s="143"/>
      <c r="CA294" s="143"/>
      <c r="CB294" s="143">
        <f t="shared" si="137"/>
        <v>0</v>
      </c>
      <c r="CC294" s="159">
        <f t="shared" si="138"/>
        <v>0</v>
      </c>
      <c r="CD294" s="160" t="s">
        <v>76</v>
      </c>
      <c r="CE294" s="159">
        <f t="shared" si="157"/>
        <v>0</v>
      </c>
      <c r="CF294" s="159"/>
      <c r="CG294" s="144">
        <v>0</v>
      </c>
      <c r="CH294" s="143">
        <v>0</v>
      </c>
      <c r="CI294" s="143">
        <v>0</v>
      </c>
      <c r="CJ294" s="143">
        <v>0</v>
      </c>
      <c r="CK294" s="143">
        <v>0</v>
      </c>
      <c r="CL294" s="143">
        <v>0</v>
      </c>
      <c r="CM294" s="143">
        <v>0</v>
      </c>
      <c r="CN294" s="143">
        <v>0</v>
      </c>
      <c r="CO294" s="143">
        <v>0</v>
      </c>
      <c r="CP294" s="143">
        <v>0</v>
      </c>
      <c r="CQ294" s="143">
        <v>0</v>
      </c>
      <c r="CR294" s="143">
        <f t="shared" si="139"/>
        <v>12</v>
      </c>
      <c r="CS294" s="143">
        <f t="shared" si="140"/>
        <v>0</v>
      </c>
    </row>
    <row r="295" s="135" customFormat="1" customHeight="1" spans="1:97">
      <c r="A295" s="143">
        <v>8022</v>
      </c>
      <c r="B295" s="143" t="s">
        <v>470</v>
      </c>
      <c r="C295" s="143">
        <v>307</v>
      </c>
      <c r="D295" s="143" t="s">
        <v>465</v>
      </c>
      <c r="E295" s="144" t="s">
        <v>72</v>
      </c>
      <c r="F295" s="143"/>
      <c r="G295" s="143"/>
      <c r="H295" s="143">
        <v>8</v>
      </c>
      <c r="I295" s="143">
        <v>220.96</v>
      </c>
      <c r="J295" s="143">
        <f t="shared" si="127"/>
        <v>8</v>
      </c>
      <c r="K295" s="147" t="s">
        <v>76</v>
      </c>
      <c r="L295" s="143">
        <f>I295*0.06</f>
        <v>13.2576</v>
      </c>
      <c r="M295" s="143"/>
      <c r="N295" s="143"/>
      <c r="O295" s="143">
        <v>5</v>
      </c>
      <c r="P295" s="143">
        <v>136.34</v>
      </c>
      <c r="Q295" s="143">
        <f t="shared" si="128"/>
        <v>5</v>
      </c>
      <c r="R295" s="147" t="s">
        <v>76</v>
      </c>
      <c r="S295" s="143">
        <f>P295*0.05</f>
        <v>6.817</v>
      </c>
      <c r="T295" s="143"/>
      <c r="U295" s="143"/>
      <c r="V295" s="143">
        <v>0</v>
      </c>
      <c r="W295" s="143">
        <v>0</v>
      </c>
      <c r="X295" s="143">
        <f t="shared" si="129"/>
        <v>0</v>
      </c>
      <c r="Y295" s="147" t="s">
        <v>76</v>
      </c>
      <c r="Z295" s="143">
        <f>W295*0.06</f>
        <v>0</v>
      </c>
      <c r="AA295" s="143"/>
      <c r="AB295" s="143"/>
      <c r="AC295" s="143">
        <v>6</v>
      </c>
      <c r="AD295" s="143">
        <v>118.3</v>
      </c>
      <c r="AE295" s="143">
        <f t="shared" si="130"/>
        <v>6</v>
      </c>
      <c r="AF295" s="147" t="s">
        <v>76</v>
      </c>
      <c r="AG295" s="143">
        <f>AD295*0.06</f>
        <v>7.098</v>
      </c>
      <c r="AH295" s="143"/>
      <c r="AI295" s="143"/>
      <c r="AJ295" s="143">
        <v>0</v>
      </c>
      <c r="AK295" s="143">
        <v>0</v>
      </c>
      <c r="AL295" s="143">
        <f t="shared" si="131"/>
        <v>0</v>
      </c>
      <c r="AM295" s="147" t="s">
        <v>76</v>
      </c>
      <c r="AN295" s="143">
        <f>AK295*0.06</f>
        <v>0</v>
      </c>
      <c r="AO295" s="143"/>
      <c r="AP295" s="143"/>
      <c r="AQ295" s="143"/>
      <c r="AR295" s="143">
        <v>2</v>
      </c>
      <c r="AS295" s="143">
        <v>50</v>
      </c>
      <c r="AT295" s="143">
        <f t="shared" si="132"/>
        <v>2</v>
      </c>
      <c r="AU295" s="147" t="s">
        <v>76</v>
      </c>
      <c r="AV295" s="143">
        <f>AS295*0.06</f>
        <v>3</v>
      </c>
      <c r="AW295" s="143"/>
      <c r="AX295" s="143"/>
      <c r="AY295" s="143">
        <v>0</v>
      </c>
      <c r="AZ295" s="143">
        <v>0</v>
      </c>
      <c r="BA295" s="143">
        <f t="shared" si="133"/>
        <v>0</v>
      </c>
      <c r="BB295" s="147" t="s">
        <v>76</v>
      </c>
      <c r="BC295" s="143">
        <f>AZ295*0.06</f>
        <v>0</v>
      </c>
      <c r="BD295" s="143"/>
      <c r="BE295" s="143"/>
      <c r="BF295" s="143">
        <v>0</v>
      </c>
      <c r="BG295" s="143">
        <v>0</v>
      </c>
      <c r="BH295" s="143">
        <f t="shared" si="134"/>
        <v>0</v>
      </c>
      <c r="BI295" s="147" t="s">
        <v>76</v>
      </c>
      <c r="BJ295" s="143">
        <f>BG295*0.06</f>
        <v>0</v>
      </c>
      <c r="BK295" s="143"/>
      <c r="BL295" s="143"/>
      <c r="BM295" s="143">
        <v>0</v>
      </c>
      <c r="BN295" s="143">
        <v>0</v>
      </c>
      <c r="BO295" s="143">
        <v>0</v>
      </c>
      <c r="BP295" s="143">
        <f t="shared" si="135"/>
        <v>0</v>
      </c>
      <c r="BQ295" s="147" t="s">
        <v>76</v>
      </c>
      <c r="BR295" s="143">
        <f>(BN295-BO295)*0.06</f>
        <v>0</v>
      </c>
      <c r="BS295" s="143"/>
      <c r="BT295" s="143"/>
      <c r="BU295" s="143">
        <v>0</v>
      </c>
      <c r="BV295" s="143">
        <v>0</v>
      </c>
      <c r="BW295" s="143">
        <f t="shared" si="136"/>
        <v>0</v>
      </c>
      <c r="BX295" s="147" t="s">
        <v>76</v>
      </c>
      <c r="BY295" s="143">
        <f>BV295*0.06</f>
        <v>0</v>
      </c>
      <c r="BZ295" s="143"/>
      <c r="CA295" s="143"/>
      <c r="CB295" s="143">
        <f t="shared" si="137"/>
        <v>7</v>
      </c>
      <c r="CC295" s="159">
        <f t="shared" si="138"/>
        <v>7</v>
      </c>
      <c r="CD295" s="160" t="s">
        <v>76</v>
      </c>
      <c r="CE295" s="159">
        <f t="shared" si="157"/>
        <v>21</v>
      </c>
      <c r="CF295" s="159"/>
      <c r="CG295" s="144">
        <v>0</v>
      </c>
      <c r="CH295" s="143">
        <v>1</v>
      </c>
      <c r="CI295" s="143">
        <v>1</v>
      </c>
      <c r="CJ295" s="143">
        <v>0</v>
      </c>
      <c r="CK295" s="143">
        <v>0</v>
      </c>
      <c r="CL295" s="143">
        <v>0</v>
      </c>
      <c r="CM295" s="143">
        <v>0</v>
      </c>
      <c r="CN295" s="143">
        <v>1</v>
      </c>
      <c r="CO295" s="143">
        <v>0</v>
      </c>
      <c r="CP295" s="143">
        <v>0</v>
      </c>
      <c r="CQ295" s="143">
        <v>0</v>
      </c>
      <c r="CR295" s="143">
        <f t="shared" si="139"/>
        <v>51</v>
      </c>
      <c r="CS295" s="143">
        <f t="shared" si="140"/>
        <v>0</v>
      </c>
    </row>
    <row r="296" s="135" customFormat="1" customHeight="1" spans="1:97">
      <c r="A296" s="143">
        <v>9563</v>
      </c>
      <c r="B296" s="143" t="s">
        <v>471</v>
      </c>
      <c r="C296" s="143">
        <v>307</v>
      </c>
      <c r="D296" s="143" t="s">
        <v>465</v>
      </c>
      <c r="E296" s="143" t="s">
        <v>72</v>
      </c>
      <c r="F296" s="143">
        <v>52</v>
      </c>
      <c r="G296" s="143">
        <v>62</v>
      </c>
      <c r="H296" s="143">
        <v>23</v>
      </c>
      <c r="I296" s="143">
        <v>494.32</v>
      </c>
      <c r="J296" s="143">
        <f t="shared" si="127"/>
        <v>-29</v>
      </c>
      <c r="K296" s="147" t="s">
        <v>70</v>
      </c>
      <c r="L296" s="143">
        <f>I296*0.06</f>
        <v>29.6592</v>
      </c>
      <c r="M296" s="143">
        <v>69</v>
      </c>
      <c r="N296" s="143">
        <v>76</v>
      </c>
      <c r="O296" s="143">
        <v>63</v>
      </c>
      <c r="P296" s="143">
        <v>1432.23</v>
      </c>
      <c r="Q296" s="143">
        <f t="shared" si="128"/>
        <v>-6</v>
      </c>
      <c r="R296" s="147" t="s">
        <v>70</v>
      </c>
      <c r="S296" s="143">
        <f>P296*0.05</f>
        <v>71.6115</v>
      </c>
      <c r="T296" s="143">
        <v>19</v>
      </c>
      <c r="U296" s="143">
        <v>21</v>
      </c>
      <c r="V296" s="143">
        <v>20</v>
      </c>
      <c r="W296" s="143">
        <v>501.8</v>
      </c>
      <c r="X296" s="143">
        <f t="shared" si="129"/>
        <v>1</v>
      </c>
      <c r="Y296" s="147" t="s">
        <v>73</v>
      </c>
      <c r="Z296" s="143">
        <f>W296*0.08</f>
        <v>40.144</v>
      </c>
      <c r="AA296" s="143">
        <v>45</v>
      </c>
      <c r="AB296" s="143">
        <v>55</v>
      </c>
      <c r="AC296" s="143">
        <v>31</v>
      </c>
      <c r="AD296" s="143">
        <v>647</v>
      </c>
      <c r="AE296" s="143">
        <f t="shared" si="130"/>
        <v>-14</v>
      </c>
      <c r="AF296" s="147" t="s">
        <v>70</v>
      </c>
      <c r="AG296" s="143">
        <f>AD296*0.06</f>
        <v>38.82</v>
      </c>
      <c r="AH296" s="143">
        <v>6</v>
      </c>
      <c r="AI296" s="143">
        <v>7</v>
      </c>
      <c r="AJ296" s="143">
        <v>2</v>
      </c>
      <c r="AK296" s="143">
        <v>0</v>
      </c>
      <c r="AL296" s="143">
        <f t="shared" si="131"/>
        <v>-4</v>
      </c>
      <c r="AM296" s="147" t="s">
        <v>70</v>
      </c>
      <c r="AN296" s="143">
        <f>AK296*0.06</f>
        <v>0</v>
      </c>
      <c r="AO296" s="143">
        <f>AL296*1</f>
        <v>-4</v>
      </c>
      <c r="AP296" s="143">
        <v>136</v>
      </c>
      <c r="AQ296" s="143">
        <v>163</v>
      </c>
      <c r="AR296" s="143">
        <v>114</v>
      </c>
      <c r="AS296" s="143">
        <v>9147.73</v>
      </c>
      <c r="AT296" s="143">
        <f t="shared" si="132"/>
        <v>-22</v>
      </c>
      <c r="AU296" s="147" t="s">
        <v>70</v>
      </c>
      <c r="AV296" s="143">
        <f>AS296*0.06</f>
        <v>548.8638</v>
      </c>
      <c r="AW296" s="143">
        <v>12</v>
      </c>
      <c r="AX296" s="143">
        <v>14</v>
      </c>
      <c r="AY296" s="143">
        <v>14</v>
      </c>
      <c r="AZ296" s="143">
        <v>350</v>
      </c>
      <c r="BA296" s="143">
        <f t="shared" si="133"/>
        <v>2</v>
      </c>
      <c r="BB296" s="147" t="s">
        <v>69</v>
      </c>
      <c r="BC296" s="143">
        <f>AZ296*0.1</f>
        <v>35</v>
      </c>
      <c r="BD296" s="143">
        <v>3</v>
      </c>
      <c r="BE296" s="143">
        <v>3</v>
      </c>
      <c r="BF296" s="143">
        <v>4</v>
      </c>
      <c r="BG296" s="143">
        <v>29.9</v>
      </c>
      <c r="BH296" s="143">
        <f t="shared" si="134"/>
        <v>1</v>
      </c>
      <c r="BI296" s="147" t="s">
        <v>69</v>
      </c>
      <c r="BJ296" s="143">
        <f>BG296*0.1</f>
        <v>2.99</v>
      </c>
      <c r="BK296" s="143">
        <v>13</v>
      </c>
      <c r="BL296" s="143">
        <v>16</v>
      </c>
      <c r="BM296" s="143">
        <v>101</v>
      </c>
      <c r="BN296" s="143">
        <v>1495</v>
      </c>
      <c r="BO296" s="143">
        <v>598</v>
      </c>
      <c r="BP296" s="143">
        <f t="shared" si="135"/>
        <v>88</v>
      </c>
      <c r="BQ296" s="147" t="s">
        <v>69</v>
      </c>
      <c r="BR296" s="143">
        <f t="shared" si="158"/>
        <v>89.7</v>
      </c>
      <c r="BS296" s="143">
        <v>7</v>
      </c>
      <c r="BT296" s="143">
        <v>10</v>
      </c>
      <c r="BU296" s="143">
        <v>6</v>
      </c>
      <c r="BV296" s="143">
        <v>113.94</v>
      </c>
      <c r="BW296" s="143">
        <f t="shared" si="136"/>
        <v>-1</v>
      </c>
      <c r="BX296" s="147" t="s">
        <v>70</v>
      </c>
      <c r="BY296" s="143">
        <f>BV296*0.06</f>
        <v>6.8364</v>
      </c>
      <c r="BZ296" s="143">
        <v>26</v>
      </c>
      <c r="CA296" s="143">
        <v>31</v>
      </c>
      <c r="CB296" s="143">
        <f t="shared" si="137"/>
        <v>15.5</v>
      </c>
      <c r="CC296" s="159">
        <f t="shared" si="138"/>
        <v>-10.5</v>
      </c>
      <c r="CD296" s="160" t="s">
        <v>70</v>
      </c>
      <c r="CE296" s="159">
        <f t="shared" si="157"/>
        <v>63</v>
      </c>
      <c r="CF296" s="159">
        <f>CC296*3</f>
        <v>-31.5</v>
      </c>
      <c r="CG296" s="144">
        <v>1</v>
      </c>
      <c r="CH296" s="143">
        <v>0</v>
      </c>
      <c r="CI296" s="143">
        <v>1</v>
      </c>
      <c r="CJ296" s="143">
        <v>0</v>
      </c>
      <c r="CK296" s="143">
        <v>0</v>
      </c>
      <c r="CL296" s="143">
        <v>0</v>
      </c>
      <c r="CM296" s="143">
        <v>0</v>
      </c>
      <c r="CN296" s="143">
        <v>2</v>
      </c>
      <c r="CO296" s="143">
        <v>0</v>
      </c>
      <c r="CP296" s="143">
        <v>1</v>
      </c>
      <c r="CQ296" s="143">
        <v>0</v>
      </c>
      <c r="CR296" s="143">
        <f t="shared" si="139"/>
        <v>927</v>
      </c>
      <c r="CS296" s="143">
        <f t="shared" si="140"/>
        <v>-35.5</v>
      </c>
    </row>
    <row r="297" s="135" customFormat="1" customHeight="1" spans="1:97">
      <c r="A297" s="143">
        <v>9669</v>
      </c>
      <c r="B297" s="143" t="s">
        <v>472</v>
      </c>
      <c r="C297" s="143">
        <v>307</v>
      </c>
      <c r="D297" s="143" t="s">
        <v>465</v>
      </c>
      <c r="E297" s="143" t="s">
        <v>72</v>
      </c>
      <c r="F297" s="143">
        <v>52</v>
      </c>
      <c r="G297" s="143">
        <v>62</v>
      </c>
      <c r="H297" s="143">
        <v>51</v>
      </c>
      <c r="I297" s="143">
        <v>1225.93</v>
      </c>
      <c r="J297" s="143">
        <f t="shared" si="127"/>
        <v>-1</v>
      </c>
      <c r="K297" s="147" t="s">
        <v>70</v>
      </c>
      <c r="L297" s="143">
        <f>I297*0.06</f>
        <v>73.5558</v>
      </c>
      <c r="M297" s="143">
        <v>69</v>
      </c>
      <c r="N297" s="143">
        <v>76</v>
      </c>
      <c r="O297" s="143">
        <v>58</v>
      </c>
      <c r="P297" s="143">
        <v>1305.99</v>
      </c>
      <c r="Q297" s="143">
        <f t="shared" si="128"/>
        <v>-11</v>
      </c>
      <c r="R297" s="147" t="s">
        <v>70</v>
      </c>
      <c r="S297" s="143">
        <f>P297*0.05</f>
        <v>65.2995</v>
      </c>
      <c r="T297" s="143">
        <v>19</v>
      </c>
      <c r="U297" s="143">
        <v>21</v>
      </c>
      <c r="V297" s="143">
        <v>12</v>
      </c>
      <c r="W297" s="143">
        <v>273.72</v>
      </c>
      <c r="X297" s="143">
        <f t="shared" si="129"/>
        <v>-7</v>
      </c>
      <c r="Y297" s="147" t="s">
        <v>70</v>
      </c>
      <c r="Z297" s="143">
        <f>W297*0.06</f>
        <v>16.4232</v>
      </c>
      <c r="AA297" s="143">
        <v>45</v>
      </c>
      <c r="AB297" s="143">
        <v>55</v>
      </c>
      <c r="AC297" s="143">
        <v>22</v>
      </c>
      <c r="AD297" s="143">
        <v>504.5</v>
      </c>
      <c r="AE297" s="143">
        <f t="shared" si="130"/>
        <v>-23</v>
      </c>
      <c r="AF297" s="147" t="s">
        <v>70</v>
      </c>
      <c r="AG297" s="143">
        <f>AD297*0.06</f>
        <v>30.27</v>
      </c>
      <c r="AH297" s="143">
        <v>6</v>
      </c>
      <c r="AI297" s="143">
        <v>7</v>
      </c>
      <c r="AJ297" s="143">
        <v>8</v>
      </c>
      <c r="AK297" s="143">
        <v>234</v>
      </c>
      <c r="AL297" s="143">
        <f t="shared" si="131"/>
        <v>2</v>
      </c>
      <c r="AM297" s="147" t="s">
        <v>69</v>
      </c>
      <c r="AN297" s="143">
        <f>AK297*0.1</f>
        <v>23.4</v>
      </c>
      <c r="AO297" s="143"/>
      <c r="AP297" s="143">
        <v>136</v>
      </c>
      <c r="AQ297" s="143">
        <v>163</v>
      </c>
      <c r="AR297" s="143">
        <v>146</v>
      </c>
      <c r="AS297" s="143">
        <v>12070.84</v>
      </c>
      <c r="AT297" s="143">
        <f t="shared" si="132"/>
        <v>10</v>
      </c>
      <c r="AU297" s="147" t="s">
        <v>73</v>
      </c>
      <c r="AV297" s="143">
        <f>AS297*0.08</f>
        <v>965.6672</v>
      </c>
      <c r="AW297" s="143">
        <v>12</v>
      </c>
      <c r="AX297" s="143">
        <v>14</v>
      </c>
      <c r="AY297" s="143">
        <v>5</v>
      </c>
      <c r="AZ297" s="143">
        <v>136.72</v>
      </c>
      <c r="BA297" s="143">
        <f t="shared" si="133"/>
        <v>-7</v>
      </c>
      <c r="BB297" s="147" t="s">
        <v>70</v>
      </c>
      <c r="BC297" s="143">
        <f>AZ297*0.06</f>
        <v>8.2032</v>
      </c>
      <c r="BD297" s="143">
        <v>3</v>
      </c>
      <c r="BE297" s="143">
        <v>3</v>
      </c>
      <c r="BF297" s="143">
        <v>8</v>
      </c>
      <c r="BG297" s="143">
        <v>177.6</v>
      </c>
      <c r="BH297" s="143">
        <f t="shared" si="134"/>
        <v>5</v>
      </c>
      <c r="BI297" s="147" t="s">
        <v>69</v>
      </c>
      <c r="BJ297" s="143">
        <f>BG297*0.1</f>
        <v>17.76</v>
      </c>
      <c r="BK297" s="143">
        <v>13</v>
      </c>
      <c r="BL297" s="143">
        <v>16</v>
      </c>
      <c r="BM297" s="143">
        <v>81</v>
      </c>
      <c r="BN297" s="143">
        <v>1046.5</v>
      </c>
      <c r="BO297" s="143">
        <v>0</v>
      </c>
      <c r="BP297" s="143">
        <f t="shared" si="135"/>
        <v>68</v>
      </c>
      <c r="BQ297" s="147" t="s">
        <v>69</v>
      </c>
      <c r="BR297" s="143">
        <f t="shared" si="158"/>
        <v>104.65</v>
      </c>
      <c r="BS297" s="143">
        <v>7</v>
      </c>
      <c r="BT297" s="143">
        <v>10</v>
      </c>
      <c r="BU297" s="143">
        <v>10</v>
      </c>
      <c r="BV297" s="143">
        <v>176.74</v>
      </c>
      <c r="BW297" s="143">
        <f t="shared" si="136"/>
        <v>3</v>
      </c>
      <c r="BX297" s="147" t="s">
        <v>69</v>
      </c>
      <c r="BY297" s="143">
        <f>BV297*0.1</f>
        <v>17.674</v>
      </c>
      <c r="BZ297" s="143">
        <v>26</v>
      </c>
      <c r="CA297" s="143">
        <v>31</v>
      </c>
      <c r="CB297" s="143">
        <f t="shared" si="137"/>
        <v>1.5</v>
      </c>
      <c r="CC297" s="159">
        <f t="shared" si="138"/>
        <v>-24.5</v>
      </c>
      <c r="CD297" s="160" t="s">
        <v>70</v>
      </c>
      <c r="CE297" s="159">
        <f t="shared" si="157"/>
        <v>5</v>
      </c>
      <c r="CF297" s="159">
        <f>CC297*3</f>
        <v>-73.5</v>
      </c>
      <c r="CG297" s="144">
        <v>1</v>
      </c>
      <c r="CH297" s="143">
        <v>1</v>
      </c>
      <c r="CI297" s="143">
        <v>0</v>
      </c>
      <c r="CJ297" s="143">
        <v>0</v>
      </c>
      <c r="CK297" s="143">
        <v>0</v>
      </c>
      <c r="CL297" s="143">
        <v>0</v>
      </c>
      <c r="CM297" s="143">
        <v>0</v>
      </c>
      <c r="CN297" s="143">
        <v>0</v>
      </c>
      <c r="CO297" s="143">
        <v>0</v>
      </c>
      <c r="CP297" s="143">
        <v>0</v>
      </c>
      <c r="CQ297" s="143">
        <v>0</v>
      </c>
      <c r="CR297" s="143">
        <f t="shared" si="139"/>
        <v>1328</v>
      </c>
      <c r="CS297" s="143">
        <f t="shared" si="140"/>
        <v>-73.5</v>
      </c>
    </row>
    <row r="298" s="135" customFormat="1" customHeight="1" spans="1:97">
      <c r="A298" s="143">
        <v>9679</v>
      </c>
      <c r="B298" s="143" t="s">
        <v>473</v>
      </c>
      <c r="C298" s="143">
        <v>307</v>
      </c>
      <c r="D298" s="143" t="s">
        <v>465</v>
      </c>
      <c r="E298" s="144" t="s">
        <v>72</v>
      </c>
      <c r="F298" s="143"/>
      <c r="G298" s="143"/>
      <c r="H298" s="143">
        <v>9</v>
      </c>
      <c r="I298" s="143">
        <v>184.1</v>
      </c>
      <c r="J298" s="143">
        <f t="shared" si="127"/>
        <v>9</v>
      </c>
      <c r="K298" s="147" t="s">
        <v>76</v>
      </c>
      <c r="L298" s="143">
        <f>I298*0.06</f>
        <v>11.046</v>
      </c>
      <c r="M298" s="143"/>
      <c r="N298" s="143"/>
      <c r="O298" s="143">
        <v>38</v>
      </c>
      <c r="P298" s="143">
        <v>983.66</v>
      </c>
      <c r="Q298" s="143">
        <f t="shared" si="128"/>
        <v>38</v>
      </c>
      <c r="R298" s="147" t="s">
        <v>76</v>
      </c>
      <c r="S298" s="143">
        <f>P298*0.05</f>
        <v>49.183</v>
      </c>
      <c r="T298" s="143"/>
      <c r="U298" s="143"/>
      <c r="V298" s="143">
        <v>3</v>
      </c>
      <c r="W298" s="143">
        <v>98</v>
      </c>
      <c r="X298" s="143">
        <f t="shared" si="129"/>
        <v>3</v>
      </c>
      <c r="Y298" s="147" t="s">
        <v>76</v>
      </c>
      <c r="Z298" s="143">
        <f>W298*0.06</f>
        <v>5.88</v>
      </c>
      <c r="AA298" s="143"/>
      <c r="AB298" s="143"/>
      <c r="AC298" s="143">
        <v>5</v>
      </c>
      <c r="AD298" s="143">
        <v>114</v>
      </c>
      <c r="AE298" s="143">
        <f t="shared" si="130"/>
        <v>5</v>
      </c>
      <c r="AF298" s="147" t="s">
        <v>76</v>
      </c>
      <c r="AG298" s="143">
        <f>AD298*0.06</f>
        <v>6.84</v>
      </c>
      <c r="AH298" s="143"/>
      <c r="AI298" s="143"/>
      <c r="AJ298" s="143">
        <v>0</v>
      </c>
      <c r="AK298" s="143">
        <v>0</v>
      </c>
      <c r="AL298" s="143">
        <f t="shared" si="131"/>
        <v>0</v>
      </c>
      <c r="AM298" s="147" t="s">
        <v>76</v>
      </c>
      <c r="AN298" s="143">
        <f>AK298*0.06</f>
        <v>0</v>
      </c>
      <c r="AO298" s="143"/>
      <c r="AP298" s="143"/>
      <c r="AQ298" s="143"/>
      <c r="AR298" s="143">
        <v>0</v>
      </c>
      <c r="AS298" s="143">
        <v>0</v>
      </c>
      <c r="AT298" s="143">
        <f t="shared" si="132"/>
        <v>0</v>
      </c>
      <c r="AU298" s="147" t="s">
        <v>76</v>
      </c>
      <c r="AV298" s="143">
        <f>AS298*0.06</f>
        <v>0</v>
      </c>
      <c r="AW298" s="143"/>
      <c r="AX298" s="143"/>
      <c r="AY298" s="143">
        <v>1</v>
      </c>
      <c r="AZ298" s="143">
        <v>19.8</v>
      </c>
      <c r="BA298" s="143">
        <f t="shared" si="133"/>
        <v>1</v>
      </c>
      <c r="BB298" s="147" t="s">
        <v>76</v>
      </c>
      <c r="BC298" s="143">
        <f>AZ298*0.06</f>
        <v>1.188</v>
      </c>
      <c r="BD298" s="143"/>
      <c r="BE298" s="143"/>
      <c r="BF298" s="143">
        <v>0</v>
      </c>
      <c r="BG298" s="143">
        <v>0</v>
      </c>
      <c r="BH298" s="143">
        <f t="shared" si="134"/>
        <v>0</v>
      </c>
      <c r="BI298" s="147" t="s">
        <v>76</v>
      </c>
      <c r="BJ298" s="143">
        <f>BG298*0.06</f>
        <v>0</v>
      </c>
      <c r="BK298" s="143"/>
      <c r="BL298" s="143"/>
      <c r="BM298" s="143">
        <v>0</v>
      </c>
      <c r="BN298" s="143">
        <v>0</v>
      </c>
      <c r="BO298" s="143">
        <v>0</v>
      </c>
      <c r="BP298" s="143">
        <f t="shared" si="135"/>
        <v>0</v>
      </c>
      <c r="BQ298" s="147" t="s">
        <v>76</v>
      </c>
      <c r="BR298" s="143">
        <f>(BN298-BO298)*0.06</f>
        <v>0</v>
      </c>
      <c r="BS298" s="143"/>
      <c r="BT298" s="143"/>
      <c r="BU298" s="143">
        <v>0</v>
      </c>
      <c r="BV298" s="143">
        <v>0</v>
      </c>
      <c r="BW298" s="143">
        <f t="shared" si="136"/>
        <v>0</v>
      </c>
      <c r="BX298" s="147" t="s">
        <v>76</v>
      </c>
      <c r="BY298" s="143">
        <f>BV298*0.06</f>
        <v>0</v>
      </c>
      <c r="BZ298" s="143"/>
      <c r="CA298" s="143"/>
      <c r="CB298" s="143">
        <f t="shared" si="137"/>
        <v>1</v>
      </c>
      <c r="CC298" s="159">
        <f t="shared" si="138"/>
        <v>1</v>
      </c>
      <c r="CD298" s="160" t="s">
        <v>76</v>
      </c>
      <c r="CE298" s="159">
        <f t="shared" si="157"/>
        <v>3</v>
      </c>
      <c r="CF298" s="159"/>
      <c r="CG298" s="144">
        <v>0</v>
      </c>
      <c r="CH298" s="143">
        <v>1</v>
      </c>
      <c r="CI298" s="143">
        <v>0</v>
      </c>
      <c r="CJ298" s="143">
        <v>0</v>
      </c>
      <c r="CK298" s="143">
        <v>0</v>
      </c>
      <c r="CL298" s="143">
        <v>0</v>
      </c>
      <c r="CM298" s="143">
        <v>0</v>
      </c>
      <c r="CN298" s="143">
        <v>0</v>
      </c>
      <c r="CO298" s="143">
        <v>0</v>
      </c>
      <c r="CP298" s="143">
        <v>0</v>
      </c>
      <c r="CQ298" s="143">
        <v>0</v>
      </c>
      <c r="CR298" s="143">
        <f t="shared" si="139"/>
        <v>77</v>
      </c>
      <c r="CS298" s="143">
        <f t="shared" si="140"/>
        <v>0</v>
      </c>
    </row>
    <row r="299" s="135" customFormat="1" customHeight="1" spans="1:97">
      <c r="A299" s="143">
        <v>9190</v>
      </c>
      <c r="B299" s="143" t="s">
        <v>474</v>
      </c>
      <c r="C299" s="143">
        <v>307</v>
      </c>
      <c r="D299" s="143" t="s">
        <v>465</v>
      </c>
      <c r="E299" s="144" t="s">
        <v>72</v>
      </c>
      <c r="F299" s="143"/>
      <c r="G299" s="143"/>
      <c r="H299" s="143">
        <v>1</v>
      </c>
      <c r="I299" s="143">
        <v>29.8</v>
      </c>
      <c r="J299" s="143">
        <f t="shared" si="127"/>
        <v>1</v>
      </c>
      <c r="K299" s="147" t="s">
        <v>76</v>
      </c>
      <c r="L299" s="143">
        <f>I299*0.06</f>
        <v>1.788</v>
      </c>
      <c r="M299" s="143"/>
      <c r="N299" s="143"/>
      <c r="O299" s="143">
        <v>1</v>
      </c>
      <c r="P299" s="143">
        <v>18</v>
      </c>
      <c r="Q299" s="143">
        <f t="shared" si="128"/>
        <v>1</v>
      </c>
      <c r="R299" s="147" t="s">
        <v>76</v>
      </c>
      <c r="S299" s="143">
        <f>P299*0.05</f>
        <v>0.9</v>
      </c>
      <c r="T299" s="143"/>
      <c r="U299" s="143"/>
      <c r="V299" s="143">
        <v>1</v>
      </c>
      <c r="W299" s="143">
        <v>25</v>
      </c>
      <c r="X299" s="143">
        <f t="shared" si="129"/>
        <v>1</v>
      </c>
      <c r="Y299" s="147" t="s">
        <v>76</v>
      </c>
      <c r="Z299" s="143">
        <f>W299*0.06</f>
        <v>1.5</v>
      </c>
      <c r="AA299" s="143"/>
      <c r="AB299" s="143"/>
      <c r="AC299" s="143">
        <v>1</v>
      </c>
      <c r="AD299" s="143">
        <v>18</v>
      </c>
      <c r="AE299" s="143">
        <f t="shared" si="130"/>
        <v>1</v>
      </c>
      <c r="AF299" s="147" t="s">
        <v>76</v>
      </c>
      <c r="AG299" s="143">
        <f>AD299*0.06</f>
        <v>1.08</v>
      </c>
      <c r="AH299" s="143"/>
      <c r="AI299" s="143"/>
      <c r="AJ299" s="143">
        <v>0</v>
      </c>
      <c r="AK299" s="143">
        <v>0</v>
      </c>
      <c r="AL299" s="143">
        <f t="shared" si="131"/>
        <v>0</v>
      </c>
      <c r="AM299" s="147" t="s">
        <v>76</v>
      </c>
      <c r="AN299" s="143">
        <f>AK299*0.06</f>
        <v>0</v>
      </c>
      <c r="AO299" s="143"/>
      <c r="AP299" s="143"/>
      <c r="AQ299" s="143"/>
      <c r="AR299" s="143">
        <v>0</v>
      </c>
      <c r="AS299" s="143">
        <v>0</v>
      </c>
      <c r="AT299" s="143">
        <f t="shared" si="132"/>
        <v>0</v>
      </c>
      <c r="AU299" s="147" t="s">
        <v>76</v>
      </c>
      <c r="AV299" s="143">
        <f>AS299*0.06</f>
        <v>0</v>
      </c>
      <c r="AW299" s="143"/>
      <c r="AX299" s="143"/>
      <c r="AY299" s="143">
        <v>1</v>
      </c>
      <c r="AZ299" s="143">
        <v>35</v>
      </c>
      <c r="BA299" s="143">
        <f t="shared" si="133"/>
        <v>1</v>
      </c>
      <c r="BB299" s="147" t="s">
        <v>76</v>
      </c>
      <c r="BC299" s="143">
        <f>AZ299*0.06</f>
        <v>2.1</v>
      </c>
      <c r="BD299" s="143"/>
      <c r="BE299" s="143"/>
      <c r="BF299" s="143">
        <v>2</v>
      </c>
      <c r="BG299" s="143">
        <v>34.51</v>
      </c>
      <c r="BH299" s="143">
        <f t="shared" si="134"/>
        <v>2</v>
      </c>
      <c r="BI299" s="147" t="s">
        <v>76</v>
      </c>
      <c r="BJ299" s="143">
        <f>BG299*0.06</f>
        <v>2.0706</v>
      </c>
      <c r="BK299" s="143"/>
      <c r="BL299" s="143"/>
      <c r="BM299" s="143">
        <v>0</v>
      </c>
      <c r="BN299" s="143">
        <v>0</v>
      </c>
      <c r="BO299" s="143">
        <v>0</v>
      </c>
      <c r="BP299" s="143">
        <f t="shared" si="135"/>
        <v>0</v>
      </c>
      <c r="BQ299" s="147" t="s">
        <v>76</v>
      </c>
      <c r="BR299" s="143">
        <f>(BN299-BO299)*0.06</f>
        <v>0</v>
      </c>
      <c r="BS299" s="143"/>
      <c r="BT299" s="143"/>
      <c r="BU299" s="143">
        <v>0</v>
      </c>
      <c r="BV299" s="143">
        <v>0</v>
      </c>
      <c r="BW299" s="143">
        <f t="shared" si="136"/>
        <v>0</v>
      </c>
      <c r="BX299" s="147" t="s">
        <v>76</v>
      </c>
      <c r="BY299" s="143">
        <f>BV299*0.06</f>
        <v>0</v>
      </c>
      <c r="BZ299" s="143"/>
      <c r="CA299" s="143"/>
      <c r="CB299" s="143">
        <f t="shared" si="137"/>
        <v>5</v>
      </c>
      <c r="CC299" s="159">
        <f t="shared" si="138"/>
        <v>5</v>
      </c>
      <c r="CD299" s="160" t="s">
        <v>76</v>
      </c>
      <c r="CE299" s="159">
        <f t="shared" si="157"/>
        <v>18</v>
      </c>
      <c r="CF299" s="159"/>
      <c r="CG299" s="144">
        <v>0</v>
      </c>
      <c r="CH299" s="143">
        <v>0</v>
      </c>
      <c r="CI299" s="143">
        <v>0</v>
      </c>
      <c r="CJ299" s="143">
        <v>0</v>
      </c>
      <c r="CK299" s="143">
        <v>0</v>
      </c>
      <c r="CL299" s="143">
        <v>0</v>
      </c>
      <c r="CM299" s="143">
        <v>0</v>
      </c>
      <c r="CN299" s="143">
        <v>1</v>
      </c>
      <c r="CO299" s="143">
        <v>1</v>
      </c>
      <c r="CP299" s="143">
        <v>0</v>
      </c>
      <c r="CQ299" s="143">
        <v>0</v>
      </c>
      <c r="CR299" s="143">
        <f t="shared" si="139"/>
        <v>27</v>
      </c>
      <c r="CS299" s="143">
        <f t="shared" si="140"/>
        <v>0</v>
      </c>
    </row>
    <row r="300" s="135" customFormat="1" customHeight="1" spans="1:97">
      <c r="A300" s="143">
        <v>10886</v>
      </c>
      <c r="B300" s="143" t="s">
        <v>475</v>
      </c>
      <c r="C300" s="143">
        <v>307</v>
      </c>
      <c r="D300" s="143" t="s">
        <v>465</v>
      </c>
      <c r="E300" s="143" t="s">
        <v>72</v>
      </c>
      <c r="F300" s="143">
        <v>52</v>
      </c>
      <c r="G300" s="143">
        <v>62</v>
      </c>
      <c r="H300" s="143">
        <v>42</v>
      </c>
      <c r="I300" s="143">
        <v>959.5</v>
      </c>
      <c r="J300" s="143">
        <f t="shared" si="127"/>
        <v>-10</v>
      </c>
      <c r="K300" s="147" t="s">
        <v>70</v>
      </c>
      <c r="L300" s="143">
        <f>I300*0.06</f>
        <v>57.57</v>
      </c>
      <c r="M300" s="143">
        <v>69</v>
      </c>
      <c r="N300" s="143">
        <v>76</v>
      </c>
      <c r="O300" s="143">
        <v>48</v>
      </c>
      <c r="P300" s="143">
        <v>1106.17</v>
      </c>
      <c r="Q300" s="143">
        <f t="shared" si="128"/>
        <v>-21</v>
      </c>
      <c r="R300" s="147" t="s">
        <v>70</v>
      </c>
      <c r="S300" s="143">
        <f>P300*0.05</f>
        <v>55.3085</v>
      </c>
      <c r="T300" s="143">
        <v>19</v>
      </c>
      <c r="U300" s="143">
        <v>21</v>
      </c>
      <c r="V300" s="143">
        <v>18</v>
      </c>
      <c r="W300" s="143">
        <v>484.43</v>
      </c>
      <c r="X300" s="143">
        <f t="shared" si="129"/>
        <v>-1</v>
      </c>
      <c r="Y300" s="147" t="s">
        <v>70</v>
      </c>
      <c r="Z300" s="143">
        <f>W300*0.06</f>
        <v>29.0658</v>
      </c>
      <c r="AA300" s="143">
        <v>45</v>
      </c>
      <c r="AB300" s="143">
        <v>55</v>
      </c>
      <c r="AC300" s="143">
        <v>23</v>
      </c>
      <c r="AD300" s="143">
        <v>532.34</v>
      </c>
      <c r="AE300" s="143">
        <f t="shared" si="130"/>
        <v>-22</v>
      </c>
      <c r="AF300" s="147" t="s">
        <v>70</v>
      </c>
      <c r="AG300" s="143">
        <f>AD300*0.06</f>
        <v>31.9404</v>
      </c>
      <c r="AH300" s="143">
        <v>6</v>
      </c>
      <c r="AI300" s="143">
        <v>7</v>
      </c>
      <c r="AJ300" s="143">
        <v>5</v>
      </c>
      <c r="AK300" s="143">
        <v>144.5</v>
      </c>
      <c r="AL300" s="143">
        <f t="shared" si="131"/>
        <v>-1</v>
      </c>
      <c r="AM300" s="147" t="s">
        <v>70</v>
      </c>
      <c r="AN300" s="143">
        <f>AK300*0.06</f>
        <v>8.67</v>
      </c>
      <c r="AO300" s="143">
        <f>AL300*1</f>
        <v>-1</v>
      </c>
      <c r="AP300" s="143">
        <v>136</v>
      </c>
      <c r="AQ300" s="143">
        <v>163</v>
      </c>
      <c r="AR300" s="143">
        <v>127</v>
      </c>
      <c r="AS300" s="143">
        <v>10029.8</v>
      </c>
      <c r="AT300" s="143">
        <f t="shared" si="132"/>
        <v>-9</v>
      </c>
      <c r="AU300" s="147" t="s">
        <v>70</v>
      </c>
      <c r="AV300" s="143">
        <f>AS300*0.06</f>
        <v>601.788</v>
      </c>
      <c r="AW300" s="143">
        <v>12</v>
      </c>
      <c r="AX300" s="143">
        <v>14</v>
      </c>
      <c r="AY300" s="143">
        <v>25</v>
      </c>
      <c r="AZ300" s="143">
        <v>595</v>
      </c>
      <c r="BA300" s="143">
        <f t="shared" si="133"/>
        <v>13</v>
      </c>
      <c r="BB300" s="147" t="s">
        <v>69</v>
      </c>
      <c r="BC300" s="143">
        <f>AZ300*0.1</f>
        <v>59.5</v>
      </c>
      <c r="BD300" s="143">
        <v>3</v>
      </c>
      <c r="BE300" s="143">
        <v>3</v>
      </c>
      <c r="BF300" s="143">
        <v>0</v>
      </c>
      <c r="BG300" s="143">
        <v>0</v>
      </c>
      <c r="BH300" s="143">
        <f t="shared" si="134"/>
        <v>-3</v>
      </c>
      <c r="BI300" s="147" t="s">
        <v>70</v>
      </c>
      <c r="BJ300" s="143">
        <f>BG300*0.06</f>
        <v>0</v>
      </c>
      <c r="BK300" s="143">
        <v>13</v>
      </c>
      <c r="BL300" s="143">
        <v>16</v>
      </c>
      <c r="BM300" s="143">
        <v>45</v>
      </c>
      <c r="BN300" s="143">
        <v>807.3</v>
      </c>
      <c r="BO300" s="143">
        <v>299</v>
      </c>
      <c r="BP300" s="143">
        <f t="shared" si="135"/>
        <v>32</v>
      </c>
      <c r="BQ300" s="147" t="s">
        <v>69</v>
      </c>
      <c r="BR300" s="143">
        <f t="shared" si="158"/>
        <v>50.83</v>
      </c>
      <c r="BS300" s="143">
        <v>7</v>
      </c>
      <c r="BT300" s="143">
        <v>10</v>
      </c>
      <c r="BU300" s="143">
        <v>9</v>
      </c>
      <c r="BV300" s="143">
        <v>178.75</v>
      </c>
      <c r="BW300" s="143">
        <f t="shared" si="136"/>
        <v>2</v>
      </c>
      <c r="BX300" s="147" t="s">
        <v>73</v>
      </c>
      <c r="BY300" s="143">
        <f>BV300*0.08</f>
        <v>14.3</v>
      </c>
      <c r="BZ300" s="143">
        <v>26</v>
      </c>
      <c r="CA300" s="143">
        <v>31</v>
      </c>
      <c r="CB300" s="143">
        <f t="shared" si="137"/>
        <v>5</v>
      </c>
      <c r="CC300" s="159">
        <f t="shared" si="138"/>
        <v>-21</v>
      </c>
      <c r="CD300" s="160" t="s">
        <v>70</v>
      </c>
      <c r="CE300" s="159">
        <f t="shared" si="157"/>
        <v>15</v>
      </c>
      <c r="CF300" s="159">
        <f>CC300*3</f>
        <v>-63</v>
      </c>
      <c r="CG300" s="144">
        <v>0</v>
      </c>
      <c r="CH300" s="143">
        <v>3</v>
      </c>
      <c r="CI300" s="143">
        <v>0</v>
      </c>
      <c r="CJ300" s="143">
        <v>0</v>
      </c>
      <c r="CK300" s="143">
        <v>0</v>
      </c>
      <c r="CL300" s="143">
        <v>0</v>
      </c>
      <c r="CM300" s="143">
        <v>0</v>
      </c>
      <c r="CN300" s="143">
        <v>2</v>
      </c>
      <c r="CO300" s="143">
        <v>0</v>
      </c>
      <c r="CP300" s="143">
        <v>0</v>
      </c>
      <c r="CQ300" s="143">
        <v>0</v>
      </c>
      <c r="CR300" s="143">
        <f t="shared" si="139"/>
        <v>924</v>
      </c>
      <c r="CS300" s="143">
        <f t="shared" si="140"/>
        <v>-64</v>
      </c>
    </row>
    <row r="301" s="135" customFormat="1" customHeight="1" spans="1:97">
      <c r="A301" s="143">
        <v>10989</v>
      </c>
      <c r="B301" s="143" t="s">
        <v>476</v>
      </c>
      <c r="C301" s="143">
        <v>307</v>
      </c>
      <c r="D301" s="143" t="s">
        <v>465</v>
      </c>
      <c r="E301" s="143" t="s">
        <v>72</v>
      </c>
      <c r="F301" s="143">
        <v>52</v>
      </c>
      <c r="G301" s="143">
        <v>62</v>
      </c>
      <c r="H301" s="143">
        <v>17</v>
      </c>
      <c r="I301" s="143">
        <v>364.53</v>
      </c>
      <c r="J301" s="143">
        <f t="shared" si="127"/>
        <v>-35</v>
      </c>
      <c r="K301" s="147" t="s">
        <v>70</v>
      </c>
      <c r="L301" s="143">
        <f>I301*0.06</f>
        <v>21.8718</v>
      </c>
      <c r="M301" s="143">
        <v>69</v>
      </c>
      <c r="N301" s="143">
        <v>76</v>
      </c>
      <c r="O301" s="143">
        <v>30</v>
      </c>
      <c r="P301" s="143">
        <v>708.01</v>
      </c>
      <c r="Q301" s="143">
        <f t="shared" si="128"/>
        <v>-39</v>
      </c>
      <c r="R301" s="147" t="s">
        <v>70</v>
      </c>
      <c r="S301" s="143">
        <f>P301*0.05</f>
        <v>35.4005</v>
      </c>
      <c r="T301" s="143">
        <v>19</v>
      </c>
      <c r="U301" s="143">
        <v>21</v>
      </c>
      <c r="V301" s="143">
        <v>12</v>
      </c>
      <c r="W301" s="143">
        <v>240.91</v>
      </c>
      <c r="X301" s="143">
        <f t="shared" si="129"/>
        <v>-7</v>
      </c>
      <c r="Y301" s="147" t="s">
        <v>70</v>
      </c>
      <c r="Z301" s="143">
        <f>W301*0.06</f>
        <v>14.4546</v>
      </c>
      <c r="AA301" s="143">
        <v>45</v>
      </c>
      <c r="AB301" s="143">
        <v>55</v>
      </c>
      <c r="AC301" s="143">
        <v>43</v>
      </c>
      <c r="AD301" s="143">
        <v>903.02</v>
      </c>
      <c r="AE301" s="143">
        <f t="shared" si="130"/>
        <v>-2</v>
      </c>
      <c r="AF301" s="147" t="s">
        <v>70</v>
      </c>
      <c r="AG301" s="143">
        <f>AD301*0.06</f>
        <v>54.1812</v>
      </c>
      <c r="AH301" s="143">
        <v>6</v>
      </c>
      <c r="AI301" s="143">
        <v>7</v>
      </c>
      <c r="AJ301" s="143">
        <v>0</v>
      </c>
      <c r="AK301" s="143">
        <v>0</v>
      </c>
      <c r="AL301" s="143">
        <f t="shared" si="131"/>
        <v>-6</v>
      </c>
      <c r="AM301" s="147" t="s">
        <v>70</v>
      </c>
      <c r="AN301" s="143">
        <f>AK301*0.06</f>
        <v>0</v>
      </c>
      <c r="AO301" s="143">
        <f>AL301*1</f>
        <v>-6</v>
      </c>
      <c r="AP301" s="143">
        <v>136</v>
      </c>
      <c r="AQ301" s="143">
        <v>163</v>
      </c>
      <c r="AR301" s="143">
        <v>109</v>
      </c>
      <c r="AS301" s="143">
        <v>9298</v>
      </c>
      <c r="AT301" s="143">
        <f t="shared" si="132"/>
        <v>-27</v>
      </c>
      <c r="AU301" s="147" t="s">
        <v>70</v>
      </c>
      <c r="AV301" s="143">
        <f>AS301*0.06</f>
        <v>557.88</v>
      </c>
      <c r="AW301" s="143">
        <v>12</v>
      </c>
      <c r="AX301" s="143">
        <v>14</v>
      </c>
      <c r="AY301" s="143">
        <v>14</v>
      </c>
      <c r="AZ301" s="143">
        <v>385</v>
      </c>
      <c r="BA301" s="143">
        <f t="shared" si="133"/>
        <v>2</v>
      </c>
      <c r="BB301" s="147" t="s">
        <v>69</v>
      </c>
      <c r="BC301" s="143">
        <f>AZ301*0.1</f>
        <v>38.5</v>
      </c>
      <c r="BD301" s="143">
        <v>3</v>
      </c>
      <c r="BE301" s="143">
        <v>3</v>
      </c>
      <c r="BF301" s="143">
        <v>6</v>
      </c>
      <c r="BG301" s="143">
        <v>95.24</v>
      </c>
      <c r="BH301" s="143">
        <f t="shared" si="134"/>
        <v>3</v>
      </c>
      <c r="BI301" s="147" t="s">
        <v>69</v>
      </c>
      <c r="BJ301" s="143">
        <f>BG301*0.1</f>
        <v>9.524</v>
      </c>
      <c r="BK301" s="143">
        <v>13</v>
      </c>
      <c r="BL301" s="143">
        <v>16</v>
      </c>
      <c r="BM301" s="143">
        <v>15</v>
      </c>
      <c r="BN301" s="143">
        <v>299</v>
      </c>
      <c r="BO301" s="143">
        <v>0</v>
      </c>
      <c r="BP301" s="143">
        <f t="shared" si="135"/>
        <v>2</v>
      </c>
      <c r="BQ301" s="147" t="s">
        <v>73</v>
      </c>
      <c r="BR301" s="143">
        <f>(BN301-BO301)*0.08</f>
        <v>23.92</v>
      </c>
      <c r="BS301" s="143">
        <v>7</v>
      </c>
      <c r="BT301" s="143">
        <v>9</v>
      </c>
      <c r="BU301" s="143">
        <v>16</v>
      </c>
      <c r="BV301" s="143">
        <v>320.15</v>
      </c>
      <c r="BW301" s="143">
        <f t="shared" si="136"/>
        <v>9</v>
      </c>
      <c r="BX301" s="147" t="s">
        <v>69</v>
      </c>
      <c r="BY301" s="143">
        <f>BV301*0.1</f>
        <v>32.015</v>
      </c>
      <c r="BZ301" s="143">
        <v>26</v>
      </c>
      <c r="CA301" s="143">
        <v>31</v>
      </c>
      <c r="CB301" s="143">
        <f t="shared" si="137"/>
        <v>14</v>
      </c>
      <c r="CC301" s="159">
        <f t="shared" si="138"/>
        <v>-12</v>
      </c>
      <c r="CD301" s="160" t="s">
        <v>70</v>
      </c>
      <c r="CE301" s="159">
        <f t="shared" si="157"/>
        <v>64</v>
      </c>
      <c r="CF301" s="159">
        <f>CC301*3</f>
        <v>-36</v>
      </c>
      <c r="CG301" s="144">
        <v>0</v>
      </c>
      <c r="CH301" s="143">
        <v>1</v>
      </c>
      <c r="CI301" s="143">
        <v>0</v>
      </c>
      <c r="CJ301" s="143">
        <v>0</v>
      </c>
      <c r="CK301" s="143">
        <v>0</v>
      </c>
      <c r="CL301" s="143">
        <v>0</v>
      </c>
      <c r="CM301" s="143">
        <v>0</v>
      </c>
      <c r="CN301" s="143">
        <v>2</v>
      </c>
      <c r="CO301" s="143">
        <v>1</v>
      </c>
      <c r="CP301" s="143">
        <v>0</v>
      </c>
      <c r="CQ301" s="143">
        <v>1</v>
      </c>
      <c r="CR301" s="143">
        <f t="shared" si="139"/>
        <v>852</v>
      </c>
      <c r="CS301" s="143">
        <f t="shared" si="140"/>
        <v>-42</v>
      </c>
    </row>
    <row r="302" s="135" customFormat="1" customHeight="1" spans="1:97">
      <c r="A302" s="143">
        <v>10613</v>
      </c>
      <c r="B302" s="143" t="s">
        <v>477</v>
      </c>
      <c r="C302" s="143">
        <v>307</v>
      </c>
      <c r="D302" s="143" t="s">
        <v>465</v>
      </c>
      <c r="E302" s="143" t="s">
        <v>72</v>
      </c>
      <c r="F302" s="143">
        <v>44</v>
      </c>
      <c r="G302" s="143">
        <v>53</v>
      </c>
      <c r="H302" s="143">
        <v>20</v>
      </c>
      <c r="I302" s="143">
        <v>523.7</v>
      </c>
      <c r="J302" s="143">
        <f t="shared" si="127"/>
        <v>-24</v>
      </c>
      <c r="K302" s="147" t="s">
        <v>70</v>
      </c>
      <c r="L302" s="143">
        <f>I302*0.06</f>
        <v>31.422</v>
      </c>
      <c r="M302" s="143">
        <v>58</v>
      </c>
      <c r="N302" s="143">
        <v>64</v>
      </c>
      <c r="O302" s="143">
        <v>40</v>
      </c>
      <c r="P302" s="143">
        <v>760.02</v>
      </c>
      <c r="Q302" s="143">
        <f t="shared" si="128"/>
        <v>-18</v>
      </c>
      <c r="R302" s="147" t="s">
        <v>70</v>
      </c>
      <c r="S302" s="143">
        <f>P302*0.05</f>
        <v>38.001</v>
      </c>
      <c r="T302" s="143">
        <v>16</v>
      </c>
      <c r="U302" s="143">
        <v>17</v>
      </c>
      <c r="V302" s="143">
        <v>12</v>
      </c>
      <c r="W302" s="143">
        <v>274.4</v>
      </c>
      <c r="X302" s="143">
        <f t="shared" si="129"/>
        <v>-4</v>
      </c>
      <c r="Y302" s="147" t="s">
        <v>70</v>
      </c>
      <c r="Z302" s="143">
        <f>W302*0.06</f>
        <v>16.464</v>
      </c>
      <c r="AA302" s="143">
        <v>38</v>
      </c>
      <c r="AB302" s="143">
        <v>46</v>
      </c>
      <c r="AC302" s="143">
        <v>26</v>
      </c>
      <c r="AD302" s="143">
        <v>567.1</v>
      </c>
      <c r="AE302" s="143">
        <f t="shared" si="130"/>
        <v>-12</v>
      </c>
      <c r="AF302" s="147" t="s">
        <v>70</v>
      </c>
      <c r="AG302" s="143">
        <f>AD302*0.06</f>
        <v>34.026</v>
      </c>
      <c r="AH302" s="143">
        <v>5</v>
      </c>
      <c r="AI302" s="143">
        <v>6</v>
      </c>
      <c r="AJ302" s="143">
        <v>3</v>
      </c>
      <c r="AK302" s="143">
        <v>87.5</v>
      </c>
      <c r="AL302" s="143">
        <f t="shared" si="131"/>
        <v>-2</v>
      </c>
      <c r="AM302" s="147" t="s">
        <v>70</v>
      </c>
      <c r="AN302" s="143">
        <f>AK302*0.06</f>
        <v>5.25</v>
      </c>
      <c r="AO302" s="143">
        <f>AL302*1</f>
        <v>-2</v>
      </c>
      <c r="AP302" s="143">
        <v>115</v>
      </c>
      <c r="AQ302" s="143">
        <v>138</v>
      </c>
      <c r="AR302" s="143">
        <v>129</v>
      </c>
      <c r="AS302" s="143">
        <v>10246.4</v>
      </c>
      <c r="AT302" s="143">
        <f t="shared" si="132"/>
        <v>14</v>
      </c>
      <c r="AU302" s="147" t="s">
        <v>73</v>
      </c>
      <c r="AV302" s="143">
        <f>AS302*0.08</f>
        <v>819.712</v>
      </c>
      <c r="AW302" s="143">
        <v>10</v>
      </c>
      <c r="AX302" s="143">
        <v>12</v>
      </c>
      <c r="AY302" s="143">
        <v>14</v>
      </c>
      <c r="AZ302" s="143">
        <v>344.75</v>
      </c>
      <c r="BA302" s="143">
        <f t="shared" si="133"/>
        <v>4</v>
      </c>
      <c r="BB302" s="147" t="s">
        <v>69</v>
      </c>
      <c r="BC302" s="143">
        <f>AZ302*0.1</f>
        <v>34.475</v>
      </c>
      <c r="BD302" s="143">
        <v>2</v>
      </c>
      <c r="BE302" s="143">
        <v>3</v>
      </c>
      <c r="BF302" s="143">
        <v>6</v>
      </c>
      <c r="BG302" s="143">
        <v>80.71</v>
      </c>
      <c r="BH302" s="143">
        <f t="shared" si="134"/>
        <v>4</v>
      </c>
      <c r="BI302" s="147" t="s">
        <v>69</v>
      </c>
      <c r="BJ302" s="143">
        <f>BG302*0.1</f>
        <v>8.071</v>
      </c>
      <c r="BK302" s="143">
        <v>11</v>
      </c>
      <c r="BL302" s="143">
        <v>14</v>
      </c>
      <c r="BM302" s="143">
        <v>108</v>
      </c>
      <c r="BN302" s="143">
        <v>1495</v>
      </c>
      <c r="BO302" s="143">
        <v>1495</v>
      </c>
      <c r="BP302" s="143">
        <f t="shared" si="135"/>
        <v>97</v>
      </c>
      <c r="BQ302" s="147" t="s">
        <v>69</v>
      </c>
      <c r="BR302" s="143">
        <f>(BN302-BO302)*0.1</f>
        <v>0</v>
      </c>
      <c r="BS302" s="143">
        <v>6</v>
      </c>
      <c r="BT302" s="143">
        <v>8</v>
      </c>
      <c r="BU302" s="143">
        <v>19</v>
      </c>
      <c r="BV302" s="143">
        <v>336.06</v>
      </c>
      <c r="BW302" s="143">
        <f t="shared" si="136"/>
        <v>13</v>
      </c>
      <c r="BX302" s="147" t="s">
        <v>69</v>
      </c>
      <c r="BY302" s="143">
        <f>BV302*0.1</f>
        <v>33.606</v>
      </c>
      <c r="BZ302" s="143">
        <v>22</v>
      </c>
      <c r="CA302" s="143">
        <v>27</v>
      </c>
      <c r="CB302" s="143">
        <f t="shared" si="137"/>
        <v>29</v>
      </c>
      <c r="CC302" s="159">
        <f t="shared" si="138"/>
        <v>7</v>
      </c>
      <c r="CD302" s="160" t="s">
        <v>69</v>
      </c>
      <c r="CE302" s="159">
        <f>CG302*3+CH302*5+CI302*25+CJ302*15+CK302*70+CL302*6+CM302*30+CN302*6+CO302*24+CP302*56+CQ302*61</f>
        <v>190</v>
      </c>
      <c r="CF302" s="159"/>
      <c r="CG302" s="144">
        <v>0</v>
      </c>
      <c r="CH302" s="143">
        <v>4</v>
      </c>
      <c r="CI302" s="143">
        <v>0</v>
      </c>
      <c r="CJ302" s="143">
        <v>0</v>
      </c>
      <c r="CK302" s="143">
        <v>2</v>
      </c>
      <c r="CL302" s="143">
        <v>0</v>
      </c>
      <c r="CM302" s="143">
        <v>0</v>
      </c>
      <c r="CN302" s="143">
        <v>1</v>
      </c>
      <c r="CO302" s="143">
        <v>1</v>
      </c>
      <c r="CP302" s="143">
        <v>0</v>
      </c>
      <c r="CQ302" s="143">
        <v>0</v>
      </c>
      <c r="CR302" s="143">
        <f t="shared" si="139"/>
        <v>1211</v>
      </c>
      <c r="CS302" s="143">
        <f t="shared" si="140"/>
        <v>-2</v>
      </c>
    </row>
    <row r="303" s="135" customFormat="1" customHeight="1" spans="1:97">
      <c r="A303" s="143">
        <v>10902</v>
      </c>
      <c r="B303" s="143" t="s">
        <v>478</v>
      </c>
      <c r="C303" s="143">
        <v>307</v>
      </c>
      <c r="D303" s="143" t="s">
        <v>465</v>
      </c>
      <c r="E303" s="144" t="s">
        <v>72</v>
      </c>
      <c r="F303" s="143"/>
      <c r="G303" s="143"/>
      <c r="H303" s="143">
        <v>0</v>
      </c>
      <c r="I303" s="143">
        <v>0</v>
      </c>
      <c r="J303" s="143">
        <f t="shared" si="127"/>
        <v>0</v>
      </c>
      <c r="K303" s="147" t="s">
        <v>76</v>
      </c>
      <c r="L303" s="143">
        <f t="shared" ref="L303:L312" si="159">I303*0.06</f>
        <v>0</v>
      </c>
      <c r="M303" s="143"/>
      <c r="N303" s="143"/>
      <c r="O303" s="143">
        <v>1</v>
      </c>
      <c r="P303" s="143">
        <v>32</v>
      </c>
      <c r="Q303" s="143">
        <f t="shared" si="128"/>
        <v>1</v>
      </c>
      <c r="R303" s="147" t="s">
        <v>76</v>
      </c>
      <c r="S303" s="143">
        <f t="shared" ref="S303:S312" si="160">P303*0.05</f>
        <v>1.6</v>
      </c>
      <c r="T303" s="143"/>
      <c r="U303" s="143"/>
      <c r="V303" s="143">
        <v>0</v>
      </c>
      <c r="W303" s="143">
        <v>0</v>
      </c>
      <c r="X303" s="143">
        <f t="shared" si="129"/>
        <v>0</v>
      </c>
      <c r="Y303" s="147" t="s">
        <v>76</v>
      </c>
      <c r="Z303" s="143">
        <f t="shared" ref="Z303:Z312" si="161">W303*0.06</f>
        <v>0</v>
      </c>
      <c r="AA303" s="143"/>
      <c r="AB303" s="143"/>
      <c r="AC303" s="143">
        <v>3</v>
      </c>
      <c r="AD303" s="143">
        <v>39.23</v>
      </c>
      <c r="AE303" s="143">
        <f t="shared" si="130"/>
        <v>3</v>
      </c>
      <c r="AF303" s="147" t="s">
        <v>76</v>
      </c>
      <c r="AG303" s="143">
        <f t="shared" ref="AG303:AG312" si="162">AD303*0.06</f>
        <v>2.3538</v>
      </c>
      <c r="AH303" s="143"/>
      <c r="AI303" s="143"/>
      <c r="AJ303" s="143">
        <v>0</v>
      </c>
      <c r="AK303" s="143">
        <v>0</v>
      </c>
      <c r="AL303" s="143">
        <f t="shared" si="131"/>
        <v>0</v>
      </c>
      <c r="AM303" s="147" t="s">
        <v>76</v>
      </c>
      <c r="AN303" s="143">
        <f t="shared" ref="AN303:AN312" si="163">AK303*0.06</f>
        <v>0</v>
      </c>
      <c r="AO303" s="143"/>
      <c r="AP303" s="143"/>
      <c r="AQ303" s="143"/>
      <c r="AR303" s="143">
        <v>0</v>
      </c>
      <c r="AS303" s="143">
        <v>0</v>
      </c>
      <c r="AT303" s="143">
        <f t="shared" si="132"/>
        <v>0</v>
      </c>
      <c r="AU303" s="147" t="s">
        <v>76</v>
      </c>
      <c r="AV303" s="143">
        <f t="shared" ref="AV303:AV312" si="164">AS303*0.06</f>
        <v>0</v>
      </c>
      <c r="AW303" s="143"/>
      <c r="AX303" s="143"/>
      <c r="AY303" s="143">
        <v>0</v>
      </c>
      <c r="AZ303" s="143">
        <v>0</v>
      </c>
      <c r="BA303" s="143">
        <f t="shared" si="133"/>
        <v>0</v>
      </c>
      <c r="BB303" s="147" t="s">
        <v>76</v>
      </c>
      <c r="BC303" s="143">
        <f t="shared" ref="BC303:BC312" si="165">AZ303*0.06</f>
        <v>0</v>
      </c>
      <c r="BD303" s="143"/>
      <c r="BE303" s="143"/>
      <c r="BF303" s="143">
        <v>0</v>
      </c>
      <c r="BG303" s="143">
        <v>0</v>
      </c>
      <c r="BH303" s="143">
        <f t="shared" si="134"/>
        <v>0</v>
      </c>
      <c r="BI303" s="147" t="s">
        <v>76</v>
      </c>
      <c r="BJ303" s="143">
        <f t="shared" ref="BJ303:BJ312" si="166">BG303*0.06</f>
        <v>0</v>
      </c>
      <c r="BK303" s="143"/>
      <c r="BL303" s="143"/>
      <c r="BM303" s="143">
        <v>0</v>
      </c>
      <c r="BN303" s="143">
        <v>0</v>
      </c>
      <c r="BO303" s="143">
        <v>0</v>
      </c>
      <c r="BP303" s="143">
        <f t="shared" si="135"/>
        <v>0</v>
      </c>
      <c r="BQ303" s="147" t="s">
        <v>76</v>
      </c>
      <c r="BR303" s="143">
        <f t="shared" ref="BR303:BR312" si="167">(BN303-BO303)*0.06</f>
        <v>0</v>
      </c>
      <c r="BS303" s="143"/>
      <c r="BT303" s="143"/>
      <c r="BU303" s="143">
        <v>0</v>
      </c>
      <c r="BV303" s="143">
        <v>0</v>
      </c>
      <c r="BW303" s="143">
        <f t="shared" si="136"/>
        <v>0</v>
      </c>
      <c r="BX303" s="147" t="s">
        <v>76</v>
      </c>
      <c r="BY303" s="143">
        <f t="shared" ref="BY303:BY312" si="168">BV303*0.06</f>
        <v>0</v>
      </c>
      <c r="BZ303" s="143"/>
      <c r="CA303" s="143"/>
      <c r="CB303" s="143">
        <f t="shared" si="137"/>
        <v>0</v>
      </c>
      <c r="CC303" s="159">
        <f t="shared" si="138"/>
        <v>0</v>
      </c>
      <c r="CD303" s="160" t="s">
        <v>76</v>
      </c>
      <c r="CE303" s="159">
        <f t="shared" ref="CE303:CE313" si="169">CG303*2+CH303*3+CI303*15+CJ303*10+CK303*50+CL303*4+CM303*20+CN303*3+CO303*15+CP303*40+CQ303*40</f>
        <v>0</v>
      </c>
      <c r="CF303" s="159"/>
      <c r="CG303" s="144">
        <v>0</v>
      </c>
      <c r="CH303" s="143">
        <v>0</v>
      </c>
      <c r="CI303" s="143">
        <v>0</v>
      </c>
      <c r="CJ303" s="143">
        <v>0</v>
      </c>
      <c r="CK303" s="143">
        <v>0</v>
      </c>
      <c r="CL303" s="143">
        <v>0</v>
      </c>
      <c r="CM303" s="143">
        <v>0</v>
      </c>
      <c r="CN303" s="143">
        <v>0</v>
      </c>
      <c r="CO303" s="143">
        <v>0</v>
      </c>
      <c r="CP303" s="143">
        <v>0</v>
      </c>
      <c r="CQ303" s="143">
        <v>0</v>
      </c>
      <c r="CR303" s="143">
        <f t="shared" si="139"/>
        <v>4</v>
      </c>
      <c r="CS303" s="143">
        <f t="shared" si="140"/>
        <v>0</v>
      </c>
    </row>
    <row r="304" s="135" customFormat="1" customHeight="1" spans="1:97">
      <c r="A304" s="143">
        <v>10890</v>
      </c>
      <c r="B304" s="143" t="s">
        <v>479</v>
      </c>
      <c r="C304" s="143">
        <v>307</v>
      </c>
      <c r="D304" s="143" t="s">
        <v>465</v>
      </c>
      <c r="E304" s="144" t="s">
        <v>72</v>
      </c>
      <c r="F304" s="143"/>
      <c r="G304" s="143"/>
      <c r="H304" s="143">
        <v>0</v>
      </c>
      <c r="I304" s="143">
        <v>0</v>
      </c>
      <c r="J304" s="143">
        <f t="shared" si="127"/>
        <v>0</v>
      </c>
      <c r="K304" s="147" t="s">
        <v>76</v>
      </c>
      <c r="L304" s="143">
        <f t="shared" si="159"/>
        <v>0</v>
      </c>
      <c r="M304" s="143"/>
      <c r="N304" s="143"/>
      <c r="O304" s="143">
        <v>0</v>
      </c>
      <c r="P304" s="143">
        <v>0</v>
      </c>
      <c r="Q304" s="143">
        <f t="shared" si="128"/>
        <v>0</v>
      </c>
      <c r="R304" s="147" t="s">
        <v>76</v>
      </c>
      <c r="S304" s="143">
        <f t="shared" si="160"/>
        <v>0</v>
      </c>
      <c r="T304" s="143"/>
      <c r="U304" s="143"/>
      <c r="V304" s="143">
        <v>0</v>
      </c>
      <c r="W304" s="143">
        <v>0</v>
      </c>
      <c r="X304" s="143">
        <f t="shared" si="129"/>
        <v>0</v>
      </c>
      <c r="Y304" s="147" t="s">
        <v>76</v>
      </c>
      <c r="Z304" s="143">
        <f t="shared" si="161"/>
        <v>0</v>
      </c>
      <c r="AA304" s="143"/>
      <c r="AB304" s="143"/>
      <c r="AC304" s="143">
        <v>0</v>
      </c>
      <c r="AD304" s="143">
        <v>0</v>
      </c>
      <c r="AE304" s="143">
        <f t="shared" si="130"/>
        <v>0</v>
      </c>
      <c r="AF304" s="147" t="s">
        <v>76</v>
      </c>
      <c r="AG304" s="143">
        <f t="shared" si="162"/>
        <v>0</v>
      </c>
      <c r="AH304" s="143"/>
      <c r="AI304" s="143"/>
      <c r="AJ304" s="143">
        <v>0</v>
      </c>
      <c r="AK304" s="143">
        <v>0</v>
      </c>
      <c r="AL304" s="143">
        <f t="shared" si="131"/>
        <v>0</v>
      </c>
      <c r="AM304" s="147" t="s">
        <v>76</v>
      </c>
      <c r="AN304" s="143">
        <f t="shared" si="163"/>
        <v>0</v>
      </c>
      <c r="AO304" s="143"/>
      <c r="AP304" s="143"/>
      <c r="AQ304" s="143"/>
      <c r="AR304" s="143">
        <v>0</v>
      </c>
      <c r="AS304" s="143">
        <v>0</v>
      </c>
      <c r="AT304" s="143">
        <f t="shared" si="132"/>
        <v>0</v>
      </c>
      <c r="AU304" s="147" t="s">
        <v>76</v>
      </c>
      <c r="AV304" s="143">
        <f t="shared" si="164"/>
        <v>0</v>
      </c>
      <c r="AW304" s="143"/>
      <c r="AX304" s="143"/>
      <c r="AY304" s="143">
        <v>0</v>
      </c>
      <c r="AZ304" s="143">
        <v>0</v>
      </c>
      <c r="BA304" s="143">
        <f t="shared" si="133"/>
        <v>0</v>
      </c>
      <c r="BB304" s="147" t="s">
        <v>76</v>
      </c>
      <c r="BC304" s="143">
        <f t="shared" si="165"/>
        <v>0</v>
      </c>
      <c r="BD304" s="143"/>
      <c r="BE304" s="143"/>
      <c r="BF304" s="143">
        <v>0</v>
      </c>
      <c r="BG304" s="143">
        <v>0</v>
      </c>
      <c r="BH304" s="143">
        <f t="shared" si="134"/>
        <v>0</v>
      </c>
      <c r="BI304" s="147" t="s">
        <v>76</v>
      </c>
      <c r="BJ304" s="143">
        <f t="shared" si="166"/>
        <v>0</v>
      </c>
      <c r="BK304" s="143"/>
      <c r="BL304" s="143"/>
      <c r="BM304" s="143">
        <v>0</v>
      </c>
      <c r="BN304" s="143">
        <v>0</v>
      </c>
      <c r="BO304" s="143">
        <v>0</v>
      </c>
      <c r="BP304" s="143">
        <f t="shared" si="135"/>
        <v>0</v>
      </c>
      <c r="BQ304" s="147" t="s">
        <v>76</v>
      </c>
      <c r="BR304" s="143">
        <f t="shared" si="167"/>
        <v>0</v>
      </c>
      <c r="BS304" s="143"/>
      <c r="BT304" s="143"/>
      <c r="BU304" s="143">
        <v>0</v>
      </c>
      <c r="BV304" s="143">
        <v>0</v>
      </c>
      <c r="BW304" s="143">
        <f t="shared" si="136"/>
        <v>0</v>
      </c>
      <c r="BX304" s="147" t="s">
        <v>76</v>
      </c>
      <c r="BY304" s="143">
        <f t="shared" si="168"/>
        <v>0</v>
      </c>
      <c r="BZ304" s="143"/>
      <c r="CA304" s="143"/>
      <c r="CB304" s="143">
        <f t="shared" si="137"/>
        <v>0</v>
      </c>
      <c r="CC304" s="159">
        <f t="shared" si="138"/>
        <v>0</v>
      </c>
      <c r="CD304" s="160" t="s">
        <v>76</v>
      </c>
      <c r="CE304" s="159">
        <f t="shared" si="169"/>
        <v>0</v>
      </c>
      <c r="CF304" s="159"/>
      <c r="CG304" s="144">
        <v>0</v>
      </c>
      <c r="CH304" s="143">
        <v>0</v>
      </c>
      <c r="CI304" s="143">
        <v>0</v>
      </c>
      <c r="CJ304" s="143">
        <v>0</v>
      </c>
      <c r="CK304" s="143">
        <v>0</v>
      </c>
      <c r="CL304" s="143">
        <v>0</v>
      </c>
      <c r="CM304" s="143">
        <v>0</v>
      </c>
      <c r="CN304" s="143">
        <v>0</v>
      </c>
      <c r="CO304" s="143">
        <v>0</v>
      </c>
      <c r="CP304" s="143">
        <v>0</v>
      </c>
      <c r="CQ304" s="143">
        <v>0</v>
      </c>
      <c r="CR304" s="143">
        <f t="shared" si="139"/>
        <v>0</v>
      </c>
      <c r="CS304" s="143">
        <f t="shared" si="140"/>
        <v>0</v>
      </c>
    </row>
    <row r="305" s="135" customFormat="1" customHeight="1" spans="1:97">
      <c r="A305" s="143">
        <v>11752</v>
      </c>
      <c r="B305" s="143" t="s">
        <v>480</v>
      </c>
      <c r="C305" s="143">
        <v>307</v>
      </c>
      <c r="D305" s="143" t="s">
        <v>465</v>
      </c>
      <c r="E305" s="144" t="s">
        <v>72</v>
      </c>
      <c r="F305" s="143"/>
      <c r="G305" s="143"/>
      <c r="H305" s="143">
        <v>0</v>
      </c>
      <c r="I305" s="143">
        <v>0</v>
      </c>
      <c r="J305" s="143">
        <f t="shared" si="127"/>
        <v>0</v>
      </c>
      <c r="K305" s="147" t="s">
        <v>76</v>
      </c>
      <c r="L305" s="143">
        <f t="shared" si="159"/>
        <v>0</v>
      </c>
      <c r="M305" s="143"/>
      <c r="N305" s="143"/>
      <c r="O305" s="143">
        <v>0</v>
      </c>
      <c r="P305" s="143">
        <v>0</v>
      </c>
      <c r="Q305" s="143">
        <f t="shared" si="128"/>
        <v>0</v>
      </c>
      <c r="R305" s="147" t="s">
        <v>76</v>
      </c>
      <c r="S305" s="143">
        <f t="shared" si="160"/>
        <v>0</v>
      </c>
      <c r="T305" s="143"/>
      <c r="U305" s="143"/>
      <c r="V305" s="143">
        <v>0</v>
      </c>
      <c r="W305" s="143">
        <v>0</v>
      </c>
      <c r="X305" s="143">
        <f t="shared" si="129"/>
        <v>0</v>
      </c>
      <c r="Y305" s="147" t="s">
        <v>76</v>
      </c>
      <c r="Z305" s="143">
        <f t="shared" si="161"/>
        <v>0</v>
      </c>
      <c r="AA305" s="143"/>
      <c r="AB305" s="143"/>
      <c r="AC305" s="143">
        <v>0</v>
      </c>
      <c r="AD305" s="143">
        <v>0</v>
      </c>
      <c r="AE305" s="143">
        <f t="shared" si="130"/>
        <v>0</v>
      </c>
      <c r="AF305" s="147" t="s">
        <v>76</v>
      </c>
      <c r="AG305" s="143">
        <f t="shared" si="162"/>
        <v>0</v>
      </c>
      <c r="AH305" s="143"/>
      <c r="AI305" s="143"/>
      <c r="AJ305" s="143">
        <v>0</v>
      </c>
      <c r="AK305" s="143">
        <v>0</v>
      </c>
      <c r="AL305" s="143">
        <f t="shared" si="131"/>
        <v>0</v>
      </c>
      <c r="AM305" s="147" t="s">
        <v>76</v>
      </c>
      <c r="AN305" s="143">
        <f t="shared" si="163"/>
        <v>0</v>
      </c>
      <c r="AO305" s="143"/>
      <c r="AP305" s="143"/>
      <c r="AQ305" s="143"/>
      <c r="AR305" s="143">
        <v>0</v>
      </c>
      <c r="AS305" s="143">
        <v>0</v>
      </c>
      <c r="AT305" s="143">
        <f t="shared" si="132"/>
        <v>0</v>
      </c>
      <c r="AU305" s="147" t="s">
        <v>76</v>
      </c>
      <c r="AV305" s="143">
        <f t="shared" si="164"/>
        <v>0</v>
      </c>
      <c r="AW305" s="143"/>
      <c r="AX305" s="143"/>
      <c r="AY305" s="143">
        <v>0</v>
      </c>
      <c r="AZ305" s="143">
        <v>0</v>
      </c>
      <c r="BA305" s="143">
        <f t="shared" si="133"/>
        <v>0</v>
      </c>
      <c r="BB305" s="147" t="s">
        <v>76</v>
      </c>
      <c r="BC305" s="143">
        <f t="shared" si="165"/>
        <v>0</v>
      </c>
      <c r="BD305" s="143"/>
      <c r="BE305" s="143"/>
      <c r="BF305" s="143">
        <v>0</v>
      </c>
      <c r="BG305" s="143">
        <v>0</v>
      </c>
      <c r="BH305" s="143">
        <f t="shared" si="134"/>
        <v>0</v>
      </c>
      <c r="BI305" s="147" t="s">
        <v>76</v>
      </c>
      <c r="BJ305" s="143">
        <f t="shared" si="166"/>
        <v>0</v>
      </c>
      <c r="BK305" s="143"/>
      <c r="BL305" s="143"/>
      <c r="BM305" s="143">
        <v>0</v>
      </c>
      <c r="BN305" s="143">
        <v>0</v>
      </c>
      <c r="BO305" s="143">
        <v>0</v>
      </c>
      <c r="BP305" s="143">
        <f t="shared" si="135"/>
        <v>0</v>
      </c>
      <c r="BQ305" s="147" t="s">
        <v>76</v>
      </c>
      <c r="BR305" s="143">
        <f t="shared" si="167"/>
        <v>0</v>
      </c>
      <c r="BS305" s="143"/>
      <c r="BT305" s="143"/>
      <c r="BU305" s="143">
        <v>0</v>
      </c>
      <c r="BV305" s="143">
        <v>0</v>
      </c>
      <c r="BW305" s="143">
        <f t="shared" si="136"/>
        <v>0</v>
      </c>
      <c r="BX305" s="147" t="s">
        <v>76</v>
      </c>
      <c r="BY305" s="143">
        <f t="shared" si="168"/>
        <v>0</v>
      </c>
      <c r="BZ305" s="143"/>
      <c r="CA305" s="143"/>
      <c r="CB305" s="143">
        <f t="shared" si="137"/>
        <v>0</v>
      </c>
      <c r="CC305" s="159">
        <f t="shared" si="138"/>
        <v>0</v>
      </c>
      <c r="CD305" s="160" t="s">
        <v>76</v>
      </c>
      <c r="CE305" s="159">
        <f t="shared" si="169"/>
        <v>0</v>
      </c>
      <c r="CF305" s="159"/>
      <c r="CG305" s="144">
        <v>0</v>
      </c>
      <c r="CH305" s="143">
        <v>0</v>
      </c>
      <c r="CI305" s="143">
        <v>0</v>
      </c>
      <c r="CJ305" s="143">
        <v>0</v>
      </c>
      <c r="CK305" s="143">
        <v>0</v>
      </c>
      <c r="CL305" s="143">
        <v>0</v>
      </c>
      <c r="CM305" s="143">
        <v>0</v>
      </c>
      <c r="CN305" s="143">
        <v>0</v>
      </c>
      <c r="CO305" s="143">
        <v>0</v>
      </c>
      <c r="CP305" s="143">
        <v>0</v>
      </c>
      <c r="CQ305" s="143">
        <v>0</v>
      </c>
      <c r="CR305" s="143">
        <f t="shared" si="139"/>
        <v>0</v>
      </c>
      <c r="CS305" s="143">
        <f t="shared" si="140"/>
        <v>0</v>
      </c>
    </row>
    <row r="306" s="135" customFormat="1" customHeight="1" spans="1:97">
      <c r="A306" s="143">
        <v>12469</v>
      </c>
      <c r="B306" s="143" t="s">
        <v>481</v>
      </c>
      <c r="C306" s="143">
        <v>307</v>
      </c>
      <c r="D306" s="143" t="s">
        <v>465</v>
      </c>
      <c r="E306" s="144" t="s">
        <v>482</v>
      </c>
      <c r="F306" s="143"/>
      <c r="G306" s="143"/>
      <c r="H306" s="143">
        <v>0</v>
      </c>
      <c r="I306" s="143">
        <v>0</v>
      </c>
      <c r="J306" s="143">
        <f t="shared" si="127"/>
        <v>0</v>
      </c>
      <c r="K306" s="147" t="s">
        <v>76</v>
      </c>
      <c r="L306" s="143">
        <f t="shared" si="159"/>
        <v>0</v>
      </c>
      <c r="M306" s="143"/>
      <c r="N306" s="143"/>
      <c r="O306" s="143">
        <v>0</v>
      </c>
      <c r="P306" s="143">
        <v>0</v>
      </c>
      <c r="Q306" s="143">
        <f t="shared" si="128"/>
        <v>0</v>
      </c>
      <c r="R306" s="147" t="s">
        <v>76</v>
      </c>
      <c r="S306" s="143">
        <f t="shared" si="160"/>
        <v>0</v>
      </c>
      <c r="T306" s="143"/>
      <c r="U306" s="143"/>
      <c r="V306" s="143">
        <v>0</v>
      </c>
      <c r="W306" s="143">
        <v>0</v>
      </c>
      <c r="X306" s="143">
        <f t="shared" si="129"/>
        <v>0</v>
      </c>
      <c r="Y306" s="147" t="s">
        <v>76</v>
      </c>
      <c r="Z306" s="143">
        <f t="shared" si="161"/>
        <v>0</v>
      </c>
      <c r="AA306" s="143"/>
      <c r="AB306" s="143"/>
      <c r="AC306" s="143">
        <v>0</v>
      </c>
      <c r="AD306" s="143">
        <v>0</v>
      </c>
      <c r="AE306" s="143">
        <f t="shared" si="130"/>
        <v>0</v>
      </c>
      <c r="AF306" s="147" t="s">
        <v>76</v>
      </c>
      <c r="AG306" s="143">
        <f t="shared" si="162"/>
        <v>0</v>
      </c>
      <c r="AH306" s="143"/>
      <c r="AI306" s="143"/>
      <c r="AJ306" s="143">
        <v>0</v>
      </c>
      <c r="AK306" s="143">
        <v>0</v>
      </c>
      <c r="AL306" s="143">
        <f t="shared" si="131"/>
        <v>0</v>
      </c>
      <c r="AM306" s="147" t="s">
        <v>76</v>
      </c>
      <c r="AN306" s="143">
        <f t="shared" si="163"/>
        <v>0</v>
      </c>
      <c r="AO306" s="143"/>
      <c r="AP306" s="143"/>
      <c r="AQ306" s="143"/>
      <c r="AR306" s="143">
        <v>0</v>
      </c>
      <c r="AS306" s="143">
        <v>0</v>
      </c>
      <c r="AT306" s="143">
        <f t="shared" si="132"/>
        <v>0</v>
      </c>
      <c r="AU306" s="147" t="s">
        <v>76</v>
      </c>
      <c r="AV306" s="143">
        <f t="shared" si="164"/>
        <v>0</v>
      </c>
      <c r="AW306" s="143"/>
      <c r="AX306" s="143"/>
      <c r="AY306" s="143">
        <v>0</v>
      </c>
      <c r="AZ306" s="143">
        <v>0</v>
      </c>
      <c r="BA306" s="143">
        <f t="shared" si="133"/>
        <v>0</v>
      </c>
      <c r="BB306" s="147" t="s">
        <v>76</v>
      </c>
      <c r="BC306" s="143">
        <f t="shared" si="165"/>
        <v>0</v>
      </c>
      <c r="BD306" s="143"/>
      <c r="BE306" s="143"/>
      <c r="BF306" s="143">
        <v>0</v>
      </c>
      <c r="BG306" s="143">
        <v>0</v>
      </c>
      <c r="BH306" s="143">
        <f t="shared" si="134"/>
        <v>0</v>
      </c>
      <c r="BI306" s="147" t="s">
        <v>76</v>
      </c>
      <c r="BJ306" s="143">
        <f t="shared" si="166"/>
        <v>0</v>
      </c>
      <c r="BK306" s="143"/>
      <c r="BL306" s="143"/>
      <c r="BM306" s="143">
        <v>0</v>
      </c>
      <c r="BN306" s="143">
        <v>0</v>
      </c>
      <c r="BO306" s="143">
        <v>0</v>
      </c>
      <c r="BP306" s="143">
        <f t="shared" si="135"/>
        <v>0</v>
      </c>
      <c r="BQ306" s="147" t="s">
        <v>76</v>
      </c>
      <c r="BR306" s="143">
        <f t="shared" si="167"/>
        <v>0</v>
      </c>
      <c r="BS306" s="143"/>
      <c r="BT306" s="143"/>
      <c r="BU306" s="143">
        <v>0</v>
      </c>
      <c r="BV306" s="143">
        <v>0</v>
      </c>
      <c r="BW306" s="143">
        <f t="shared" si="136"/>
        <v>0</v>
      </c>
      <c r="BX306" s="147" t="s">
        <v>76</v>
      </c>
      <c r="BY306" s="143">
        <f t="shared" si="168"/>
        <v>0</v>
      </c>
      <c r="BZ306" s="143"/>
      <c r="CA306" s="143"/>
      <c r="CB306" s="143">
        <f t="shared" si="137"/>
        <v>0</v>
      </c>
      <c r="CC306" s="159">
        <f t="shared" si="138"/>
        <v>0</v>
      </c>
      <c r="CD306" s="160" t="s">
        <v>76</v>
      </c>
      <c r="CE306" s="159">
        <f t="shared" si="169"/>
        <v>0</v>
      </c>
      <c r="CF306" s="159"/>
      <c r="CG306" s="144">
        <v>0</v>
      </c>
      <c r="CH306" s="143">
        <v>0</v>
      </c>
      <c r="CI306" s="143">
        <v>0</v>
      </c>
      <c r="CJ306" s="143">
        <v>0</v>
      </c>
      <c r="CK306" s="143">
        <v>0</v>
      </c>
      <c r="CL306" s="143">
        <v>0</v>
      </c>
      <c r="CM306" s="143">
        <v>0</v>
      </c>
      <c r="CN306" s="143">
        <v>0</v>
      </c>
      <c r="CO306" s="143">
        <v>0</v>
      </c>
      <c r="CP306" s="143">
        <v>0</v>
      </c>
      <c r="CQ306" s="143">
        <v>0</v>
      </c>
      <c r="CR306" s="143">
        <f t="shared" si="139"/>
        <v>0</v>
      </c>
      <c r="CS306" s="143">
        <f t="shared" si="140"/>
        <v>0</v>
      </c>
    </row>
    <row r="307" s="135" customFormat="1" customHeight="1" spans="1:97">
      <c r="A307" s="143">
        <v>12140</v>
      </c>
      <c r="B307" s="143" t="s">
        <v>483</v>
      </c>
      <c r="C307" s="143">
        <v>307</v>
      </c>
      <c r="D307" s="143" t="s">
        <v>465</v>
      </c>
      <c r="E307" s="144" t="s">
        <v>72</v>
      </c>
      <c r="F307" s="143"/>
      <c r="G307" s="143"/>
      <c r="H307" s="143">
        <v>8</v>
      </c>
      <c r="I307" s="143">
        <v>222.7</v>
      </c>
      <c r="J307" s="143">
        <f t="shared" si="127"/>
        <v>8</v>
      </c>
      <c r="K307" s="147" t="s">
        <v>76</v>
      </c>
      <c r="L307" s="143">
        <f t="shared" si="159"/>
        <v>13.362</v>
      </c>
      <c r="M307" s="143"/>
      <c r="N307" s="143"/>
      <c r="O307" s="143">
        <v>1</v>
      </c>
      <c r="P307" s="143">
        <v>18</v>
      </c>
      <c r="Q307" s="143">
        <f t="shared" si="128"/>
        <v>1</v>
      </c>
      <c r="R307" s="147" t="s">
        <v>76</v>
      </c>
      <c r="S307" s="143">
        <f t="shared" si="160"/>
        <v>0.9</v>
      </c>
      <c r="T307" s="143"/>
      <c r="U307" s="143"/>
      <c r="V307" s="143">
        <v>1</v>
      </c>
      <c r="W307" s="143">
        <v>28</v>
      </c>
      <c r="X307" s="143">
        <f t="shared" si="129"/>
        <v>1</v>
      </c>
      <c r="Y307" s="147" t="s">
        <v>76</v>
      </c>
      <c r="Z307" s="143">
        <f t="shared" si="161"/>
        <v>1.68</v>
      </c>
      <c r="AA307" s="143"/>
      <c r="AB307" s="143"/>
      <c r="AC307" s="143">
        <v>0</v>
      </c>
      <c r="AD307" s="143">
        <v>0</v>
      </c>
      <c r="AE307" s="143">
        <f t="shared" si="130"/>
        <v>0</v>
      </c>
      <c r="AF307" s="147" t="s">
        <v>76</v>
      </c>
      <c r="AG307" s="143">
        <f t="shared" si="162"/>
        <v>0</v>
      </c>
      <c r="AH307" s="143"/>
      <c r="AI307" s="143"/>
      <c r="AJ307" s="143">
        <v>0</v>
      </c>
      <c r="AK307" s="143">
        <v>0</v>
      </c>
      <c r="AL307" s="143">
        <f t="shared" si="131"/>
        <v>0</v>
      </c>
      <c r="AM307" s="147" t="s">
        <v>76</v>
      </c>
      <c r="AN307" s="143">
        <f t="shared" si="163"/>
        <v>0</v>
      </c>
      <c r="AO307" s="143"/>
      <c r="AP307" s="143"/>
      <c r="AQ307" s="143"/>
      <c r="AR307" s="143">
        <v>8</v>
      </c>
      <c r="AS307" s="143">
        <v>690</v>
      </c>
      <c r="AT307" s="143">
        <f t="shared" si="132"/>
        <v>8</v>
      </c>
      <c r="AU307" s="147" t="s">
        <v>76</v>
      </c>
      <c r="AV307" s="143">
        <f t="shared" si="164"/>
        <v>41.4</v>
      </c>
      <c r="AW307" s="143"/>
      <c r="AX307" s="143"/>
      <c r="AY307" s="143">
        <v>0</v>
      </c>
      <c r="AZ307" s="143">
        <v>0</v>
      </c>
      <c r="BA307" s="143">
        <f t="shared" si="133"/>
        <v>0</v>
      </c>
      <c r="BB307" s="147" t="s">
        <v>76</v>
      </c>
      <c r="BC307" s="143">
        <f t="shared" si="165"/>
        <v>0</v>
      </c>
      <c r="BD307" s="143"/>
      <c r="BE307" s="143"/>
      <c r="BF307" s="143">
        <v>0</v>
      </c>
      <c r="BG307" s="143">
        <v>0</v>
      </c>
      <c r="BH307" s="143">
        <f t="shared" si="134"/>
        <v>0</v>
      </c>
      <c r="BI307" s="147" t="s">
        <v>76</v>
      </c>
      <c r="BJ307" s="143">
        <f t="shared" si="166"/>
        <v>0</v>
      </c>
      <c r="BK307" s="143"/>
      <c r="BL307" s="143"/>
      <c r="BM307" s="143">
        <v>0</v>
      </c>
      <c r="BN307" s="143">
        <v>0</v>
      </c>
      <c r="BO307" s="143">
        <v>0</v>
      </c>
      <c r="BP307" s="143">
        <f t="shared" si="135"/>
        <v>0</v>
      </c>
      <c r="BQ307" s="147" t="s">
        <v>76</v>
      </c>
      <c r="BR307" s="143">
        <f t="shared" si="167"/>
        <v>0</v>
      </c>
      <c r="BS307" s="143"/>
      <c r="BT307" s="143"/>
      <c r="BU307" s="143">
        <v>0</v>
      </c>
      <c r="BV307" s="143">
        <v>0</v>
      </c>
      <c r="BW307" s="143">
        <f t="shared" si="136"/>
        <v>0</v>
      </c>
      <c r="BX307" s="147" t="s">
        <v>76</v>
      </c>
      <c r="BY307" s="143">
        <f t="shared" si="168"/>
        <v>0</v>
      </c>
      <c r="BZ307" s="143"/>
      <c r="CA307" s="143"/>
      <c r="CB307" s="143">
        <f t="shared" si="137"/>
        <v>2</v>
      </c>
      <c r="CC307" s="159">
        <f t="shared" si="138"/>
        <v>2</v>
      </c>
      <c r="CD307" s="160" t="s">
        <v>76</v>
      </c>
      <c r="CE307" s="159">
        <f t="shared" si="169"/>
        <v>6</v>
      </c>
      <c r="CF307" s="159"/>
      <c r="CG307" s="144">
        <v>0</v>
      </c>
      <c r="CH307" s="143">
        <v>0</v>
      </c>
      <c r="CI307" s="143">
        <v>0</v>
      </c>
      <c r="CJ307" s="143">
        <v>0</v>
      </c>
      <c r="CK307" s="143">
        <v>0</v>
      </c>
      <c r="CL307" s="143">
        <v>0</v>
      </c>
      <c r="CM307" s="143">
        <v>0</v>
      </c>
      <c r="CN307" s="143">
        <v>2</v>
      </c>
      <c r="CO307" s="143">
        <v>0</v>
      </c>
      <c r="CP307" s="143">
        <v>0</v>
      </c>
      <c r="CQ307" s="143">
        <v>0</v>
      </c>
      <c r="CR307" s="143">
        <f t="shared" si="139"/>
        <v>63</v>
      </c>
      <c r="CS307" s="143">
        <f t="shared" si="140"/>
        <v>0</v>
      </c>
    </row>
    <row r="308" s="135" customFormat="1" customHeight="1" spans="1:97">
      <c r="A308" s="143">
        <v>12371</v>
      </c>
      <c r="B308" s="143" t="s">
        <v>484</v>
      </c>
      <c r="C308" s="143">
        <v>307</v>
      </c>
      <c r="D308" s="143" t="s">
        <v>465</v>
      </c>
      <c r="E308" s="144" t="s">
        <v>72</v>
      </c>
      <c r="F308" s="143"/>
      <c r="G308" s="143"/>
      <c r="H308" s="143">
        <v>0</v>
      </c>
      <c r="I308" s="143">
        <v>0</v>
      </c>
      <c r="J308" s="143">
        <f t="shared" si="127"/>
        <v>0</v>
      </c>
      <c r="K308" s="147" t="s">
        <v>76</v>
      </c>
      <c r="L308" s="143">
        <f t="shared" si="159"/>
        <v>0</v>
      </c>
      <c r="M308" s="143"/>
      <c r="N308" s="143"/>
      <c r="O308" s="143">
        <v>0</v>
      </c>
      <c r="P308" s="143">
        <v>0</v>
      </c>
      <c r="Q308" s="143">
        <f t="shared" si="128"/>
        <v>0</v>
      </c>
      <c r="R308" s="147" t="s">
        <v>76</v>
      </c>
      <c r="S308" s="143">
        <f t="shared" si="160"/>
        <v>0</v>
      </c>
      <c r="T308" s="143"/>
      <c r="U308" s="143"/>
      <c r="V308" s="143">
        <v>0</v>
      </c>
      <c r="W308" s="143">
        <v>0</v>
      </c>
      <c r="X308" s="143">
        <f t="shared" si="129"/>
        <v>0</v>
      </c>
      <c r="Y308" s="147" t="s">
        <v>76</v>
      </c>
      <c r="Z308" s="143">
        <f t="shared" si="161"/>
        <v>0</v>
      </c>
      <c r="AA308" s="143"/>
      <c r="AB308" s="143"/>
      <c r="AC308" s="143">
        <v>0</v>
      </c>
      <c r="AD308" s="143">
        <v>0</v>
      </c>
      <c r="AE308" s="143">
        <f t="shared" si="130"/>
        <v>0</v>
      </c>
      <c r="AF308" s="147" t="s">
        <v>76</v>
      </c>
      <c r="AG308" s="143">
        <f t="shared" si="162"/>
        <v>0</v>
      </c>
      <c r="AH308" s="143"/>
      <c r="AI308" s="143"/>
      <c r="AJ308" s="143">
        <v>0</v>
      </c>
      <c r="AK308" s="143">
        <v>0</v>
      </c>
      <c r="AL308" s="143">
        <f t="shared" si="131"/>
        <v>0</v>
      </c>
      <c r="AM308" s="147" t="s">
        <v>76</v>
      </c>
      <c r="AN308" s="143">
        <f t="shared" si="163"/>
        <v>0</v>
      </c>
      <c r="AO308" s="143"/>
      <c r="AP308" s="143"/>
      <c r="AQ308" s="143"/>
      <c r="AR308" s="143">
        <v>0</v>
      </c>
      <c r="AS308" s="143">
        <v>0</v>
      </c>
      <c r="AT308" s="143">
        <f t="shared" si="132"/>
        <v>0</v>
      </c>
      <c r="AU308" s="147" t="s">
        <v>76</v>
      </c>
      <c r="AV308" s="143">
        <f t="shared" si="164"/>
        <v>0</v>
      </c>
      <c r="AW308" s="143"/>
      <c r="AX308" s="143"/>
      <c r="AY308" s="143">
        <v>0</v>
      </c>
      <c r="AZ308" s="143">
        <v>0</v>
      </c>
      <c r="BA308" s="143">
        <f t="shared" si="133"/>
        <v>0</v>
      </c>
      <c r="BB308" s="147" t="s">
        <v>76</v>
      </c>
      <c r="BC308" s="143">
        <f t="shared" si="165"/>
        <v>0</v>
      </c>
      <c r="BD308" s="143"/>
      <c r="BE308" s="143"/>
      <c r="BF308" s="143">
        <v>0</v>
      </c>
      <c r="BG308" s="143">
        <v>0</v>
      </c>
      <c r="BH308" s="143">
        <f t="shared" si="134"/>
        <v>0</v>
      </c>
      <c r="BI308" s="147" t="s">
        <v>76</v>
      </c>
      <c r="BJ308" s="143">
        <f t="shared" si="166"/>
        <v>0</v>
      </c>
      <c r="BK308" s="143"/>
      <c r="BL308" s="143"/>
      <c r="BM308" s="143">
        <v>0</v>
      </c>
      <c r="BN308" s="143">
        <v>0</v>
      </c>
      <c r="BO308" s="143">
        <v>0</v>
      </c>
      <c r="BP308" s="143">
        <f t="shared" si="135"/>
        <v>0</v>
      </c>
      <c r="BQ308" s="147" t="s">
        <v>76</v>
      </c>
      <c r="BR308" s="143">
        <f t="shared" si="167"/>
        <v>0</v>
      </c>
      <c r="BS308" s="143"/>
      <c r="BT308" s="143"/>
      <c r="BU308" s="143">
        <v>0</v>
      </c>
      <c r="BV308" s="143">
        <v>0</v>
      </c>
      <c r="BW308" s="143">
        <f t="shared" si="136"/>
        <v>0</v>
      </c>
      <c r="BX308" s="147" t="s">
        <v>76</v>
      </c>
      <c r="BY308" s="143">
        <f t="shared" si="168"/>
        <v>0</v>
      </c>
      <c r="BZ308" s="143"/>
      <c r="CA308" s="143"/>
      <c r="CB308" s="143">
        <f t="shared" si="137"/>
        <v>0</v>
      </c>
      <c r="CC308" s="159">
        <f t="shared" si="138"/>
        <v>0</v>
      </c>
      <c r="CD308" s="160" t="s">
        <v>76</v>
      </c>
      <c r="CE308" s="159">
        <f t="shared" si="169"/>
        <v>0</v>
      </c>
      <c r="CF308" s="159"/>
      <c r="CG308" s="144">
        <v>0</v>
      </c>
      <c r="CH308" s="143">
        <v>0</v>
      </c>
      <c r="CI308" s="143">
        <v>0</v>
      </c>
      <c r="CJ308" s="143">
        <v>0</v>
      </c>
      <c r="CK308" s="143">
        <v>0</v>
      </c>
      <c r="CL308" s="143">
        <v>0</v>
      </c>
      <c r="CM308" s="143">
        <v>0</v>
      </c>
      <c r="CN308" s="143">
        <v>0</v>
      </c>
      <c r="CO308" s="143">
        <v>0</v>
      </c>
      <c r="CP308" s="143">
        <v>0</v>
      </c>
      <c r="CQ308" s="143">
        <v>0</v>
      </c>
      <c r="CR308" s="143">
        <f t="shared" si="139"/>
        <v>0</v>
      </c>
      <c r="CS308" s="143">
        <f t="shared" si="140"/>
        <v>0</v>
      </c>
    </row>
    <row r="309" s="135" customFormat="1" customHeight="1" spans="1:97">
      <c r="A309" s="143">
        <v>12470</v>
      </c>
      <c r="B309" s="143" t="s">
        <v>485</v>
      </c>
      <c r="C309" s="143">
        <v>307</v>
      </c>
      <c r="D309" s="143" t="s">
        <v>465</v>
      </c>
      <c r="E309" s="144" t="s">
        <v>72</v>
      </c>
      <c r="F309" s="143"/>
      <c r="G309" s="143"/>
      <c r="H309" s="143">
        <v>6</v>
      </c>
      <c r="I309" s="143">
        <v>162.5</v>
      </c>
      <c r="J309" s="143">
        <f t="shared" si="127"/>
        <v>6</v>
      </c>
      <c r="K309" s="147" t="s">
        <v>76</v>
      </c>
      <c r="L309" s="143">
        <f t="shared" si="159"/>
        <v>9.75</v>
      </c>
      <c r="M309" s="143"/>
      <c r="N309" s="143"/>
      <c r="O309" s="143">
        <v>6</v>
      </c>
      <c r="P309" s="143">
        <v>140.25</v>
      </c>
      <c r="Q309" s="143">
        <f t="shared" si="128"/>
        <v>6</v>
      </c>
      <c r="R309" s="147" t="s">
        <v>76</v>
      </c>
      <c r="S309" s="143">
        <f t="shared" si="160"/>
        <v>7.0125</v>
      </c>
      <c r="T309" s="143"/>
      <c r="U309" s="143"/>
      <c r="V309" s="143">
        <v>0</v>
      </c>
      <c r="W309" s="143">
        <v>0</v>
      </c>
      <c r="X309" s="143">
        <f t="shared" si="129"/>
        <v>0</v>
      </c>
      <c r="Y309" s="147" t="s">
        <v>76</v>
      </c>
      <c r="Z309" s="143">
        <f t="shared" si="161"/>
        <v>0</v>
      </c>
      <c r="AA309" s="143"/>
      <c r="AB309" s="143"/>
      <c r="AC309" s="143">
        <v>1</v>
      </c>
      <c r="AD309" s="143">
        <v>35</v>
      </c>
      <c r="AE309" s="143">
        <f t="shared" si="130"/>
        <v>1</v>
      </c>
      <c r="AF309" s="147" t="s">
        <v>76</v>
      </c>
      <c r="AG309" s="143">
        <f t="shared" si="162"/>
        <v>2.1</v>
      </c>
      <c r="AH309" s="143"/>
      <c r="AI309" s="143"/>
      <c r="AJ309" s="143">
        <v>0</v>
      </c>
      <c r="AK309" s="143">
        <v>0</v>
      </c>
      <c r="AL309" s="143">
        <f t="shared" si="131"/>
        <v>0</v>
      </c>
      <c r="AM309" s="147" t="s">
        <v>76</v>
      </c>
      <c r="AN309" s="143">
        <f t="shared" si="163"/>
        <v>0</v>
      </c>
      <c r="AO309" s="143"/>
      <c r="AP309" s="143"/>
      <c r="AQ309" s="143"/>
      <c r="AR309" s="143">
        <v>0</v>
      </c>
      <c r="AS309" s="143">
        <v>0</v>
      </c>
      <c r="AT309" s="143">
        <f t="shared" si="132"/>
        <v>0</v>
      </c>
      <c r="AU309" s="147" t="s">
        <v>76</v>
      </c>
      <c r="AV309" s="143">
        <f t="shared" si="164"/>
        <v>0</v>
      </c>
      <c r="AW309" s="143"/>
      <c r="AX309" s="143"/>
      <c r="AY309" s="143">
        <v>0</v>
      </c>
      <c r="AZ309" s="143">
        <v>0</v>
      </c>
      <c r="BA309" s="143">
        <f t="shared" si="133"/>
        <v>0</v>
      </c>
      <c r="BB309" s="147" t="s">
        <v>76</v>
      </c>
      <c r="BC309" s="143">
        <f t="shared" si="165"/>
        <v>0</v>
      </c>
      <c r="BD309" s="143"/>
      <c r="BE309" s="143"/>
      <c r="BF309" s="143">
        <v>0</v>
      </c>
      <c r="BG309" s="143">
        <v>0</v>
      </c>
      <c r="BH309" s="143">
        <f t="shared" si="134"/>
        <v>0</v>
      </c>
      <c r="BI309" s="147" t="s">
        <v>76</v>
      </c>
      <c r="BJ309" s="143">
        <f t="shared" si="166"/>
        <v>0</v>
      </c>
      <c r="BK309" s="143"/>
      <c r="BL309" s="143"/>
      <c r="BM309" s="143">
        <v>0</v>
      </c>
      <c r="BN309" s="143">
        <v>0</v>
      </c>
      <c r="BO309" s="143">
        <v>0</v>
      </c>
      <c r="BP309" s="143">
        <f t="shared" si="135"/>
        <v>0</v>
      </c>
      <c r="BQ309" s="147" t="s">
        <v>76</v>
      </c>
      <c r="BR309" s="143">
        <f t="shared" si="167"/>
        <v>0</v>
      </c>
      <c r="BS309" s="143"/>
      <c r="BT309" s="143"/>
      <c r="BU309" s="143">
        <v>0</v>
      </c>
      <c r="BV309" s="143">
        <v>0</v>
      </c>
      <c r="BW309" s="143">
        <f t="shared" si="136"/>
        <v>0</v>
      </c>
      <c r="BX309" s="147" t="s">
        <v>76</v>
      </c>
      <c r="BY309" s="143">
        <f t="shared" si="168"/>
        <v>0</v>
      </c>
      <c r="BZ309" s="143"/>
      <c r="CA309" s="143"/>
      <c r="CB309" s="143">
        <f t="shared" si="137"/>
        <v>0</v>
      </c>
      <c r="CC309" s="159">
        <f t="shared" si="138"/>
        <v>0</v>
      </c>
      <c r="CD309" s="160" t="s">
        <v>76</v>
      </c>
      <c r="CE309" s="159">
        <f t="shared" si="169"/>
        <v>0</v>
      </c>
      <c r="CF309" s="159"/>
      <c r="CG309" s="144">
        <v>0</v>
      </c>
      <c r="CH309" s="143">
        <v>0</v>
      </c>
      <c r="CI309" s="143">
        <v>0</v>
      </c>
      <c r="CJ309" s="143">
        <v>0</v>
      </c>
      <c r="CK309" s="143">
        <v>0</v>
      </c>
      <c r="CL309" s="143">
        <v>0</v>
      </c>
      <c r="CM309" s="143">
        <v>0</v>
      </c>
      <c r="CN309" s="143">
        <v>0</v>
      </c>
      <c r="CO309" s="143">
        <v>0</v>
      </c>
      <c r="CP309" s="143">
        <v>0</v>
      </c>
      <c r="CQ309" s="143">
        <v>0</v>
      </c>
      <c r="CR309" s="143">
        <f t="shared" si="139"/>
        <v>19</v>
      </c>
      <c r="CS309" s="143">
        <f t="shared" si="140"/>
        <v>0</v>
      </c>
    </row>
    <row r="310" s="135" customFormat="1" customHeight="1" spans="1:97">
      <c r="A310" s="143">
        <v>13256</v>
      </c>
      <c r="B310" s="143" t="s">
        <v>486</v>
      </c>
      <c r="C310" s="143">
        <v>307</v>
      </c>
      <c r="D310" s="143" t="s">
        <v>465</v>
      </c>
      <c r="E310" s="144" t="s">
        <v>81</v>
      </c>
      <c r="F310" s="143"/>
      <c r="G310" s="143"/>
      <c r="H310" s="143">
        <v>0</v>
      </c>
      <c r="I310" s="143">
        <v>0</v>
      </c>
      <c r="J310" s="143">
        <f t="shared" si="127"/>
        <v>0</v>
      </c>
      <c r="K310" s="147" t="s">
        <v>76</v>
      </c>
      <c r="L310" s="143">
        <f t="shared" si="159"/>
        <v>0</v>
      </c>
      <c r="M310" s="143"/>
      <c r="N310" s="143"/>
      <c r="O310" s="143">
        <v>0</v>
      </c>
      <c r="P310" s="143">
        <v>0</v>
      </c>
      <c r="Q310" s="143">
        <f t="shared" si="128"/>
        <v>0</v>
      </c>
      <c r="R310" s="147" t="s">
        <v>76</v>
      </c>
      <c r="S310" s="143">
        <f t="shared" si="160"/>
        <v>0</v>
      </c>
      <c r="T310" s="143"/>
      <c r="U310" s="143"/>
      <c r="V310" s="143">
        <v>0</v>
      </c>
      <c r="W310" s="143">
        <v>0</v>
      </c>
      <c r="X310" s="143">
        <f t="shared" si="129"/>
        <v>0</v>
      </c>
      <c r="Y310" s="147" t="s">
        <v>76</v>
      </c>
      <c r="Z310" s="143">
        <f t="shared" si="161"/>
        <v>0</v>
      </c>
      <c r="AA310" s="143"/>
      <c r="AB310" s="143"/>
      <c r="AC310" s="143">
        <v>0</v>
      </c>
      <c r="AD310" s="143">
        <v>0</v>
      </c>
      <c r="AE310" s="143">
        <f t="shared" si="130"/>
        <v>0</v>
      </c>
      <c r="AF310" s="147" t="s">
        <v>76</v>
      </c>
      <c r="AG310" s="143">
        <f t="shared" si="162"/>
        <v>0</v>
      </c>
      <c r="AH310" s="143"/>
      <c r="AI310" s="143"/>
      <c r="AJ310" s="143">
        <v>0</v>
      </c>
      <c r="AK310" s="143">
        <v>0</v>
      </c>
      <c r="AL310" s="143">
        <f t="shared" si="131"/>
        <v>0</v>
      </c>
      <c r="AM310" s="147" t="s">
        <v>76</v>
      </c>
      <c r="AN310" s="143">
        <f t="shared" si="163"/>
        <v>0</v>
      </c>
      <c r="AO310" s="143"/>
      <c r="AP310" s="143"/>
      <c r="AQ310" s="143"/>
      <c r="AR310" s="143">
        <v>1</v>
      </c>
      <c r="AS310" s="143">
        <v>42</v>
      </c>
      <c r="AT310" s="143">
        <f t="shared" si="132"/>
        <v>1</v>
      </c>
      <c r="AU310" s="147" t="s">
        <v>76</v>
      </c>
      <c r="AV310" s="143">
        <f t="shared" si="164"/>
        <v>2.52</v>
      </c>
      <c r="AW310" s="143"/>
      <c r="AX310" s="143"/>
      <c r="AY310" s="143">
        <v>0</v>
      </c>
      <c r="AZ310" s="143">
        <v>0</v>
      </c>
      <c r="BA310" s="143">
        <f t="shared" si="133"/>
        <v>0</v>
      </c>
      <c r="BB310" s="147" t="s">
        <v>76</v>
      </c>
      <c r="BC310" s="143">
        <f t="shared" si="165"/>
        <v>0</v>
      </c>
      <c r="BD310" s="143"/>
      <c r="BE310" s="143"/>
      <c r="BF310" s="143">
        <v>0</v>
      </c>
      <c r="BG310" s="143">
        <v>0</v>
      </c>
      <c r="BH310" s="143">
        <f t="shared" si="134"/>
        <v>0</v>
      </c>
      <c r="BI310" s="147" t="s">
        <v>76</v>
      </c>
      <c r="BJ310" s="143">
        <f t="shared" si="166"/>
        <v>0</v>
      </c>
      <c r="BK310" s="143"/>
      <c r="BL310" s="143"/>
      <c r="BM310" s="143">
        <v>0</v>
      </c>
      <c r="BN310" s="143">
        <v>0</v>
      </c>
      <c r="BO310" s="143">
        <v>0</v>
      </c>
      <c r="BP310" s="143">
        <f t="shared" si="135"/>
        <v>0</v>
      </c>
      <c r="BQ310" s="147" t="s">
        <v>76</v>
      </c>
      <c r="BR310" s="143">
        <f t="shared" si="167"/>
        <v>0</v>
      </c>
      <c r="BS310" s="143"/>
      <c r="BT310" s="143"/>
      <c r="BU310" s="143">
        <v>0</v>
      </c>
      <c r="BV310" s="143">
        <v>0</v>
      </c>
      <c r="BW310" s="143">
        <f t="shared" si="136"/>
        <v>0</v>
      </c>
      <c r="BX310" s="147" t="s">
        <v>76</v>
      </c>
      <c r="BY310" s="143">
        <f t="shared" si="168"/>
        <v>0</v>
      </c>
      <c r="BZ310" s="143"/>
      <c r="CA310" s="143"/>
      <c r="CB310" s="143">
        <f t="shared" si="137"/>
        <v>0</v>
      </c>
      <c r="CC310" s="159">
        <f t="shared" si="138"/>
        <v>0</v>
      </c>
      <c r="CD310" s="160" t="s">
        <v>76</v>
      </c>
      <c r="CE310" s="159">
        <f t="shared" si="169"/>
        <v>0</v>
      </c>
      <c r="CF310" s="159"/>
      <c r="CG310" s="144">
        <v>0</v>
      </c>
      <c r="CH310" s="143">
        <v>0</v>
      </c>
      <c r="CI310" s="143">
        <v>0</v>
      </c>
      <c r="CJ310" s="143">
        <v>0</v>
      </c>
      <c r="CK310" s="143">
        <v>0</v>
      </c>
      <c r="CL310" s="143">
        <v>0</v>
      </c>
      <c r="CM310" s="143">
        <v>0</v>
      </c>
      <c r="CN310" s="143">
        <v>0</v>
      </c>
      <c r="CO310" s="143">
        <v>0</v>
      </c>
      <c r="CP310" s="143">
        <v>0</v>
      </c>
      <c r="CQ310" s="143">
        <v>0</v>
      </c>
      <c r="CR310" s="143">
        <f t="shared" si="139"/>
        <v>3</v>
      </c>
      <c r="CS310" s="143">
        <f t="shared" si="140"/>
        <v>0</v>
      </c>
    </row>
    <row r="311" s="135" customFormat="1" customHeight="1" spans="1:97">
      <c r="A311" s="143">
        <v>13253</v>
      </c>
      <c r="B311" s="143" t="s">
        <v>487</v>
      </c>
      <c r="C311" s="143">
        <v>307</v>
      </c>
      <c r="D311" s="143" t="s">
        <v>465</v>
      </c>
      <c r="E311" s="144" t="s">
        <v>81</v>
      </c>
      <c r="F311" s="143"/>
      <c r="G311" s="143"/>
      <c r="H311" s="143">
        <v>0</v>
      </c>
      <c r="I311" s="143">
        <v>0</v>
      </c>
      <c r="J311" s="143">
        <f t="shared" si="127"/>
        <v>0</v>
      </c>
      <c r="K311" s="147" t="s">
        <v>76</v>
      </c>
      <c r="L311" s="143">
        <f t="shared" si="159"/>
        <v>0</v>
      </c>
      <c r="M311" s="143"/>
      <c r="N311" s="143"/>
      <c r="O311" s="143">
        <v>0</v>
      </c>
      <c r="P311" s="143">
        <v>0</v>
      </c>
      <c r="Q311" s="143">
        <f t="shared" si="128"/>
        <v>0</v>
      </c>
      <c r="R311" s="147" t="s">
        <v>76</v>
      </c>
      <c r="S311" s="143">
        <f t="shared" si="160"/>
        <v>0</v>
      </c>
      <c r="T311" s="143"/>
      <c r="U311" s="143"/>
      <c r="V311" s="143">
        <v>0</v>
      </c>
      <c r="W311" s="143">
        <v>0</v>
      </c>
      <c r="X311" s="143">
        <f t="shared" si="129"/>
        <v>0</v>
      </c>
      <c r="Y311" s="147" t="s">
        <v>76</v>
      </c>
      <c r="Z311" s="143">
        <f t="shared" si="161"/>
        <v>0</v>
      </c>
      <c r="AA311" s="143"/>
      <c r="AB311" s="143"/>
      <c r="AC311" s="143">
        <v>0</v>
      </c>
      <c r="AD311" s="143">
        <v>0</v>
      </c>
      <c r="AE311" s="143">
        <f t="shared" si="130"/>
        <v>0</v>
      </c>
      <c r="AF311" s="147" t="s">
        <v>76</v>
      </c>
      <c r="AG311" s="143">
        <f t="shared" si="162"/>
        <v>0</v>
      </c>
      <c r="AH311" s="143"/>
      <c r="AI311" s="143"/>
      <c r="AJ311" s="143">
        <v>0</v>
      </c>
      <c r="AK311" s="143">
        <v>0</v>
      </c>
      <c r="AL311" s="143">
        <f t="shared" si="131"/>
        <v>0</v>
      </c>
      <c r="AM311" s="147" t="s">
        <v>76</v>
      </c>
      <c r="AN311" s="143">
        <f t="shared" si="163"/>
        <v>0</v>
      </c>
      <c r="AO311" s="143"/>
      <c r="AP311" s="143"/>
      <c r="AQ311" s="143"/>
      <c r="AR311" s="143">
        <v>4</v>
      </c>
      <c r="AS311" s="143">
        <v>314</v>
      </c>
      <c r="AT311" s="143">
        <f t="shared" si="132"/>
        <v>4</v>
      </c>
      <c r="AU311" s="147" t="s">
        <v>76</v>
      </c>
      <c r="AV311" s="143">
        <f t="shared" si="164"/>
        <v>18.84</v>
      </c>
      <c r="AW311" s="143"/>
      <c r="AX311" s="143"/>
      <c r="AY311" s="143">
        <v>0</v>
      </c>
      <c r="AZ311" s="143">
        <v>0</v>
      </c>
      <c r="BA311" s="143">
        <f t="shared" si="133"/>
        <v>0</v>
      </c>
      <c r="BB311" s="147" t="s">
        <v>76</v>
      </c>
      <c r="BC311" s="143">
        <f t="shared" si="165"/>
        <v>0</v>
      </c>
      <c r="BD311" s="143"/>
      <c r="BE311" s="143"/>
      <c r="BF311" s="143">
        <v>0</v>
      </c>
      <c r="BG311" s="143">
        <v>0</v>
      </c>
      <c r="BH311" s="143">
        <f t="shared" si="134"/>
        <v>0</v>
      </c>
      <c r="BI311" s="147" t="s">
        <v>76</v>
      </c>
      <c r="BJ311" s="143">
        <f t="shared" si="166"/>
        <v>0</v>
      </c>
      <c r="BK311" s="143"/>
      <c r="BL311" s="143"/>
      <c r="BM311" s="143">
        <v>0</v>
      </c>
      <c r="BN311" s="143">
        <v>0</v>
      </c>
      <c r="BO311" s="143">
        <v>0</v>
      </c>
      <c r="BP311" s="143">
        <f t="shared" si="135"/>
        <v>0</v>
      </c>
      <c r="BQ311" s="147" t="s">
        <v>76</v>
      </c>
      <c r="BR311" s="143">
        <f t="shared" si="167"/>
        <v>0</v>
      </c>
      <c r="BS311" s="143"/>
      <c r="BT311" s="143"/>
      <c r="BU311" s="143">
        <v>0</v>
      </c>
      <c r="BV311" s="143">
        <v>0</v>
      </c>
      <c r="BW311" s="143">
        <f t="shared" si="136"/>
        <v>0</v>
      </c>
      <c r="BX311" s="147" t="s">
        <v>76</v>
      </c>
      <c r="BY311" s="143">
        <f t="shared" si="168"/>
        <v>0</v>
      </c>
      <c r="BZ311" s="143"/>
      <c r="CA311" s="143"/>
      <c r="CB311" s="143">
        <f t="shared" si="137"/>
        <v>0</v>
      </c>
      <c r="CC311" s="159">
        <f t="shared" si="138"/>
        <v>0</v>
      </c>
      <c r="CD311" s="160" t="s">
        <v>76</v>
      </c>
      <c r="CE311" s="159">
        <f t="shared" si="169"/>
        <v>0</v>
      </c>
      <c r="CF311" s="159"/>
      <c r="CG311" s="144">
        <v>0</v>
      </c>
      <c r="CH311" s="143">
        <v>0</v>
      </c>
      <c r="CI311" s="143">
        <v>0</v>
      </c>
      <c r="CJ311" s="143">
        <v>0</v>
      </c>
      <c r="CK311" s="143">
        <v>0</v>
      </c>
      <c r="CL311" s="143">
        <v>0</v>
      </c>
      <c r="CM311" s="143">
        <v>0</v>
      </c>
      <c r="CN311" s="143">
        <v>0</v>
      </c>
      <c r="CO311" s="143">
        <v>0</v>
      </c>
      <c r="CP311" s="143">
        <v>0</v>
      </c>
      <c r="CQ311" s="143">
        <v>0</v>
      </c>
      <c r="CR311" s="143">
        <f t="shared" si="139"/>
        <v>19</v>
      </c>
      <c r="CS311" s="143">
        <f t="shared" si="140"/>
        <v>0</v>
      </c>
    </row>
    <row r="312" s="135" customFormat="1" customHeight="1" spans="1:97">
      <c r="A312" s="143">
        <v>13188</v>
      </c>
      <c r="B312" s="143" t="s">
        <v>488</v>
      </c>
      <c r="C312" s="143">
        <v>307</v>
      </c>
      <c r="D312" s="143" t="s">
        <v>465</v>
      </c>
      <c r="E312" s="144" t="s">
        <v>489</v>
      </c>
      <c r="F312" s="143"/>
      <c r="G312" s="143"/>
      <c r="H312" s="143">
        <v>0</v>
      </c>
      <c r="I312" s="143">
        <v>0</v>
      </c>
      <c r="J312" s="143">
        <f t="shared" si="127"/>
        <v>0</v>
      </c>
      <c r="K312" s="147" t="s">
        <v>76</v>
      </c>
      <c r="L312" s="143">
        <f t="shared" si="159"/>
        <v>0</v>
      </c>
      <c r="M312" s="143"/>
      <c r="N312" s="143"/>
      <c r="O312" s="143">
        <v>0</v>
      </c>
      <c r="P312" s="143">
        <v>0</v>
      </c>
      <c r="Q312" s="143">
        <f t="shared" si="128"/>
        <v>0</v>
      </c>
      <c r="R312" s="147" t="s">
        <v>76</v>
      </c>
      <c r="S312" s="143">
        <f t="shared" si="160"/>
        <v>0</v>
      </c>
      <c r="T312" s="143"/>
      <c r="U312" s="143"/>
      <c r="V312" s="143">
        <v>0</v>
      </c>
      <c r="W312" s="143">
        <v>0</v>
      </c>
      <c r="X312" s="143">
        <f t="shared" si="129"/>
        <v>0</v>
      </c>
      <c r="Y312" s="147" t="s">
        <v>76</v>
      </c>
      <c r="Z312" s="143">
        <f t="shared" si="161"/>
        <v>0</v>
      </c>
      <c r="AA312" s="143"/>
      <c r="AB312" s="143"/>
      <c r="AC312" s="143">
        <v>0</v>
      </c>
      <c r="AD312" s="143">
        <v>0</v>
      </c>
      <c r="AE312" s="143">
        <f t="shared" si="130"/>
        <v>0</v>
      </c>
      <c r="AF312" s="147" t="s">
        <v>76</v>
      </c>
      <c r="AG312" s="143">
        <f t="shared" si="162"/>
        <v>0</v>
      </c>
      <c r="AH312" s="143"/>
      <c r="AI312" s="143"/>
      <c r="AJ312" s="143">
        <v>0</v>
      </c>
      <c r="AK312" s="143">
        <v>0</v>
      </c>
      <c r="AL312" s="143">
        <f t="shared" si="131"/>
        <v>0</v>
      </c>
      <c r="AM312" s="147" t="s">
        <v>76</v>
      </c>
      <c r="AN312" s="143">
        <f t="shared" si="163"/>
        <v>0</v>
      </c>
      <c r="AO312" s="143"/>
      <c r="AP312" s="143"/>
      <c r="AQ312" s="143"/>
      <c r="AR312" s="143">
        <v>0</v>
      </c>
      <c r="AS312" s="143">
        <v>0</v>
      </c>
      <c r="AT312" s="143">
        <f t="shared" si="132"/>
        <v>0</v>
      </c>
      <c r="AU312" s="147" t="s">
        <v>76</v>
      </c>
      <c r="AV312" s="143">
        <f t="shared" si="164"/>
        <v>0</v>
      </c>
      <c r="AW312" s="143"/>
      <c r="AX312" s="143"/>
      <c r="AY312" s="143">
        <v>0</v>
      </c>
      <c r="AZ312" s="143">
        <v>0</v>
      </c>
      <c r="BA312" s="143">
        <f t="shared" si="133"/>
        <v>0</v>
      </c>
      <c r="BB312" s="147" t="s">
        <v>76</v>
      </c>
      <c r="BC312" s="143">
        <f t="shared" si="165"/>
        <v>0</v>
      </c>
      <c r="BD312" s="143"/>
      <c r="BE312" s="143"/>
      <c r="BF312" s="143">
        <v>0</v>
      </c>
      <c r="BG312" s="143">
        <v>0</v>
      </c>
      <c r="BH312" s="143">
        <f t="shared" si="134"/>
        <v>0</v>
      </c>
      <c r="BI312" s="147" t="s">
        <v>76</v>
      </c>
      <c r="BJ312" s="143">
        <f t="shared" si="166"/>
        <v>0</v>
      </c>
      <c r="BK312" s="143"/>
      <c r="BL312" s="143"/>
      <c r="BM312" s="143">
        <v>0</v>
      </c>
      <c r="BN312" s="143">
        <v>0</v>
      </c>
      <c r="BO312" s="143">
        <v>0</v>
      </c>
      <c r="BP312" s="143">
        <f t="shared" si="135"/>
        <v>0</v>
      </c>
      <c r="BQ312" s="147" t="s">
        <v>76</v>
      </c>
      <c r="BR312" s="143">
        <f t="shared" si="167"/>
        <v>0</v>
      </c>
      <c r="BS312" s="143"/>
      <c r="BT312" s="143"/>
      <c r="BU312" s="143">
        <v>0</v>
      </c>
      <c r="BV312" s="143">
        <v>0</v>
      </c>
      <c r="BW312" s="143">
        <f t="shared" si="136"/>
        <v>0</v>
      </c>
      <c r="BX312" s="147" t="s">
        <v>76</v>
      </c>
      <c r="BY312" s="143">
        <f t="shared" si="168"/>
        <v>0</v>
      </c>
      <c r="BZ312" s="143"/>
      <c r="CA312" s="143"/>
      <c r="CB312" s="143">
        <f t="shared" si="137"/>
        <v>0</v>
      </c>
      <c r="CC312" s="159">
        <f t="shared" si="138"/>
        <v>0</v>
      </c>
      <c r="CD312" s="160" t="s">
        <v>76</v>
      </c>
      <c r="CE312" s="159">
        <f t="shared" si="169"/>
        <v>0</v>
      </c>
      <c r="CF312" s="159"/>
      <c r="CG312" s="144">
        <v>0</v>
      </c>
      <c r="CH312" s="143">
        <v>0</v>
      </c>
      <c r="CI312" s="143">
        <v>0</v>
      </c>
      <c r="CJ312" s="143">
        <v>0</v>
      </c>
      <c r="CK312" s="143">
        <v>0</v>
      </c>
      <c r="CL312" s="143">
        <v>0</v>
      </c>
      <c r="CM312" s="143">
        <v>0</v>
      </c>
      <c r="CN312" s="143">
        <v>0</v>
      </c>
      <c r="CO312" s="143">
        <v>0</v>
      </c>
      <c r="CP312" s="143">
        <v>0</v>
      </c>
      <c r="CQ312" s="143">
        <v>0</v>
      </c>
      <c r="CR312" s="143">
        <f t="shared" si="139"/>
        <v>0</v>
      </c>
      <c r="CS312" s="143">
        <f t="shared" si="140"/>
        <v>0</v>
      </c>
    </row>
    <row r="313" s="135" customFormat="1" customHeight="1" spans="1:97">
      <c r="A313" s="143">
        <v>6814</v>
      </c>
      <c r="B313" s="143" t="s">
        <v>490</v>
      </c>
      <c r="C313" s="143">
        <v>357</v>
      </c>
      <c r="D313" s="143" t="s">
        <v>491</v>
      </c>
      <c r="E313" s="143" t="s">
        <v>92</v>
      </c>
      <c r="F313" s="143">
        <v>31</v>
      </c>
      <c r="G313" s="143">
        <v>38</v>
      </c>
      <c r="H313" s="143">
        <v>31</v>
      </c>
      <c r="I313" s="143">
        <v>732.67</v>
      </c>
      <c r="J313" s="143">
        <f t="shared" si="127"/>
        <v>0</v>
      </c>
      <c r="K313" s="147" t="s">
        <v>73</v>
      </c>
      <c r="L313" s="143">
        <f>I313*0.08</f>
        <v>58.6136</v>
      </c>
      <c r="M313" s="143">
        <v>41</v>
      </c>
      <c r="N313" s="143">
        <v>46</v>
      </c>
      <c r="O313" s="143">
        <v>43</v>
      </c>
      <c r="P313" s="143">
        <v>994.52</v>
      </c>
      <c r="Q313" s="143">
        <f t="shared" si="128"/>
        <v>2</v>
      </c>
      <c r="R313" s="147" t="s">
        <v>73</v>
      </c>
      <c r="S313" s="143">
        <f>P313*0.06</f>
        <v>59.6712</v>
      </c>
      <c r="T313" s="143">
        <v>16</v>
      </c>
      <c r="U313" s="143">
        <v>17</v>
      </c>
      <c r="V313" s="143">
        <v>5</v>
      </c>
      <c r="W313" s="143">
        <v>138.5</v>
      </c>
      <c r="X313" s="143">
        <f t="shared" si="129"/>
        <v>-11</v>
      </c>
      <c r="Y313" s="147" t="s">
        <v>70</v>
      </c>
      <c r="Z313" s="143">
        <f>W313*0.06</f>
        <v>8.31</v>
      </c>
      <c r="AA313" s="143">
        <v>26</v>
      </c>
      <c r="AB313" s="143">
        <v>32</v>
      </c>
      <c r="AC313" s="143">
        <v>19</v>
      </c>
      <c r="AD313" s="143">
        <v>395.6</v>
      </c>
      <c r="AE313" s="143">
        <f t="shared" si="130"/>
        <v>-7</v>
      </c>
      <c r="AF313" s="147" t="s">
        <v>70</v>
      </c>
      <c r="AG313" s="143">
        <f>AD313*0.06</f>
        <v>23.736</v>
      </c>
      <c r="AH313" s="143">
        <v>9</v>
      </c>
      <c r="AI313" s="143">
        <v>10</v>
      </c>
      <c r="AJ313" s="143">
        <v>3</v>
      </c>
      <c r="AK313" s="143">
        <v>59</v>
      </c>
      <c r="AL313" s="143">
        <f t="shared" si="131"/>
        <v>-6</v>
      </c>
      <c r="AM313" s="147" t="s">
        <v>70</v>
      </c>
      <c r="AN313" s="143">
        <f>AK313*0.06</f>
        <v>3.54</v>
      </c>
      <c r="AO313" s="143">
        <f>AL313*1</f>
        <v>-6</v>
      </c>
      <c r="AP313" s="143">
        <v>37</v>
      </c>
      <c r="AQ313" s="143">
        <v>44</v>
      </c>
      <c r="AR313" s="143">
        <v>26</v>
      </c>
      <c r="AS313" s="143">
        <v>2104.01</v>
      </c>
      <c r="AT313" s="143">
        <f t="shared" si="132"/>
        <v>-11</v>
      </c>
      <c r="AU313" s="147" t="s">
        <v>70</v>
      </c>
      <c r="AV313" s="143">
        <f>AS313*0.06</f>
        <v>126.2406</v>
      </c>
      <c r="AW313" s="143">
        <v>11</v>
      </c>
      <c r="AX313" s="143">
        <v>13</v>
      </c>
      <c r="AY313" s="143">
        <v>17</v>
      </c>
      <c r="AZ313" s="143">
        <v>455</v>
      </c>
      <c r="BA313" s="143">
        <f t="shared" si="133"/>
        <v>6</v>
      </c>
      <c r="BB313" s="147" t="s">
        <v>69</v>
      </c>
      <c r="BC313" s="143">
        <f>AZ313*0.1</f>
        <v>45.5</v>
      </c>
      <c r="BD313" s="143">
        <v>4</v>
      </c>
      <c r="BE313" s="143">
        <v>5</v>
      </c>
      <c r="BF313" s="143">
        <v>14</v>
      </c>
      <c r="BG313" s="143">
        <v>317.28</v>
      </c>
      <c r="BH313" s="143">
        <f t="shared" si="134"/>
        <v>10</v>
      </c>
      <c r="BI313" s="147" t="s">
        <v>69</v>
      </c>
      <c r="BJ313" s="143">
        <f>BG313*0.1</f>
        <v>31.728</v>
      </c>
      <c r="BK313" s="143">
        <v>13</v>
      </c>
      <c r="BL313" s="143">
        <v>16</v>
      </c>
      <c r="BM313" s="143">
        <v>46</v>
      </c>
      <c r="BN313" s="143">
        <v>868.08</v>
      </c>
      <c r="BO313" s="143">
        <v>269.1</v>
      </c>
      <c r="BP313" s="143">
        <f t="shared" si="135"/>
        <v>33</v>
      </c>
      <c r="BQ313" s="147" t="s">
        <v>69</v>
      </c>
      <c r="BR313" s="143">
        <f>(BN313-BO313)*0.1</f>
        <v>59.898</v>
      </c>
      <c r="BS313" s="143">
        <v>9</v>
      </c>
      <c r="BT313" s="143">
        <v>11</v>
      </c>
      <c r="BU313" s="143">
        <v>2</v>
      </c>
      <c r="BV313" s="143">
        <v>47</v>
      </c>
      <c r="BW313" s="143">
        <f t="shared" si="136"/>
        <v>-7</v>
      </c>
      <c r="BX313" s="147" t="s">
        <v>70</v>
      </c>
      <c r="BY313" s="143">
        <f>BV313*0.06</f>
        <v>2.82</v>
      </c>
      <c r="BZ313" s="143">
        <v>14</v>
      </c>
      <c r="CA313" s="143">
        <v>16</v>
      </c>
      <c r="CB313" s="143">
        <f t="shared" si="137"/>
        <v>11.5</v>
      </c>
      <c r="CC313" s="159">
        <f t="shared" si="138"/>
        <v>-2.5</v>
      </c>
      <c r="CD313" s="160" t="s">
        <v>70</v>
      </c>
      <c r="CE313" s="159">
        <f t="shared" si="169"/>
        <v>53</v>
      </c>
      <c r="CF313" s="159">
        <f>CC313*3</f>
        <v>-7.5</v>
      </c>
      <c r="CG313" s="144">
        <v>0</v>
      </c>
      <c r="CH313" s="143">
        <v>0</v>
      </c>
      <c r="CI313" s="143">
        <v>0</v>
      </c>
      <c r="CJ313" s="143">
        <v>1</v>
      </c>
      <c r="CK313" s="143">
        <v>0</v>
      </c>
      <c r="CL313" s="143">
        <v>0</v>
      </c>
      <c r="CM313" s="143">
        <v>0</v>
      </c>
      <c r="CN313" s="143">
        <v>1</v>
      </c>
      <c r="CO313" s="143">
        <v>0</v>
      </c>
      <c r="CP313" s="143">
        <v>1</v>
      </c>
      <c r="CQ313" s="143">
        <v>0</v>
      </c>
      <c r="CR313" s="143">
        <f t="shared" si="139"/>
        <v>473</v>
      </c>
      <c r="CS313" s="143">
        <f t="shared" si="140"/>
        <v>-13.5</v>
      </c>
    </row>
    <row r="314" s="135" customFormat="1" customHeight="1" spans="1:97">
      <c r="A314" s="143">
        <v>11453</v>
      </c>
      <c r="B314" s="143" t="s">
        <v>492</v>
      </c>
      <c r="C314" s="143">
        <v>357</v>
      </c>
      <c r="D314" s="143" t="s">
        <v>491</v>
      </c>
      <c r="E314" s="143" t="s">
        <v>68</v>
      </c>
      <c r="F314" s="143">
        <v>28</v>
      </c>
      <c r="G314" s="143">
        <v>34</v>
      </c>
      <c r="H314" s="143">
        <v>39</v>
      </c>
      <c r="I314" s="143">
        <v>998.04</v>
      </c>
      <c r="J314" s="143">
        <f t="shared" si="127"/>
        <v>11</v>
      </c>
      <c r="K314" s="147" t="s">
        <v>69</v>
      </c>
      <c r="L314" s="143">
        <f>I314*0.1</f>
        <v>99.804</v>
      </c>
      <c r="M314" s="143">
        <v>37</v>
      </c>
      <c r="N314" s="143">
        <v>41</v>
      </c>
      <c r="O314" s="143">
        <v>47</v>
      </c>
      <c r="P314" s="143">
        <v>1066.79</v>
      </c>
      <c r="Q314" s="143">
        <f t="shared" si="128"/>
        <v>10</v>
      </c>
      <c r="R314" s="147" t="s">
        <v>69</v>
      </c>
      <c r="S314" s="143">
        <f>P314*0.08</f>
        <v>85.3432</v>
      </c>
      <c r="T314" s="143">
        <v>14</v>
      </c>
      <c r="U314" s="143">
        <v>15</v>
      </c>
      <c r="V314" s="143">
        <v>21</v>
      </c>
      <c r="W314" s="143">
        <v>496.08</v>
      </c>
      <c r="X314" s="143">
        <f t="shared" si="129"/>
        <v>7</v>
      </c>
      <c r="Y314" s="147" t="s">
        <v>69</v>
      </c>
      <c r="Z314" s="143">
        <f>W314*0.1</f>
        <v>49.608</v>
      </c>
      <c r="AA314" s="143">
        <v>23</v>
      </c>
      <c r="AB314" s="143">
        <v>29</v>
      </c>
      <c r="AC314" s="143">
        <v>19</v>
      </c>
      <c r="AD314" s="143">
        <v>544.38</v>
      </c>
      <c r="AE314" s="143">
        <f t="shared" si="130"/>
        <v>-4</v>
      </c>
      <c r="AF314" s="147" t="s">
        <v>70</v>
      </c>
      <c r="AG314" s="143">
        <f>AD314*0.06</f>
        <v>32.6628</v>
      </c>
      <c r="AH314" s="143">
        <v>7</v>
      </c>
      <c r="AI314" s="143">
        <v>9</v>
      </c>
      <c r="AJ314" s="143">
        <v>6</v>
      </c>
      <c r="AK314" s="143">
        <v>118</v>
      </c>
      <c r="AL314" s="143">
        <f t="shared" si="131"/>
        <v>-1</v>
      </c>
      <c r="AM314" s="147" t="s">
        <v>70</v>
      </c>
      <c r="AN314" s="143">
        <f>AK314*0.06</f>
        <v>7.08</v>
      </c>
      <c r="AO314" s="143">
        <f>AL314*1</f>
        <v>-1</v>
      </c>
      <c r="AP314" s="143">
        <v>33</v>
      </c>
      <c r="AQ314" s="143">
        <v>40</v>
      </c>
      <c r="AR314" s="143">
        <v>17</v>
      </c>
      <c r="AS314" s="143">
        <v>1273.8</v>
      </c>
      <c r="AT314" s="143">
        <f t="shared" si="132"/>
        <v>-16</v>
      </c>
      <c r="AU314" s="147" t="s">
        <v>70</v>
      </c>
      <c r="AV314" s="143">
        <f>AS314*0.06</f>
        <v>76.428</v>
      </c>
      <c r="AW314" s="143">
        <v>10</v>
      </c>
      <c r="AX314" s="143">
        <v>12</v>
      </c>
      <c r="AY314" s="143">
        <v>0</v>
      </c>
      <c r="AZ314" s="143">
        <v>0</v>
      </c>
      <c r="BA314" s="143">
        <f t="shared" si="133"/>
        <v>-10</v>
      </c>
      <c r="BB314" s="147" t="s">
        <v>70</v>
      </c>
      <c r="BC314" s="143">
        <f>AZ314*0.06</f>
        <v>0</v>
      </c>
      <c r="BD314" s="143">
        <v>4</v>
      </c>
      <c r="BE314" s="143">
        <v>4</v>
      </c>
      <c r="BF314" s="143">
        <v>2</v>
      </c>
      <c r="BG314" s="143">
        <v>0</v>
      </c>
      <c r="BH314" s="143">
        <f t="shared" si="134"/>
        <v>-2</v>
      </c>
      <c r="BI314" s="147" t="s">
        <v>70</v>
      </c>
      <c r="BJ314" s="143">
        <f>BG314*0.06</f>
        <v>0</v>
      </c>
      <c r="BK314" s="143">
        <v>12</v>
      </c>
      <c r="BL314" s="143">
        <v>14</v>
      </c>
      <c r="BM314" s="143">
        <v>44</v>
      </c>
      <c r="BN314" s="143">
        <v>598</v>
      </c>
      <c r="BO314" s="143">
        <v>598</v>
      </c>
      <c r="BP314" s="143">
        <f t="shared" si="135"/>
        <v>32</v>
      </c>
      <c r="BQ314" s="147" t="s">
        <v>69</v>
      </c>
      <c r="BR314" s="143">
        <f>(BN314-BO314)*0.1</f>
        <v>0</v>
      </c>
      <c r="BS314" s="143">
        <v>8</v>
      </c>
      <c r="BT314" s="143">
        <v>10</v>
      </c>
      <c r="BU314" s="143">
        <v>6</v>
      </c>
      <c r="BV314" s="143">
        <v>91.01</v>
      </c>
      <c r="BW314" s="143">
        <f t="shared" si="136"/>
        <v>-2</v>
      </c>
      <c r="BX314" s="147" t="s">
        <v>70</v>
      </c>
      <c r="BY314" s="143">
        <f>BV314*0.06</f>
        <v>5.4606</v>
      </c>
      <c r="BZ314" s="143">
        <v>12</v>
      </c>
      <c r="CA314" s="143">
        <v>15</v>
      </c>
      <c r="CB314" s="143">
        <f t="shared" si="137"/>
        <v>27</v>
      </c>
      <c r="CC314" s="159">
        <f t="shared" si="138"/>
        <v>15</v>
      </c>
      <c r="CD314" s="160" t="s">
        <v>69</v>
      </c>
      <c r="CE314" s="159">
        <f>CG314*3+CH314*5+CI314*25+CJ314*15+CK314*70+CL314*6+CM314*30+CN314*6+CO314*24+CP314*56+CQ314*61</f>
        <v>164</v>
      </c>
      <c r="CF314" s="159"/>
      <c r="CG314" s="144">
        <v>0</v>
      </c>
      <c r="CH314" s="143">
        <v>1</v>
      </c>
      <c r="CI314" s="143">
        <v>1</v>
      </c>
      <c r="CJ314" s="143">
        <v>0</v>
      </c>
      <c r="CK314" s="143">
        <v>0</v>
      </c>
      <c r="CL314" s="143">
        <v>0</v>
      </c>
      <c r="CM314" s="143">
        <v>0</v>
      </c>
      <c r="CN314" s="143">
        <v>5</v>
      </c>
      <c r="CO314" s="143">
        <v>2</v>
      </c>
      <c r="CP314" s="143">
        <v>1</v>
      </c>
      <c r="CQ314" s="143">
        <v>0</v>
      </c>
      <c r="CR314" s="143">
        <f t="shared" si="139"/>
        <v>520</v>
      </c>
      <c r="CS314" s="143">
        <f t="shared" si="140"/>
        <v>-1</v>
      </c>
    </row>
    <row r="315" s="135" customFormat="1" customHeight="1" spans="1:97">
      <c r="A315" s="143">
        <v>13100</v>
      </c>
      <c r="B315" s="143" t="s">
        <v>493</v>
      </c>
      <c r="C315" s="143">
        <v>357</v>
      </c>
      <c r="D315" s="143" t="s">
        <v>491</v>
      </c>
      <c r="E315" s="143" t="s">
        <v>494</v>
      </c>
      <c r="F315" s="143">
        <v>26</v>
      </c>
      <c r="G315" s="143">
        <v>30</v>
      </c>
      <c r="H315" s="143">
        <v>10</v>
      </c>
      <c r="I315" s="143">
        <v>251.8</v>
      </c>
      <c r="J315" s="143">
        <f t="shared" si="127"/>
        <v>-16</v>
      </c>
      <c r="K315" s="147" t="s">
        <v>70</v>
      </c>
      <c r="L315" s="143">
        <f>I315*0.06</f>
        <v>15.108</v>
      </c>
      <c r="M315" s="143">
        <v>34</v>
      </c>
      <c r="N315" s="143">
        <v>36</v>
      </c>
      <c r="O315" s="143">
        <v>30</v>
      </c>
      <c r="P315" s="143">
        <v>793.7</v>
      </c>
      <c r="Q315" s="143">
        <f t="shared" si="128"/>
        <v>-4</v>
      </c>
      <c r="R315" s="147" t="s">
        <v>70</v>
      </c>
      <c r="S315" s="143">
        <f>P315*0.05</f>
        <v>39.685</v>
      </c>
      <c r="T315" s="143">
        <v>12</v>
      </c>
      <c r="U315" s="143">
        <v>14</v>
      </c>
      <c r="V315" s="143">
        <v>4</v>
      </c>
      <c r="W315" s="143">
        <v>88.36</v>
      </c>
      <c r="X315" s="143">
        <f t="shared" si="129"/>
        <v>-8</v>
      </c>
      <c r="Y315" s="147" t="s">
        <v>70</v>
      </c>
      <c r="Z315" s="143">
        <f>W315*0.06</f>
        <v>5.3016</v>
      </c>
      <c r="AA315" s="143">
        <v>20</v>
      </c>
      <c r="AB315" s="143">
        <v>26</v>
      </c>
      <c r="AC315" s="143">
        <v>16</v>
      </c>
      <c r="AD315" s="143">
        <v>361.68</v>
      </c>
      <c r="AE315" s="143">
        <f t="shared" si="130"/>
        <v>-4</v>
      </c>
      <c r="AF315" s="147" t="s">
        <v>70</v>
      </c>
      <c r="AG315" s="143">
        <f>AD315*0.06</f>
        <v>21.7008</v>
      </c>
      <c r="AH315" s="143">
        <v>7</v>
      </c>
      <c r="AI315" s="143">
        <v>9</v>
      </c>
      <c r="AJ315" s="143">
        <v>3</v>
      </c>
      <c r="AK315" s="143">
        <v>59</v>
      </c>
      <c r="AL315" s="143">
        <f t="shared" si="131"/>
        <v>-4</v>
      </c>
      <c r="AM315" s="147" t="s">
        <v>70</v>
      </c>
      <c r="AN315" s="143">
        <f>AK315*0.06</f>
        <v>3.54</v>
      </c>
      <c r="AO315" s="143">
        <f>AL315*1</f>
        <v>-4</v>
      </c>
      <c r="AP315" s="143">
        <v>29</v>
      </c>
      <c r="AQ315" s="143">
        <v>35</v>
      </c>
      <c r="AR315" s="143">
        <v>1</v>
      </c>
      <c r="AS315" s="143">
        <v>25</v>
      </c>
      <c r="AT315" s="143">
        <f t="shared" si="132"/>
        <v>-28</v>
      </c>
      <c r="AU315" s="147" t="s">
        <v>70</v>
      </c>
      <c r="AV315" s="143">
        <f>AS315*0.06</f>
        <v>1.5</v>
      </c>
      <c r="AW315" s="143">
        <v>9</v>
      </c>
      <c r="AX315" s="143">
        <v>11</v>
      </c>
      <c r="AY315" s="143">
        <v>15</v>
      </c>
      <c r="AZ315" s="143">
        <v>385.01</v>
      </c>
      <c r="BA315" s="143">
        <f t="shared" si="133"/>
        <v>6</v>
      </c>
      <c r="BB315" s="147" t="s">
        <v>69</v>
      </c>
      <c r="BC315" s="143">
        <f>AZ315*0.1</f>
        <v>38.501</v>
      </c>
      <c r="BD315" s="143">
        <v>3</v>
      </c>
      <c r="BE315" s="143">
        <v>4</v>
      </c>
      <c r="BF315" s="143">
        <v>0</v>
      </c>
      <c r="BG315" s="143">
        <v>0</v>
      </c>
      <c r="BH315" s="143">
        <f t="shared" si="134"/>
        <v>-3</v>
      </c>
      <c r="BI315" s="147" t="s">
        <v>70</v>
      </c>
      <c r="BJ315" s="143">
        <f>BG315*0.06</f>
        <v>0</v>
      </c>
      <c r="BK315" s="143">
        <v>10</v>
      </c>
      <c r="BL315" s="143">
        <v>12</v>
      </c>
      <c r="BM315" s="143">
        <v>1</v>
      </c>
      <c r="BN315" s="143">
        <v>29.9</v>
      </c>
      <c r="BO315" s="143">
        <v>0</v>
      </c>
      <c r="BP315" s="143">
        <f t="shared" si="135"/>
        <v>-9</v>
      </c>
      <c r="BQ315" s="147" t="s">
        <v>70</v>
      </c>
      <c r="BR315" s="143">
        <f>(BN315-BO315)*0.06</f>
        <v>1.794</v>
      </c>
      <c r="BS315" s="143">
        <v>7</v>
      </c>
      <c r="BT315" s="143">
        <v>10</v>
      </c>
      <c r="BU315" s="143">
        <v>3</v>
      </c>
      <c r="BV315" s="143">
        <v>68</v>
      </c>
      <c r="BW315" s="143">
        <f t="shared" si="136"/>
        <v>-4</v>
      </c>
      <c r="BX315" s="147" t="s">
        <v>70</v>
      </c>
      <c r="BY315" s="143">
        <f>BV315*0.06</f>
        <v>4.08</v>
      </c>
      <c r="BZ315" s="143">
        <v>11</v>
      </c>
      <c r="CA315" s="143">
        <v>13</v>
      </c>
      <c r="CB315" s="143">
        <f t="shared" si="137"/>
        <v>19</v>
      </c>
      <c r="CC315" s="159">
        <f t="shared" si="138"/>
        <v>8</v>
      </c>
      <c r="CD315" s="160" t="s">
        <v>69</v>
      </c>
      <c r="CE315" s="159">
        <f>CG315*3+CH315*5+CI315*25+CJ315*15+CK315*70+CL315*6+CM315*30+CN315*6+CO315*24+CP315*56+CQ315*61</f>
        <v>115</v>
      </c>
      <c r="CF315" s="159"/>
      <c r="CG315" s="144">
        <v>0</v>
      </c>
      <c r="CH315" s="143">
        <v>4</v>
      </c>
      <c r="CI315" s="143">
        <v>1</v>
      </c>
      <c r="CJ315" s="143">
        <v>0</v>
      </c>
      <c r="CK315" s="143">
        <v>1</v>
      </c>
      <c r="CL315" s="143">
        <v>0</v>
      </c>
      <c r="CM315" s="143">
        <v>0</v>
      </c>
      <c r="CN315" s="143">
        <v>0</v>
      </c>
      <c r="CO315" s="143">
        <v>0</v>
      </c>
      <c r="CP315" s="143">
        <v>0</v>
      </c>
      <c r="CQ315" s="143">
        <v>0</v>
      </c>
      <c r="CR315" s="143">
        <f t="shared" si="139"/>
        <v>246</v>
      </c>
      <c r="CS315" s="143">
        <f t="shared" si="140"/>
        <v>-4</v>
      </c>
    </row>
    <row r="316" s="135" customFormat="1" customHeight="1" spans="1:97">
      <c r="A316" s="143">
        <v>13332</v>
      </c>
      <c r="B316" s="143" t="s">
        <v>495</v>
      </c>
      <c r="C316" s="143">
        <v>357</v>
      </c>
      <c r="D316" s="143" t="s">
        <v>491</v>
      </c>
      <c r="E316" s="144" t="s">
        <v>496</v>
      </c>
      <c r="F316" s="143"/>
      <c r="G316" s="143"/>
      <c r="H316" s="143">
        <v>0</v>
      </c>
      <c r="I316" s="143">
        <v>0</v>
      </c>
      <c r="J316" s="143">
        <f t="shared" si="127"/>
        <v>0</v>
      </c>
      <c r="K316" s="147" t="s">
        <v>76</v>
      </c>
      <c r="L316" s="143">
        <f>I316*0.06</f>
        <v>0</v>
      </c>
      <c r="M316" s="143"/>
      <c r="N316" s="143"/>
      <c r="O316" s="143">
        <v>0</v>
      </c>
      <c r="P316" s="143">
        <v>0</v>
      </c>
      <c r="Q316" s="143">
        <f t="shared" si="128"/>
        <v>0</v>
      </c>
      <c r="R316" s="147" t="s">
        <v>76</v>
      </c>
      <c r="S316" s="143">
        <f>P316*0.05</f>
        <v>0</v>
      </c>
      <c r="T316" s="143"/>
      <c r="U316" s="143"/>
      <c r="V316" s="143">
        <v>0</v>
      </c>
      <c r="W316" s="143">
        <v>0</v>
      </c>
      <c r="X316" s="143">
        <f t="shared" si="129"/>
        <v>0</v>
      </c>
      <c r="Y316" s="147" t="s">
        <v>76</v>
      </c>
      <c r="Z316" s="143">
        <f>W316*0.06</f>
        <v>0</v>
      </c>
      <c r="AA316" s="143"/>
      <c r="AB316" s="143"/>
      <c r="AC316" s="143">
        <v>0</v>
      </c>
      <c r="AD316" s="143">
        <v>0</v>
      </c>
      <c r="AE316" s="143">
        <f t="shared" si="130"/>
        <v>0</v>
      </c>
      <c r="AF316" s="147" t="s">
        <v>76</v>
      </c>
      <c r="AG316" s="143">
        <f>AD316*0.06</f>
        <v>0</v>
      </c>
      <c r="AH316" s="143"/>
      <c r="AI316" s="143"/>
      <c r="AJ316" s="143">
        <v>0</v>
      </c>
      <c r="AK316" s="143">
        <v>0</v>
      </c>
      <c r="AL316" s="143">
        <f t="shared" si="131"/>
        <v>0</v>
      </c>
      <c r="AM316" s="147" t="s">
        <v>76</v>
      </c>
      <c r="AN316" s="143">
        <f>AK316*0.06</f>
        <v>0</v>
      </c>
      <c r="AO316" s="143"/>
      <c r="AP316" s="143"/>
      <c r="AQ316" s="143"/>
      <c r="AR316" s="143">
        <v>0</v>
      </c>
      <c r="AS316" s="143">
        <v>0</v>
      </c>
      <c r="AT316" s="143">
        <f t="shared" si="132"/>
        <v>0</v>
      </c>
      <c r="AU316" s="147" t="s">
        <v>76</v>
      </c>
      <c r="AV316" s="143">
        <f>AS316*0.06</f>
        <v>0</v>
      </c>
      <c r="AW316" s="143"/>
      <c r="AX316" s="143"/>
      <c r="AY316" s="143">
        <v>0</v>
      </c>
      <c r="AZ316" s="143">
        <v>0</v>
      </c>
      <c r="BA316" s="143">
        <f t="shared" si="133"/>
        <v>0</v>
      </c>
      <c r="BB316" s="147" t="s">
        <v>76</v>
      </c>
      <c r="BC316" s="143">
        <f>AZ316*0.06</f>
        <v>0</v>
      </c>
      <c r="BD316" s="143"/>
      <c r="BE316" s="143"/>
      <c r="BF316" s="143">
        <v>0</v>
      </c>
      <c r="BG316" s="143">
        <v>0</v>
      </c>
      <c r="BH316" s="143">
        <f t="shared" si="134"/>
        <v>0</v>
      </c>
      <c r="BI316" s="147" t="s">
        <v>76</v>
      </c>
      <c r="BJ316" s="143">
        <f>BG316*0.06</f>
        <v>0</v>
      </c>
      <c r="BK316" s="143"/>
      <c r="BL316" s="143"/>
      <c r="BM316" s="143">
        <v>0</v>
      </c>
      <c r="BN316" s="143">
        <v>0</v>
      </c>
      <c r="BO316" s="143">
        <v>0</v>
      </c>
      <c r="BP316" s="143">
        <f t="shared" si="135"/>
        <v>0</v>
      </c>
      <c r="BQ316" s="147" t="s">
        <v>76</v>
      </c>
      <c r="BR316" s="143">
        <f>(BN316-BO316)*0.06</f>
        <v>0</v>
      </c>
      <c r="BS316" s="143"/>
      <c r="BT316" s="143"/>
      <c r="BU316" s="143">
        <v>0</v>
      </c>
      <c r="BV316" s="143">
        <v>0</v>
      </c>
      <c r="BW316" s="143">
        <f t="shared" si="136"/>
        <v>0</v>
      </c>
      <c r="BX316" s="147" t="s">
        <v>76</v>
      </c>
      <c r="BY316" s="143">
        <f>BV316*0.06</f>
        <v>0</v>
      </c>
      <c r="BZ316" s="143"/>
      <c r="CA316" s="143"/>
      <c r="CB316" s="143">
        <f t="shared" si="137"/>
        <v>0</v>
      </c>
      <c r="CC316" s="159">
        <f t="shared" si="138"/>
        <v>0</v>
      </c>
      <c r="CD316" s="160" t="s">
        <v>76</v>
      </c>
      <c r="CE316" s="159">
        <f>CG316*2+CH316*3+CI316*15+CJ316*10+CK316*50+CL316*4+CM316*20+CN316*3+CO316*15+CP316*40+CQ316*40</f>
        <v>0</v>
      </c>
      <c r="CF316" s="159"/>
      <c r="CG316" s="144">
        <v>0</v>
      </c>
      <c r="CH316" s="143">
        <v>0</v>
      </c>
      <c r="CI316" s="143">
        <v>0</v>
      </c>
      <c r="CJ316" s="143">
        <v>0</v>
      </c>
      <c r="CK316" s="143">
        <v>0</v>
      </c>
      <c r="CL316" s="143">
        <v>0</v>
      </c>
      <c r="CM316" s="143">
        <v>0</v>
      </c>
      <c r="CN316" s="143">
        <v>0</v>
      </c>
      <c r="CO316" s="143">
        <v>0</v>
      </c>
      <c r="CP316" s="143">
        <v>0</v>
      </c>
      <c r="CQ316" s="143">
        <v>0</v>
      </c>
      <c r="CR316" s="143">
        <f t="shared" si="139"/>
        <v>0</v>
      </c>
      <c r="CS316" s="143">
        <f t="shared" si="140"/>
        <v>0</v>
      </c>
    </row>
    <row r="317" s="135" customFormat="1" customHeight="1" spans="1:97">
      <c r="A317" s="143">
        <v>11490</v>
      </c>
      <c r="B317" s="143" t="s">
        <v>497</v>
      </c>
      <c r="C317" s="143">
        <v>111064</v>
      </c>
      <c r="D317" s="143" t="s">
        <v>498</v>
      </c>
      <c r="E317" s="143" t="s">
        <v>68</v>
      </c>
      <c r="F317" s="143">
        <v>25</v>
      </c>
      <c r="G317" s="143">
        <v>27</v>
      </c>
      <c r="H317" s="143">
        <v>9</v>
      </c>
      <c r="I317" s="143">
        <v>231.5</v>
      </c>
      <c r="J317" s="143">
        <f t="shared" si="127"/>
        <v>-16</v>
      </c>
      <c r="K317" s="147" t="s">
        <v>70</v>
      </c>
      <c r="L317" s="143">
        <f>I317*0.06</f>
        <v>13.89</v>
      </c>
      <c r="M317" s="143">
        <v>27</v>
      </c>
      <c r="N317" s="143">
        <v>30</v>
      </c>
      <c r="O317" s="143">
        <v>21</v>
      </c>
      <c r="P317" s="143">
        <v>529.44</v>
      </c>
      <c r="Q317" s="143">
        <f t="shared" si="128"/>
        <v>-6</v>
      </c>
      <c r="R317" s="147" t="s">
        <v>70</v>
      </c>
      <c r="S317" s="143">
        <f>P317*0.05</f>
        <v>26.472</v>
      </c>
      <c r="T317" s="143">
        <v>10</v>
      </c>
      <c r="U317" s="143">
        <v>11</v>
      </c>
      <c r="V317" s="143">
        <v>4</v>
      </c>
      <c r="W317" s="143">
        <v>97</v>
      </c>
      <c r="X317" s="143">
        <f t="shared" si="129"/>
        <v>-6</v>
      </c>
      <c r="Y317" s="147" t="s">
        <v>70</v>
      </c>
      <c r="Z317" s="143">
        <f>W317*0.06</f>
        <v>5.82</v>
      </c>
      <c r="AA317" s="143">
        <v>15</v>
      </c>
      <c r="AB317" s="143">
        <v>24</v>
      </c>
      <c r="AC317" s="143">
        <v>10</v>
      </c>
      <c r="AD317" s="143">
        <v>246.15</v>
      </c>
      <c r="AE317" s="143">
        <f t="shared" si="130"/>
        <v>-5</v>
      </c>
      <c r="AF317" s="147" t="s">
        <v>70</v>
      </c>
      <c r="AG317" s="143">
        <f>AD317*0.06</f>
        <v>14.769</v>
      </c>
      <c r="AH317" s="143">
        <v>3</v>
      </c>
      <c r="AI317" s="143">
        <v>3</v>
      </c>
      <c r="AJ317" s="143">
        <v>2</v>
      </c>
      <c r="AK317" s="143">
        <v>57</v>
      </c>
      <c r="AL317" s="143">
        <f t="shared" si="131"/>
        <v>-1</v>
      </c>
      <c r="AM317" s="147" t="s">
        <v>70</v>
      </c>
      <c r="AN317" s="143">
        <f>AK317*0.06</f>
        <v>3.42</v>
      </c>
      <c r="AO317" s="143">
        <f>AL317*1</f>
        <v>-1</v>
      </c>
      <c r="AP317" s="143">
        <v>20</v>
      </c>
      <c r="AQ317" s="143">
        <v>25</v>
      </c>
      <c r="AR317" s="143">
        <v>6</v>
      </c>
      <c r="AS317" s="143">
        <v>346</v>
      </c>
      <c r="AT317" s="143">
        <f t="shared" si="132"/>
        <v>-14</v>
      </c>
      <c r="AU317" s="147" t="s">
        <v>70</v>
      </c>
      <c r="AV317" s="143">
        <f>AS317*0.06</f>
        <v>20.76</v>
      </c>
      <c r="AW317" s="143">
        <v>5</v>
      </c>
      <c r="AX317" s="143">
        <v>6</v>
      </c>
      <c r="AY317" s="143">
        <v>8</v>
      </c>
      <c r="AZ317" s="143">
        <v>160.53</v>
      </c>
      <c r="BA317" s="143">
        <f t="shared" si="133"/>
        <v>3</v>
      </c>
      <c r="BB317" s="147" t="s">
        <v>69</v>
      </c>
      <c r="BC317" s="143">
        <f>AZ317*0.1</f>
        <v>16.053</v>
      </c>
      <c r="BD317" s="143">
        <v>2</v>
      </c>
      <c r="BE317" s="143">
        <v>3</v>
      </c>
      <c r="BF317" s="143">
        <v>5</v>
      </c>
      <c r="BG317" s="143">
        <v>59.4</v>
      </c>
      <c r="BH317" s="143">
        <f t="shared" si="134"/>
        <v>3</v>
      </c>
      <c r="BI317" s="147" t="s">
        <v>69</v>
      </c>
      <c r="BJ317" s="143">
        <f>BG317*0.1</f>
        <v>5.94</v>
      </c>
      <c r="BK317" s="143">
        <v>8</v>
      </c>
      <c r="BL317" s="143">
        <v>10</v>
      </c>
      <c r="BM317" s="143">
        <v>0</v>
      </c>
      <c r="BN317" s="143">
        <v>0</v>
      </c>
      <c r="BO317" s="143">
        <v>0</v>
      </c>
      <c r="BP317" s="143">
        <f t="shared" si="135"/>
        <v>-8</v>
      </c>
      <c r="BQ317" s="147" t="s">
        <v>70</v>
      </c>
      <c r="BR317" s="143">
        <f>(BN317-BO317)*0.06</f>
        <v>0</v>
      </c>
      <c r="BS317" s="143">
        <v>10</v>
      </c>
      <c r="BT317" s="143">
        <v>14</v>
      </c>
      <c r="BU317" s="143">
        <v>11</v>
      </c>
      <c r="BV317" s="143">
        <v>224</v>
      </c>
      <c r="BW317" s="143">
        <f t="shared" si="136"/>
        <v>1</v>
      </c>
      <c r="BX317" s="147" t="s">
        <v>73</v>
      </c>
      <c r="BY317" s="143">
        <f>BV317*0.08</f>
        <v>17.92</v>
      </c>
      <c r="BZ317" s="143">
        <v>6</v>
      </c>
      <c r="CA317" s="143">
        <v>7</v>
      </c>
      <c r="CB317" s="143">
        <f t="shared" si="137"/>
        <v>0.5</v>
      </c>
      <c r="CC317" s="159">
        <f t="shared" si="138"/>
        <v>-5.5</v>
      </c>
      <c r="CD317" s="160" t="s">
        <v>70</v>
      </c>
      <c r="CE317" s="159">
        <f>CG317*2+CH317*3+CI317*15+CJ317*10+CK317*50+CL317*4+CM317*20+CN317*3+CO317*15+CP317*40+CQ317*40</f>
        <v>2</v>
      </c>
      <c r="CF317" s="159">
        <f>CC317*3</f>
        <v>-16.5</v>
      </c>
      <c r="CG317" s="144">
        <v>1</v>
      </c>
      <c r="CH317" s="143">
        <v>0</v>
      </c>
      <c r="CI317" s="143">
        <v>0</v>
      </c>
      <c r="CJ317" s="143">
        <v>0</v>
      </c>
      <c r="CK317" s="143">
        <v>0</v>
      </c>
      <c r="CL317" s="143">
        <v>0</v>
      </c>
      <c r="CM317" s="143">
        <v>0</v>
      </c>
      <c r="CN317" s="143">
        <v>0</v>
      </c>
      <c r="CO317" s="143">
        <v>0</v>
      </c>
      <c r="CP317" s="143">
        <v>0</v>
      </c>
      <c r="CQ317" s="143">
        <v>0</v>
      </c>
      <c r="CR317" s="143">
        <f t="shared" si="139"/>
        <v>127</v>
      </c>
      <c r="CS317" s="143">
        <f t="shared" si="140"/>
        <v>-17.5</v>
      </c>
    </row>
    <row r="318" s="135" customFormat="1" customHeight="1" spans="1:97">
      <c r="A318" s="143">
        <v>13207</v>
      </c>
      <c r="B318" s="143" t="s">
        <v>499</v>
      </c>
      <c r="C318" s="143">
        <v>111064</v>
      </c>
      <c r="D318" s="143" t="s">
        <v>498</v>
      </c>
      <c r="E318" s="143" t="s">
        <v>81</v>
      </c>
      <c r="F318" s="143">
        <v>11</v>
      </c>
      <c r="G318" s="143">
        <v>16</v>
      </c>
      <c r="H318" s="143">
        <v>5</v>
      </c>
      <c r="I318" s="143">
        <v>140.21</v>
      </c>
      <c r="J318" s="143">
        <f t="shared" si="127"/>
        <v>-6</v>
      </c>
      <c r="K318" s="147" t="s">
        <v>70</v>
      </c>
      <c r="L318" s="143">
        <f>I318*0.06</f>
        <v>8.4126</v>
      </c>
      <c r="M318" s="143">
        <v>20</v>
      </c>
      <c r="N318" s="143">
        <v>22</v>
      </c>
      <c r="O318" s="143">
        <v>18</v>
      </c>
      <c r="P318" s="143">
        <v>462.35</v>
      </c>
      <c r="Q318" s="143">
        <f t="shared" si="128"/>
        <v>-2</v>
      </c>
      <c r="R318" s="147" t="s">
        <v>70</v>
      </c>
      <c r="S318" s="143">
        <f>P318*0.05</f>
        <v>23.1175</v>
      </c>
      <c r="T318" s="143">
        <v>6</v>
      </c>
      <c r="U318" s="143">
        <v>7</v>
      </c>
      <c r="V318" s="143">
        <v>7</v>
      </c>
      <c r="W318" s="143">
        <v>182</v>
      </c>
      <c r="X318" s="143">
        <f t="shared" si="129"/>
        <v>1</v>
      </c>
      <c r="Y318" s="147" t="s">
        <v>69</v>
      </c>
      <c r="Z318" s="143">
        <f>W318*0.1</f>
        <v>18.2</v>
      </c>
      <c r="AA318" s="143">
        <v>11</v>
      </c>
      <c r="AB318" s="143">
        <v>12</v>
      </c>
      <c r="AC318" s="143">
        <v>7</v>
      </c>
      <c r="AD318" s="143">
        <v>194.1</v>
      </c>
      <c r="AE318" s="143">
        <f t="shared" si="130"/>
        <v>-4</v>
      </c>
      <c r="AF318" s="147" t="s">
        <v>70</v>
      </c>
      <c r="AG318" s="143">
        <f>AD318*0.06</f>
        <v>11.646</v>
      </c>
      <c r="AH318" s="143">
        <v>2</v>
      </c>
      <c r="AI318" s="143">
        <v>3</v>
      </c>
      <c r="AJ318" s="143">
        <v>5</v>
      </c>
      <c r="AK318" s="143">
        <v>144.5</v>
      </c>
      <c r="AL318" s="143">
        <f t="shared" si="131"/>
        <v>3</v>
      </c>
      <c r="AM318" s="147" t="s">
        <v>69</v>
      </c>
      <c r="AN318" s="143">
        <f>AK318*0.1</f>
        <v>14.45</v>
      </c>
      <c r="AO318" s="143"/>
      <c r="AP318" s="143">
        <v>13</v>
      </c>
      <c r="AQ318" s="143">
        <v>14</v>
      </c>
      <c r="AR318" s="143">
        <v>5</v>
      </c>
      <c r="AS318" s="143">
        <v>328.53</v>
      </c>
      <c r="AT318" s="143">
        <f t="shared" si="132"/>
        <v>-8</v>
      </c>
      <c r="AU318" s="147" t="s">
        <v>70</v>
      </c>
      <c r="AV318" s="143">
        <f>AS318*0.06</f>
        <v>19.7118</v>
      </c>
      <c r="AW318" s="143">
        <v>5</v>
      </c>
      <c r="AX318" s="143">
        <v>6</v>
      </c>
      <c r="AY318" s="143">
        <v>2</v>
      </c>
      <c r="AZ318" s="143">
        <v>67</v>
      </c>
      <c r="BA318" s="143">
        <f t="shared" si="133"/>
        <v>-3</v>
      </c>
      <c r="BB318" s="147" t="s">
        <v>70</v>
      </c>
      <c r="BC318" s="143">
        <f>AZ318*0.06</f>
        <v>4.02</v>
      </c>
      <c r="BD318" s="143">
        <v>2</v>
      </c>
      <c r="BE318" s="143">
        <v>2</v>
      </c>
      <c r="BF318" s="143">
        <v>2</v>
      </c>
      <c r="BG318" s="143">
        <v>39.6</v>
      </c>
      <c r="BH318" s="143">
        <f t="shared" si="134"/>
        <v>0</v>
      </c>
      <c r="BI318" s="147" t="s">
        <v>69</v>
      </c>
      <c r="BJ318" s="143">
        <f>BG318*0.1</f>
        <v>3.96</v>
      </c>
      <c r="BK318" s="143">
        <v>5</v>
      </c>
      <c r="BL318" s="143">
        <v>6</v>
      </c>
      <c r="BM318" s="143">
        <v>0</v>
      </c>
      <c r="BN318" s="143">
        <v>0</v>
      </c>
      <c r="BO318" s="143">
        <v>0</v>
      </c>
      <c r="BP318" s="143">
        <f t="shared" si="135"/>
        <v>-5</v>
      </c>
      <c r="BQ318" s="147" t="s">
        <v>70</v>
      </c>
      <c r="BR318" s="143">
        <f>(BN318-BO318)*0.06</f>
        <v>0</v>
      </c>
      <c r="BS318" s="143">
        <v>10</v>
      </c>
      <c r="BT318" s="143">
        <v>13</v>
      </c>
      <c r="BU318" s="143">
        <v>14</v>
      </c>
      <c r="BV318" s="143">
        <v>270.86</v>
      </c>
      <c r="BW318" s="143">
        <f t="shared" si="136"/>
        <v>4</v>
      </c>
      <c r="BX318" s="147" t="s">
        <v>69</v>
      </c>
      <c r="BY318" s="143">
        <f t="shared" ref="BY318:BY326" si="170">BV318*0.1</f>
        <v>27.086</v>
      </c>
      <c r="BZ318" s="143">
        <v>5</v>
      </c>
      <c r="CA318" s="143">
        <v>6</v>
      </c>
      <c r="CB318" s="143">
        <f t="shared" si="137"/>
        <v>0</v>
      </c>
      <c r="CC318" s="159">
        <f t="shared" si="138"/>
        <v>-5</v>
      </c>
      <c r="CD318" s="160" t="s">
        <v>70</v>
      </c>
      <c r="CE318" s="159">
        <f>CG318*2+CH318*3+CI318*15+CJ318*10+CK318*50+CL318*4+CM318*20+CN318*3+CO318*15+CP318*40+CQ318*40</f>
        <v>0</v>
      </c>
      <c r="CF318" s="159">
        <f>CC318*3</f>
        <v>-15</v>
      </c>
      <c r="CG318" s="144">
        <v>0</v>
      </c>
      <c r="CH318" s="143">
        <v>0</v>
      </c>
      <c r="CI318" s="143">
        <v>0</v>
      </c>
      <c r="CJ318" s="143">
        <v>0</v>
      </c>
      <c r="CK318" s="143">
        <v>0</v>
      </c>
      <c r="CL318" s="143">
        <v>0</v>
      </c>
      <c r="CM318" s="143">
        <v>0</v>
      </c>
      <c r="CN318" s="143">
        <v>0</v>
      </c>
      <c r="CO318" s="143">
        <v>0</v>
      </c>
      <c r="CP318" s="143">
        <v>0</v>
      </c>
      <c r="CQ318" s="143">
        <v>0</v>
      </c>
      <c r="CR318" s="143">
        <f t="shared" si="139"/>
        <v>131</v>
      </c>
      <c r="CS318" s="143">
        <f t="shared" si="140"/>
        <v>-15</v>
      </c>
    </row>
    <row r="319" s="135" customFormat="1" customHeight="1" spans="1:97">
      <c r="A319" s="143">
        <v>8113</v>
      </c>
      <c r="B319" s="143" t="s">
        <v>500</v>
      </c>
      <c r="C319" s="143">
        <v>102564</v>
      </c>
      <c r="D319" s="143" t="s">
        <v>501</v>
      </c>
      <c r="E319" s="143" t="s">
        <v>68</v>
      </c>
      <c r="F319" s="143">
        <v>18</v>
      </c>
      <c r="G319" s="143">
        <v>22</v>
      </c>
      <c r="H319" s="143">
        <v>13</v>
      </c>
      <c r="I319" s="143">
        <v>259.57</v>
      </c>
      <c r="J319" s="143">
        <f t="shared" si="127"/>
        <v>-5</v>
      </c>
      <c r="K319" s="147" t="s">
        <v>70</v>
      </c>
      <c r="L319" s="143">
        <f>I319*0.06</f>
        <v>15.5742</v>
      </c>
      <c r="M319" s="143">
        <v>24</v>
      </c>
      <c r="N319" s="143">
        <v>26</v>
      </c>
      <c r="O319" s="143">
        <v>16</v>
      </c>
      <c r="P319" s="143">
        <v>373.64</v>
      </c>
      <c r="Q319" s="143">
        <f t="shared" si="128"/>
        <v>-8</v>
      </c>
      <c r="R319" s="147" t="s">
        <v>70</v>
      </c>
      <c r="S319" s="143">
        <f>P319*0.05</f>
        <v>18.682</v>
      </c>
      <c r="T319" s="143">
        <v>7</v>
      </c>
      <c r="U319" s="143">
        <v>8</v>
      </c>
      <c r="V319" s="143">
        <v>0</v>
      </c>
      <c r="W319" s="143">
        <v>0</v>
      </c>
      <c r="X319" s="143">
        <f t="shared" si="129"/>
        <v>-7</v>
      </c>
      <c r="Y319" s="147" t="s">
        <v>70</v>
      </c>
      <c r="Z319" s="143">
        <f>W319*0.06</f>
        <v>0</v>
      </c>
      <c r="AA319" s="143">
        <v>15</v>
      </c>
      <c r="AB319" s="143">
        <v>19</v>
      </c>
      <c r="AC319" s="143">
        <v>17</v>
      </c>
      <c r="AD319" s="143">
        <v>461.66</v>
      </c>
      <c r="AE319" s="143">
        <f t="shared" si="130"/>
        <v>2</v>
      </c>
      <c r="AF319" s="147" t="s">
        <v>73</v>
      </c>
      <c r="AG319" s="143">
        <f>AD319*0.08</f>
        <v>36.9328</v>
      </c>
      <c r="AH319" s="143">
        <v>2</v>
      </c>
      <c r="AI319" s="143">
        <v>2</v>
      </c>
      <c r="AJ319" s="143">
        <v>6</v>
      </c>
      <c r="AK319" s="143">
        <v>170</v>
      </c>
      <c r="AL319" s="143">
        <f t="shared" si="131"/>
        <v>4</v>
      </c>
      <c r="AM319" s="147" t="s">
        <v>69</v>
      </c>
      <c r="AN319" s="143">
        <f>AK319*0.1</f>
        <v>17</v>
      </c>
      <c r="AO319" s="143"/>
      <c r="AP319" s="143">
        <v>24</v>
      </c>
      <c r="AQ319" s="143">
        <v>28</v>
      </c>
      <c r="AR319" s="143">
        <v>24</v>
      </c>
      <c r="AS319" s="143">
        <v>1676</v>
      </c>
      <c r="AT319" s="143">
        <f t="shared" si="132"/>
        <v>0</v>
      </c>
      <c r="AU319" s="147" t="s">
        <v>73</v>
      </c>
      <c r="AV319" s="143">
        <f>AS319*0.08</f>
        <v>134.08</v>
      </c>
      <c r="AW319" s="143">
        <v>4</v>
      </c>
      <c r="AX319" s="143">
        <v>5</v>
      </c>
      <c r="AY319" s="143">
        <v>2</v>
      </c>
      <c r="AZ319" s="143">
        <v>40</v>
      </c>
      <c r="BA319" s="143">
        <f t="shared" si="133"/>
        <v>-2</v>
      </c>
      <c r="BB319" s="147" t="s">
        <v>70</v>
      </c>
      <c r="BC319" s="143">
        <f>AZ319*0.06</f>
        <v>2.4</v>
      </c>
      <c r="BD319" s="143">
        <v>2</v>
      </c>
      <c r="BE319" s="143">
        <v>3</v>
      </c>
      <c r="BF319" s="143">
        <v>4</v>
      </c>
      <c r="BG319" s="143">
        <v>59.8</v>
      </c>
      <c r="BH319" s="143">
        <f t="shared" si="134"/>
        <v>2</v>
      </c>
      <c r="BI319" s="147" t="s">
        <v>69</v>
      </c>
      <c r="BJ319" s="143">
        <f>BG319*0.1</f>
        <v>5.98</v>
      </c>
      <c r="BK319" s="143">
        <v>6</v>
      </c>
      <c r="BL319" s="143">
        <v>7</v>
      </c>
      <c r="BM319" s="143">
        <v>20</v>
      </c>
      <c r="BN319" s="143">
        <v>299</v>
      </c>
      <c r="BO319" s="143">
        <v>299</v>
      </c>
      <c r="BP319" s="143">
        <f t="shared" si="135"/>
        <v>14</v>
      </c>
      <c r="BQ319" s="147" t="s">
        <v>69</v>
      </c>
      <c r="BR319" s="143">
        <f>(BN319-BO319)*0.1</f>
        <v>0</v>
      </c>
      <c r="BS319" s="143">
        <v>6</v>
      </c>
      <c r="BT319" s="143">
        <v>9</v>
      </c>
      <c r="BU319" s="143">
        <v>9</v>
      </c>
      <c r="BV319" s="143">
        <v>170.51</v>
      </c>
      <c r="BW319" s="143">
        <f t="shared" si="136"/>
        <v>3</v>
      </c>
      <c r="BX319" s="147" t="s">
        <v>69</v>
      </c>
      <c r="BY319" s="143">
        <f t="shared" si="170"/>
        <v>17.051</v>
      </c>
      <c r="BZ319" s="143">
        <v>5</v>
      </c>
      <c r="CA319" s="143">
        <v>6</v>
      </c>
      <c r="CB319" s="143">
        <f t="shared" si="137"/>
        <v>6</v>
      </c>
      <c r="CC319" s="159">
        <f t="shared" si="138"/>
        <v>1</v>
      </c>
      <c r="CD319" s="160" t="s">
        <v>69</v>
      </c>
      <c r="CE319" s="159">
        <f>CG319*3+CH319*5+CI319*25+CJ319*15+CK319*70+CL319*6+CM319*30+CN319*6+CO319*24+CP319*56+CQ319*61</f>
        <v>30</v>
      </c>
      <c r="CF319" s="159"/>
      <c r="CG319" s="144">
        <v>0</v>
      </c>
      <c r="CH319" s="143">
        <v>1</v>
      </c>
      <c r="CI319" s="143">
        <v>1</v>
      </c>
      <c r="CJ319" s="143">
        <v>0</v>
      </c>
      <c r="CK319" s="143">
        <v>0</v>
      </c>
      <c r="CL319" s="143">
        <v>0</v>
      </c>
      <c r="CM319" s="143">
        <v>0</v>
      </c>
      <c r="CN319" s="143">
        <v>0</v>
      </c>
      <c r="CO319" s="143">
        <v>0</v>
      </c>
      <c r="CP319" s="143">
        <v>0</v>
      </c>
      <c r="CQ319" s="143">
        <v>0</v>
      </c>
      <c r="CR319" s="143">
        <f t="shared" si="139"/>
        <v>278</v>
      </c>
      <c r="CS319" s="143">
        <f t="shared" si="140"/>
        <v>0</v>
      </c>
    </row>
    <row r="320" s="135" customFormat="1" customHeight="1" spans="1:97">
      <c r="A320" s="143">
        <v>11363</v>
      </c>
      <c r="B320" s="143" t="s">
        <v>502</v>
      </c>
      <c r="C320" s="143">
        <v>102564</v>
      </c>
      <c r="D320" s="143" t="s">
        <v>501</v>
      </c>
      <c r="E320" s="143" t="s">
        <v>72</v>
      </c>
      <c r="F320" s="143">
        <v>19</v>
      </c>
      <c r="G320" s="143">
        <v>22</v>
      </c>
      <c r="H320" s="143">
        <v>22</v>
      </c>
      <c r="I320" s="143">
        <v>555.04</v>
      </c>
      <c r="J320" s="143">
        <f t="shared" si="127"/>
        <v>3</v>
      </c>
      <c r="K320" s="147" t="s">
        <v>69</v>
      </c>
      <c r="L320" s="143">
        <f>I320*0.1</f>
        <v>55.504</v>
      </c>
      <c r="M320" s="143">
        <v>25</v>
      </c>
      <c r="N320" s="143">
        <v>27</v>
      </c>
      <c r="O320" s="143">
        <v>38</v>
      </c>
      <c r="P320" s="143">
        <v>889.52</v>
      </c>
      <c r="Q320" s="143">
        <f t="shared" si="128"/>
        <v>13</v>
      </c>
      <c r="R320" s="147" t="s">
        <v>69</v>
      </c>
      <c r="S320" s="143">
        <f>P320*0.08</f>
        <v>71.1616</v>
      </c>
      <c r="T320" s="143">
        <v>8</v>
      </c>
      <c r="U320" s="143">
        <v>9</v>
      </c>
      <c r="V320" s="143">
        <v>5</v>
      </c>
      <c r="W320" s="143">
        <v>126</v>
      </c>
      <c r="X320" s="143">
        <f t="shared" si="129"/>
        <v>-3</v>
      </c>
      <c r="Y320" s="147" t="s">
        <v>70</v>
      </c>
      <c r="Z320" s="143">
        <f>W320*0.06</f>
        <v>7.56</v>
      </c>
      <c r="AA320" s="143">
        <v>15</v>
      </c>
      <c r="AB320" s="143">
        <v>20</v>
      </c>
      <c r="AC320" s="143">
        <v>19</v>
      </c>
      <c r="AD320" s="143">
        <v>529.94</v>
      </c>
      <c r="AE320" s="143">
        <f t="shared" si="130"/>
        <v>4</v>
      </c>
      <c r="AF320" s="147" t="s">
        <v>73</v>
      </c>
      <c r="AG320" s="143">
        <f>AD320*0.08</f>
        <v>42.3952</v>
      </c>
      <c r="AH320" s="143">
        <v>3</v>
      </c>
      <c r="AI320" s="143">
        <v>3</v>
      </c>
      <c r="AJ320" s="143">
        <v>6</v>
      </c>
      <c r="AK320" s="143">
        <v>146.3</v>
      </c>
      <c r="AL320" s="143">
        <f t="shared" si="131"/>
        <v>3</v>
      </c>
      <c r="AM320" s="147" t="s">
        <v>69</v>
      </c>
      <c r="AN320" s="143">
        <f>AK320*0.1</f>
        <v>14.63</v>
      </c>
      <c r="AO320" s="143"/>
      <c r="AP320" s="143">
        <v>25</v>
      </c>
      <c r="AQ320" s="143">
        <v>30</v>
      </c>
      <c r="AR320" s="143">
        <v>39</v>
      </c>
      <c r="AS320" s="143">
        <v>2818.43</v>
      </c>
      <c r="AT320" s="143">
        <f t="shared" si="132"/>
        <v>14</v>
      </c>
      <c r="AU320" s="147" t="s">
        <v>69</v>
      </c>
      <c r="AV320" s="143">
        <f>AS320*0.1</f>
        <v>281.843</v>
      </c>
      <c r="AW320" s="143">
        <v>5</v>
      </c>
      <c r="AX320" s="143">
        <v>5</v>
      </c>
      <c r="AY320" s="143">
        <v>1</v>
      </c>
      <c r="AZ320" s="143">
        <v>31.09</v>
      </c>
      <c r="BA320" s="143">
        <f t="shared" si="133"/>
        <v>-4</v>
      </c>
      <c r="BB320" s="147" t="s">
        <v>70</v>
      </c>
      <c r="BC320" s="143">
        <f>AZ320*0.06</f>
        <v>1.8654</v>
      </c>
      <c r="BD320" s="143">
        <v>3</v>
      </c>
      <c r="BE320" s="143">
        <v>4</v>
      </c>
      <c r="BF320" s="143">
        <v>5</v>
      </c>
      <c r="BG320" s="143">
        <v>108.8</v>
      </c>
      <c r="BH320" s="143">
        <f t="shared" si="134"/>
        <v>2</v>
      </c>
      <c r="BI320" s="147" t="s">
        <v>69</v>
      </c>
      <c r="BJ320" s="143">
        <f>BG320*0.1</f>
        <v>10.88</v>
      </c>
      <c r="BK320" s="143">
        <v>7</v>
      </c>
      <c r="BL320" s="143">
        <v>8</v>
      </c>
      <c r="BM320" s="143">
        <v>20</v>
      </c>
      <c r="BN320" s="143">
        <v>299</v>
      </c>
      <c r="BO320" s="143">
        <v>149.5</v>
      </c>
      <c r="BP320" s="143">
        <f t="shared" si="135"/>
        <v>13</v>
      </c>
      <c r="BQ320" s="147" t="s">
        <v>69</v>
      </c>
      <c r="BR320" s="143">
        <f>(BN320-BO320)*0.1</f>
        <v>14.95</v>
      </c>
      <c r="BS320" s="143">
        <v>7</v>
      </c>
      <c r="BT320" s="143">
        <v>9</v>
      </c>
      <c r="BU320" s="143">
        <v>15</v>
      </c>
      <c r="BV320" s="143">
        <v>263.21</v>
      </c>
      <c r="BW320" s="143">
        <f t="shared" si="136"/>
        <v>8</v>
      </c>
      <c r="BX320" s="147" t="s">
        <v>69</v>
      </c>
      <c r="BY320" s="143">
        <f t="shared" si="170"/>
        <v>26.321</v>
      </c>
      <c r="BZ320" s="143">
        <v>5</v>
      </c>
      <c r="CA320" s="143">
        <v>6</v>
      </c>
      <c r="CB320" s="143">
        <f t="shared" si="137"/>
        <v>1.5</v>
      </c>
      <c r="CC320" s="159">
        <f t="shared" si="138"/>
        <v>-3.5</v>
      </c>
      <c r="CD320" s="160" t="s">
        <v>70</v>
      </c>
      <c r="CE320" s="159">
        <f t="shared" ref="CE320:CE325" si="171">CG320*2+CH320*3+CI320*15+CJ320*10+CK320*50+CL320*4+CM320*20+CN320*3+CO320*15+CP320*40+CQ320*40</f>
        <v>5</v>
      </c>
      <c r="CF320" s="159">
        <f>CC320*3</f>
        <v>-10.5</v>
      </c>
      <c r="CG320" s="144">
        <v>1</v>
      </c>
      <c r="CH320" s="143">
        <v>1</v>
      </c>
      <c r="CI320" s="143">
        <v>0</v>
      </c>
      <c r="CJ320" s="143">
        <v>0</v>
      </c>
      <c r="CK320" s="143">
        <v>0</v>
      </c>
      <c r="CL320" s="143">
        <v>0</v>
      </c>
      <c r="CM320" s="143">
        <v>0</v>
      </c>
      <c r="CN320" s="143">
        <v>0</v>
      </c>
      <c r="CO320" s="143">
        <v>0</v>
      </c>
      <c r="CP320" s="143">
        <v>0</v>
      </c>
      <c r="CQ320" s="143">
        <v>0</v>
      </c>
      <c r="CR320" s="143">
        <f t="shared" si="139"/>
        <v>532</v>
      </c>
      <c r="CS320" s="143">
        <f t="shared" si="140"/>
        <v>-10.5</v>
      </c>
    </row>
    <row r="321" s="135" customFormat="1" customHeight="1" spans="1:97">
      <c r="A321" s="143">
        <v>12534</v>
      </c>
      <c r="B321" s="143" t="s">
        <v>503</v>
      </c>
      <c r="C321" s="143">
        <v>102564</v>
      </c>
      <c r="D321" s="143" t="s">
        <v>501</v>
      </c>
      <c r="E321" s="143" t="s">
        <v>72</v>
      </c>
      <c r="F321" s="143">
        <v>18</v>
      </c>
      <c r="G321" s="143">
        <v>22</v>
      </c>
      <c r="H321" s="143">
        <v>15</v>
      </c>
      <c r="I321" s="143">
        <v>444.4</v>
      </c>
      <c r="J321" s="143">
        <f t="shared" si="127"/>
        <v>-3</v>
      </c>
      <c r="K321" s="147" t="s">
        <v>70</v>
      </c>
      <c r="L321" s="143">
        <f>I321*0.06</f>
        <v>26.664</v>
      </c>
      <c r="M321" s="143">
        <v>24</v>
      </c>
      <c r="N321" s="143">
        <v>27</v>
      </c>
      <c r="O321" s="143">
        <v>23</v>
      </c>
      <c r="P321" s="143">
        <v>512.53</v>
      </c>
      <c r="Q321" s="143">
        <f t="shared" si="128"/>
        <v>-1</v>
      </c>
      <c r="R321" s="147" t="s">
        <v>70</v>
      </c>
      <c r="S321" s="143">
        <f>P321*0.05</f>
        <v>25.6265</v>
      </c>
      <c r="T321" s="143">
        <v>8</v>
      </c>
      <c r="U321" s="143">
        <v>9</v>
      </c>
      <c r="V321" s="143">
        <v>11</v>
      </c>
      <c r="W321" s="143">
        <v>305</v>
      </c>
      <c r="X321" s="143">
        <f t="shared" si="129"/>
        <v>3</v>
      </c>
      <c r="Y321" s="147" t="s">
        <v>69</v>
      </c>
      <c r="Z321" s="143">
        <f>W321*0.1</f>
        <v>30.5</v>
      </c>
      <c r="AA321" s="143">
        <v>15</v>
      </c>
      <c r="AB321" s="143">
        <v>20</v>
      </c>
      <c r="AC321" s="143">
        <v>14</v>
      </c>
      <c r="AD321" s="143">
        <v>336.5</v>
      </c>
      <c r="AE321" s="143">
        <f t="shared" si="130"/>
        <v>-1</v>
      </c>
      <c r="AF321" s="147" t="s">
        <v>70</v>
      </c>
      <c r="AG321" s="143">
        <f>AD321*0.06</f>
        <v>20.19</v>
      </c>
      <c r="AH321" s="143">
        <v>2</v>
      </c>
      <c r="AI321" s="143">
        <v>3</v>
      </c>
      <c r="AJ321" s="143">
        <v>2</v>
      </c>
      <c r="AK321" s="143">
        <v>31.57</v>
      </c>
      <c r="AL321" s="143">
        <f t="shared" si="131"/>
        <v>0</v>
      </c>
      <c r="AM321" s="147" t="s">
        <v>73</v>
      </c>
      <c r="AN321" s="143">
        <f>AK321*0.08</f>
        <v>2.5256</v>
      </c>
      <c r="AO321" s="143"/>
      <c r="AP321" s="143">
        <v>24</v>
      </c>
      <c r="AQ321" s="143">
        <v>30</v>
      </c>
      <c r="AR321" s="143">
        <v>18</v>
      </c>
      <c r="AS321" s="143">
        <v>1166.43</v>
      </c>
      <c r="AT321" s="143">
        <f t="shared" si="132"/>
        <v>-6</v>
      </c>
      <c r="AU321" s="147" t="s">
        <v>70</v>
      </c>
      <c r="AV321" s="143">
        <f>AS321*0.06</f>
        <v>69.9858</v>
      </c>
      <c r="AW321" s="143">
        <v>4</v>
      </c>
      <c r="AX321" s="143">
        <v>5</v>
      </c>
      <c r="AY321" s="143">
        <v>1</v>
      </c>
      <c r="AZ321" s="143">
        <v>32.84</v>
      </c>
      <c r="BA321" s="143">
        <f t="shared" si="133"/>
        <v>-3</v>
      </c>
      <c r="BB321" s="147" t="s">
        <v>70</v>
      </c>
      <c r="BC321" s="143">
        <f>AZ321*0.06</f>
        <v>1.9704</v>
      </c>
      <c r="BD321" s="143">
        <v>3</v>
      </c>
      <c r="BE321" s="143">
        <v>3</v>
      </c>
      <c r="BF321" s="143">
        <v>2</v>
      </c>
      <c r="BG321" s="143">
        <v>137</v>
      </c>
      <c r="BH321" s="143">
        <f t="shared" si="134"/>
        <v>-1</v>
      </c>
      <c r="BI321" s="147" t="s">
        <v>70</v>
      </c>
      <c r="BJ321" s="143">
        <f>BG321*0.06</f>
        <v>8.22</v>
      </c>
      <c r="BK321" s="143">
        <v>6</v>
      </c>
      <c r="BL321" s="143">
        <v>8</v>
      </c>
      <c r="BM321" s="143">
        <v>0</v>
      </c>
      <c r="BN321" s="143">
        <v>0</v>
      </c>
      <c r="BO321" s="143">
        <v>0</v>
      </c>
      <c r="BP321" s="143">
        <f t="shared" si="135"/>
        <v>-6</v>
      </c>
      <c r="BQ321" s="147" t="s">
        <v>70</v>
      </c>
      <c r="BR321" s="143">
        <f>(BN321-BO321)*0.06</f>
        <v>0</v>
      </c>
      <c r="BS321" s="143">
        <v>7</v>
      </c>
      <c r="BT321" s="143">
        <v>9</v>
      </c>
      <c r="BU321" s="143">
        <v>21</v>
      </c>
      <c r="BV321" s="143">
        <v>373.59</v>
      </c>
      <c r="BW321" s="143">
        <f t="shared" si="136"/>
        <v>14</v>
      </c>
      <c r="BX321" s="147" t="s">
        <v>69</v>
      </c>
      <c r="BY321" s="143">
        <f t="shared" si="170"/>
        <v>37.359</v>
      </c>
      <c r="BZ321" s="143">
        <v>5</v>
      </c>
      <c r="CA321" s="143">
        <v>6</v>
      </c>
      <c r="CB321" s="143">
        <f t="shared" si="137"/>
        <v>0</v>
      </c>
      <c r="CC321" s="159">
        <f t="shared" si="138"/>
        <v>-5</v>
      </c>
      <c r="CD321" s="160" t="s">
        <v>70</v>
      </c>
      <c r="CE321" s="159">
        <f t="shared" si="171"/>
        <v>0</v>
      </c>
      <c r="CF321" s="159">
        <f>CC321*3</f>
        <v>-15</v>
      </c>
      <c r="CG321" s="144">
        <v>0</v>
      </c>
      <c r="CH321" s="143">
        <v>0</v>
      </c>
      <c r="CI321" s="143">
        <v>0</v>
      </c>
      <c r="CJ321" s="143">
        <v>0</v>
      </c>
      <c r="CK321" s="143">
        <v>0</v>
      </c>
      <c r="CL321" s="143">
        <v>0</v>
      </c>
      <c r="CM321" s="143">
        <v>0</v>
      </c>
      <c r="CN321" s="143">
        <v>0</v>
      </c>
      <c r="CO321" s="143">
        <v>0</v>
      </c>
      <c r="CP321" s="143">
        <v>0</v>
      </c>
      <c r="CQ321" s="143">
        <v>0</v>
      </c>
      <c r="CR321" s="143">
        <f t="shared" si="139"/>
        <v>223</v>
      </c>
      <c r="CS321" s="143">
        <f t="shared" si="140"/>
        <v>-15</v>
      </c>
    </row>
    <row r="322" s="135" customFormat="1" customHeight="1" spans="1:97">
      <c r="A322" s="143">
        <v>7011</v>
      </c>
      <c r="B322" s="143" t="s">
        <v>504</v>
      </c>
      <c r="C322" s="143">
        <v>721</v>
      </c>
      <c r="D322" s="143" t="s">
        <v>505</v>
      </c>
      <c r="E322" s="143" t="s">
        <v>68</v>
      </c>
      <c r="F322" s="143">
        <v>19</v>
      </c>
      <c r="G322" s="143">
        <v>22</v>
      </c>
      <c r="H322" s="143">
        <v>39</v>
      </c>
      <c r="I322" s="143">
        <v>1010.67</v>
      </c>
      <c r="J322" s="143">
        <f t="shared" si="127"/>
        <v>20</v>
      </c>
      <c r="K322" s="147" t="s">
        <v>69</v>
      </c>
      <c r="L322" s="143">
        <f>I322*0.1</f>
        <v>101.067</v>
      </c>
      <c r="M322" s="143">
        <v>24</v>
      </c>
      <c r="N322" s="143">
        <v>27</v>
      </c>
      <c r="O322" s="143">
        <v>54</v>
      </c>
      <c r="P322" s="143">
        <v>1234.36</v>
      </c>
      <c r="Q322" s="143">
        <f t="shared" si="128"/>
        <v>30</v>
      </c>
      <c r="R322" s="147" t="s">
        <v>69</v>
      </c>
      <c r="S322" s="143">
        <f t="shared" ref="S322:S327" si="172">P322*0.08</f>
        <v>98.7488</v>
      </c>
      <c r="T322" s="143">
        <v>9</v>
      </c>
      <c r="U322" s="143">
        <v>10</v>
      </c>
      <c r="V322" s="143">
        <v>3</v>
      </c>
      <c r="W322" s="143">
        <v>96.5</v>
      </c>
      <c r="X322" s="143">
        <f t="shared" si="129"/>
        <v>-6</v>
      </c>
      <c r="Y322" s="147" t="s">
        <v>70</v>
      </c>
      <c r="Z322" s="143">
        <f>W322*0.06</f>
        <v>5.79</v>
      </c>
      <c r="AA322" s="143">
        <v>23</v>
      </c>
      <c r="AB322" s="143">
        <v>29</v>
      </c>
      <c r="AC322" s="143">
        <v>20</v>
      </c>
      <c r="AD322" s="143">
        <v>517.3</v>
      </c>
      <c r="AE322" s="143">
        <f t="shared" si="130"/>
        <v>-3</v>
      </c>
      <c r="AF322" s="147" t="s">
        <v>70</v>
      </c>
      <c r="AG322" s="143">
        <f>AD322*0.06</f>
        <v>31.038</v>
      </c>
      <c r="AH322" s="143">
        <v>4</v>
      </c>
      <c r="AI322" s="143">
        <v>4</v>
      </c>
      <c r="AJ322" s="143">
        <v>3</v>
      </c>
      <c r="AK322" s="143">
        <v>86.8</v>
      </c>
      <c r="AL322" s="143">
        <f t="shared" si="131"/>
        <v>-1</v>
      </c>
      <c r="AM322" s="147" t="s">
        <v>70</v>
      </c>
      <c r="AN322" s="143">
        <f>AK322*0.06</f>
        <v>5.208</v>
      </c>
      <c r="AO322" s="143">
        <f>AL322*1</f>
        <v>-1</v>
      </c>
      <c r="AP322" s="143">
        <v>30</v>
      </c>
      <c r="AQ322" s="143">
        <v>35</v>
      </c>
      <c r="AR322" s="143">
        <v>40</v>
      </c>
      <c r="AS322" s="143">
        <v>3382.02</v>
      </c>
      <c r="AT322" s="143">
        <f t="shared" si="132"/>
        <v>10</v>
      </c>
      <c r="AU322" s="147" t="s">
        <v>69</v>
      </c>
      <c r="AV322" s="143">
        <f>AS322*0.1</f>
        <v>338.202</v>
      </c>
      <c r="AW322" s="143">
        <v>7</v>
      </c>
      <c r="AX322" s="143">
        <v>8</v>
      </c>
      <c r="AY322" s="143">
        <v>20</v>
      </c>
      <c r="AZ322" s="143">
        <v>557.29</v>
      </c>
      <c r="BA322" s="143">
        <f t="shared" si="133"/>
        <v>13</v>
      </c>
      <c r="BB322" s="147" t="s">
        <v>69</v>
      </c>
      <c r="BC322" s="143">
        <f>AZ322*0.1</f>
        <v>55.729</v>
      </c>
      <c r="BD322" s="143">
        <v>3</v>
      </c>
      <c r="BE322" s="143">
        <v>4</v>
      </c>
      <c r="BF322" s="143">
        <v>7</v>
      </c>
      <c r="BG322" s="143">
        <v>99.4</v>
      </c>
      <c r="BH322" s="143">
        <f t="shared" si="134"/>
        <v>4</v>
      </c>
      <c r="BI322" s="147" t="s">
        <v>69</v>
      </c>
      <c r="BJ322" s="143">
        <f>BG322*0.1</f>
        <v>9.94</v>
      </c>
      <c r="BK322" s="143">
        <v>8</v>
      </c>
      <c r="BL322" s="143">
        <v>10</v>
      </c>
      <c r="BM322" s="143">
        <v>0</v>
      </c>
      <c r="BN322" s="143">
        <v>0</v>
      </c>
      <c r="BO322" s="143">
        <v>0</v>
      </c>
      <c r="BP322" s="143">
        <f t="shared" si="135"/>
        <v>-8</v>
      </c>
      <c r="BQ322" s="147" t="s">
        <v>70</v>
      </c>
      <c r="BR322" s="143">
        <f>(BN322-BO322)*0.06</f>
        <v>0</v>
      </c>
      <c r="BS322" s="143">
        <v>9</v>
      </c>
      <c r="BT322" s="143">
        <v>11</v>
      </c>
      <c r="BU322" s="143">
        <v>19</v>
      </c>
      <c r="BV322" s="143">
        <v>354.45</v>
      </c>
      <c r="BW322" s="143">
        <f t="shared" si="136"/>
        <v>10</v>
      </c>
      <c r="BX322" s="147" t="s">
        <v>69</v>
      </c>
      <c r="BY322" s="143">
        <f t="shared" si="170"/>
        <v>35.445</v>
      </c>
      <c r="BZ322" s="143">
        <v>5</v>
      </c>
      <c r="CA322" s="143">
        <v>6</v>
      </c>
      <c r="CB322" s="143">
        <f t="shared" si="137"/>
        <v>0</v>
      </c>
      <c r="CC322" s="159">
        <f t="shared" si="138"/>
        <v>-5</v>
      </c>
      <c r="CD322" s="160" t="s">
        <v>70</v>
      </c>
      <c r="CE322" s="159">
        <f t="shared" si="171"/>
        <v>0</v>
      </c>
      <c r="CF322" s="159">
        <f>CC322*3</f>
        <v>-15</v>
      </c>
      <c r="CG322" s="144">
        <v>0</v>
      </c>
      <c r="CH322" s="143">
        <v>0</v>
      </c>
      <c r="CI322" s="143">
        <v>0</v>
      </c>
      <c r="CJ322" s="143">
        <v>0</v>
      </c>
      <c r="CK322" s="143">
        <v>0</v>
      </c>
      <c r="CL322" s="143">
        <v>0</v>
      </c>
      <c r="CM322" s="143">
        <v>0</v>
      </c>
      <c r="CN322" s="143">
        <v>0</v>
      </c>
      <c r="CO322" s="143">
        <v>0</v>
      </c>
      <c r="CP322" s="143">
        <v>0</v>
      </c>
      <c r="CQ322" s="143">
        <v>0</v>
      </c>
      <c r="CR322" s="143">
        <f t="shared" si="139"/>
        <v>681</v>
      </c>
      <c r="CS322" s="143">
        <f t="shared" si="140"/>
        <v>-16</v>
      </c>
    </row>
    <row r="323" s="135" customFormat="1" customHeight="1" spans="1:97">
      <c r="A323" s="143">
        <v>11619</v>
      </c>
      <c r="B323" s="143" t="s">
        <v>506</v>
      </c>
      <c r="C323" s="143">
        <v>721</v>
      </c>
      <c r="D323" s="143" t="s">
        <v>505</v>
      </c>
      <c r="E323" s="143" t="s">
        <v>72</v>
      </c>
      <c r="F323" s="143">
        <v>19</v>
      </c>
      <c r="G323" s="143">
        <v>22</v>
      </c>
      <c r="H323" s="143">
        <v>39</v>
      </c>
      <c r="I323" s="143">
        <v>889.29</v>
      </c>
      <c r="J323" s="143">
        <f t="shared" si="127"/>
        <v>20</v>
      </c>
      <c r="K323" s="147" t="s">
        <v>69</v>
      </c>
      <c r="L323" s="143">
        <f>I323*0.1</f>
        <v>88.929</v>
      </c>
      <c r="M323" s="143">
        <v>24</v>
      </c>
      <c r="N323" s="143">
        <v>27</v>
      </c>
      <c r="O323" s="143">
        <v>28</v>
      </c>
      <c r="P323" s="143">
        <v>600.59</v>
      </c>
      <c r="Q323" s="143">
        <f t="shared" si="128"/>
        <v>4</v>
      </c>
      <c r="R323" s="147" t="s">
        <v>69</v>
      </c>
      <c r="S323" s="143">
        <f t="shared" si="172"/>
        <v>48.0472</v>
      </c>
      <c r="T323" s="143">
        <v>9</v>
      </c>
      <c r="U323" s="143">
        <v>10</v>
      </c>
      <c r="V323" s="143">
        <v>0</v>
      </c>
      <c r="W323" s="143">
        <v>0</v>
      </c>
      <c r="X323" s="143">
        <f t="shared" si="129"/>
        <v>-9</v>
      </c>
      <c r="Y323" s="147" t="s">
        <v>70</v>
      </c>
      <c r="Z323" s="143">
        <f>W323*0.06</f>
        <v>0</v>
      </c>
      <c r="AA323" s="143">
        <v>23</v>
      </c>
      <c r="AB323" s="143">
        <v>29</v>
      </c>
      <c r="AC323" s="143">
        <v>11</v>
      </c>
      <c r="AD323" s="143">
        <v>271.8</v>
      </c>
      <c r="AE323" s="143">
        <f t="shared" si="130"/>
        <v>-12</v>
      </c>
      <c r="AF323" s="147" t="s">
        <v>70</v>
      </c>
      <c r="AG323" s="143">
        <f>AD323*0.06</f>
        <v>16.308</v>
      </c>
      <c r="AH323" s="143">
        <v>3</v>
      </c>
      <c r="AI323" s="143">
        <v>4</v>
      </c>
      <c r="AJ323" s="143">
        <v>0</v>
      </c>
      <c r="AK323" s="143">
        <v>0</v>
      </c>
      <c r="AL323" s="143">
        <f t="shared" si="131"/>
        <v>-3</v>
      </c>
      <c r="AM323" s="147" t="s">
        <v>70</v>
      </c>
      <c r="AN323" s="143">
        <f>AK323*0.06</f>
        <v>0</v>
      </c>
      <c r="AO323" s="143">
        <f>AL323*1</f>
        <v>-3</v>
      </c>
      <c r="AP323" s="143">
        <v>30</v>
      </c>
      <c r="AQ323" s="143">
        <v>35</v>
      </c>
      <c r="AR323" s="143">
        <v>41</v>
      </c>
      <c r="AS323" s="143">
        <v>3399.53</v>
      </c>
      <c r="AT323" s="143">
        <f t="shared" si="132"/>
        <v>11</v>
      </c>
      <c r="AU323" s="147" t="s">
        <v>69</v>
      </c>
      <c r="AV323" s="143">
        <f>AS323*0.1</f>
        <v>339.953</v>
      </c>
      <c r="AW323" s="143">
        <v>6</v>
      </c>
      <c r="AX323" s="143">
        <v>7</v>
      </c>
      <c r="AY323" s="143">
        <v>9</v>
      </c>
      <c r="AZ323" s="143">
        <v>275</v>
      </c>
      <c r="BA323" s="143">
        <f t="shared" si="133"/>
        <v>3</v>
      </c>
      <c r="BB323" s="147" t="s">
        <v>69</v>
      </c>
      <c r="BC323" s="143">
        <f>AZ323*0.1</f>
        <v>27.5</v>
      </c>
      <c r="BD323" s="143">
        <v>3</v>
      </c>
      <c r="BE323" s="143">
        <v>3</v>
      </c>
      <c r="BF323" s="143">
        <v>2</v>
      </c>
      <c r="BG323" s="143">
        <v>22.6</v>
      </c>
      <c r="BH323" s="143">
        <f t="shared" si="134"/>
        <v>-1</v>
      </c>
      <c r="BI323" s="147" t="s">
        <v>70</v>
      </c>
      <c r="BJ323" s="143">
        <f>BG323*0.06</f>
        <v>1.356</v>
      </c>
      <c r="BK323" s="143">
        <v>8</v>
      </c>
      <c r="BL323" s="143">
        <v>10</v>
      </c>
      <c r="BM323" s="143">
        <v>0</v>
      </c>
      <c r="BN323" s="143">
        <v>0</v>
      </c>
      <c r="BO323" s="143">
        <v>0</v>
      </c>
      <c r="BP323" s="143">
        <f t="shared" si="135"/>
        <v>-8</v>
      </c>
      <c r="BQ323" s="147" t="s">
        <v>70</v>
      </c>
      <c r="BR323" s="143">
        <f>(BN323-BO323)*0.06</f>
        <v>0</v>
      </c>
      <c r="BS323" s="143">
        <v>9</v>
      </c>
      <c r="BT323" s="143">
        <v>11</v>
      </c>
      <c r="BU323" s="143">
        <v>15</v>
      </c>
      <c r="BV323" s="143">
        <v>287.51</v>
      </c>
      <c r="BW323" s="143">
        <f t="shared" si="136"/>
        <v>6</v>
      </c>
      <c r="BX323" s="147" t="s">
        <v>69</v>
      </c>
      <c r="BY323" s="143">
        <f t="shared" si="170"/>
        <v>28.751</v>
      </c>
      <c r="BZ323" s="143">
        <v>5</v>
      </c>
      <c r="CA323" s="143">
        <v>6</v>
      </c>
      <c r="CB323" s="143">
        <f t="shared" si="137"/>
        <v>0</v>
      </c>
      <c r="CC323" s="159">
        <f t="shared" si="138"/>
        <v>-5</v>
      </c>
      <c r="CD323" s="160" t="s">
        <v>70</v>
      </c>
      <c r="CE323" s="159">
        <f t="shared" si="171"/>
        <v>0</v>
      </c>
      <c r="CF323" s="159">
        <f>CC323*3</f>
        <v>-15</v>
      </c>
      <c r="CG323" s="144">
        <v>0</v>
      </c>
      <c r="CH323" s="143">
        <v>0</v>
      </c>
      <c r="CI323" s="143">
        <v>0</v>
      </c>
      <c r="CJ323" s="143">
        <v>0</v>
      </c>
      <c r="CK323" s="143">
        <v>0</v>
      </c>
      <c r="CL323" s="143">
        <v>0</v>
      </c>
      <c r="CM323" s="143">
        <v>0</v>
      </c>
      <c r="CN323" s="143">
        <v>0</v>
      </c>
      <c r="CO323" s="143">
        <v>0</v>
      </c>
      <c r="CP323" s="143">
        <v>0</v>
      </c>
      <c r="CQ323" s="143">
        <v>0</v>
      </c>
      <c r="CR323" s="143">
        <f t="shared" si="139"/>
        <v>551</v>
      </c>
      <c r="CS323" s="143">
        <f t="shared" si="140"/>
        <v>-18</v>
      </c>
    </row>
    <row r="324" s="135" customFormat="1" customHeight="1" spans="1:97">
      <c r="A324" s="143">
        <v>12934</v>
      </c>
      <c r="B324" s="143" t="s">
        <v>507</v>
      </c>
      <c r="C324" s="143">
        <v>721</v>
      </c>
      <c r="D324" s="143" t="s">
        <v>505</v>
      </c>
      <c r="E324" s="143" t="s">
        <v>72</v>
      </c>
      <c r="F324" s="143">
        <v>14</v>
      </c>
      <c r="G324" s="143">
        <v>18</v>
      </c>
      <c r="H324" s="143">
        <v>48</v>
      </c>
      <c r="I324" s="143">
        <v>1124.67</v>
      </c>
      <c r="J324" s="143">
        <f t="shared" ref="J324:J387" si="173">H324-F324</f>
        <v>34</v>
      </c>
      <c r="K324" s="147" t="s">
        <v>69</v>
      </c>
      <c r="L324" s="143">
        <f>I324*0.1</f>
        <v>112.467</v>
      </c>
      <c r="M324" s="143">
        <v>20</v>
      </c>
      <c r="N324" s="143">
        <v>21</v>
      </c>
      <c r="O324" s="143">
        <v>45</v>
      </c>
      <c r="P324" s="143">
        <v>984.14</v>
      </c>
      <c r="Q324" s="143">
        <f t="shared" ref="Q324:Q387" si="174">O324-M324</f>
        <v>25</v>
      </c>
      <c r="R324" s="147" t="s">
        <v>69</v>
      </c>
      <c r="S324" s="143">
        <f t="shared" si="172"/>
        <v>78.7312</v>
      </c>
      <c r="T324" s="143">
        <v>7</v>
      </c>
      <c r="U324" s="143">
        <v>8</v>
      </c>
      <c r="V324" s="143">
        <v>0</v>
      </c>
      <c r="W324" s="143">
        <v>0</v>
      </c>
      <c r="X324" s="143">
        <f t="shared" ref="X324:X387" si="175">V324-T324</f>
        <v>-7</v>
      </c>
      <c r="Y324" s="147" t="s">
        <v>70</v>
      </c>
      <c r="Z324" s="143">
        <f>W324*0.06</f>
        <v>0</v>
      </c>
      <c r="AA324" s="143">
        <v>18</v>
      </c>
      <c r="AB324" s="143">
        <v>23</v>
      </c>
      <c r="AC324" s="143">
        <v>16</v>
      </c>
      <c r="AD324" s="143">
        <v>374.91</v>
      </c>
      <c r="AE324" s="143">
        <f t="shared" ref="AE324:AE387" si="176">AC324-AA324</f>
        <v>-2</v>
      </c>
      <c r="AF324" s="147" t="s">
        <v>70</v>
      </c>
      <c r="AG324" s="143">
        <f>AD324*0.06</f>
        <v>22.4946</v>
      </c>
      <c r="AH324" s="143">
        <v>3</v>
      </c>
      <c r="AI324" s="143">
        <v>4</v>
      </c>
      <c r="AJ324" s="143">
        <v>0</v>
      </c>
      <c r="AK324" s="143">
        <v>0</v>
      </c>
      <c r="AL324" s="143">
        <f t="shared" ref="AL324:AL387" si="177">AJ324-AH324</f>
        <v>-3</v>
      </c>
      <c r="AM324" s="147" t="s">
        <v>70</v>
      </c>
      <c r="AN324" s="143">
        <f>AK324*0.06</f>
        <v>0</v>
      </c>
      <c r="AO324" s="143">
        <f>AL324*1</f>
        <v>-3</v>
      </c>
      <c r="AP324" s="143">
        <v>23</v>
      </c>
      <c r="AQ324" s="143">
        <v>30</v>
      </c>
      <c r="AR324" s="143">
        <v>30</v>
      </c>
      <c r="AS324" s="143">
        <v>3083</v>
      </c>
      <c r="AT324" s="143">
        <f t="shared" ref="AT324:AT387" si="178">AR324-AP324</f>
        <v>7</v>
      </c>
      <c r="AU324" s="147" t="s">
        <v>69</v>
      </c>
      <c r="AV324" s="143">
        <f>AS324*0.1</f>
        <v>308.3</v>
      </c>
      <c r="AW324" s="143">
        <v>5</v>
      </c>
      <c r="AX324" s="143">
        <v>7</v>
      </c>
      <c r="AY324" s="143">
        <v>1</v>
      </c>
      <c r="AZ324" s="143">
        <v>35</v>
      </c>
      <c r="BA324" s="143">
        <f t="shared" ref="BA324:BA387" si="179">AY324-AW324</f>
        <v>-4</v>
      </c>
      <c r="BB324" s="147" t="s">
        <v>70</v>
      </c>
      <c r="BC324" s="143">
        <f>AZ324*0.06</f>
        <v>2.1</v>
      </c>
      <c r="BD324" s="143">
        <v>2</v>
      </c>
      <c r="BE324" s="143">
        <v>3</v>
      </c>
      <c r="BF324" s="143">
        <v>3</v>
      </c>
      <c r="BG324" s="143">
        <v>78.9</v>
      </c>
      <c r="BH324" s="143">
        <f t="shared" ref="BH324:BH387" si="180">BF324-BD324</f>
        <v>1</v>
      </c>
      <c r="BI324" s="147" t="s">
        <v>69</v>
      </c>
      <c r="BJ324" s="143">
        <f t="shared" ref="BJ324:BJ330" si="181">BG324*0.1</f>
        <v>7.89</v>
      </c>
      <c r="BK324" s="143">
        <v>7</v>
      </c>
      <c r="BL324" s="143">
        <v>8</v>
      </c>
      <c r="BM324" s="143">
        <v>0</v>
      </c>
      <c r="BN324" s="143">
        <v>0</v>
      </c>
      <c r="BO324" s="143">
        <v>0</v>
      </c>
      <c r="BP324" s="143">
        <f t="shared" ref="BP324:BP387" si="182">BM324-BK324</f>
        <v>-7</v>
      </c>
      <c r="BQ324" s="147" t="s">
        <v>70</v>
      </c>
      <c r="BR324" s="143">
        <f>(BN324-BO324)*0.06</f>
        <v>0</v>
      </c>
      <c r="BS324" s="143">
        <v>6</v>
      </c>
      <c r="BT324" s="143">
        <v>9</v>
      </c>
      <c r="BU324" s="143">
        <v>17</v>
      </c>
      <c r="BV324" s="143">
        <v>312.94</v>
      </c>
      <c r="BW324" s="143">
        <f t="shared" ref="BW324:BW387" si="183">BU324-BS324</f>
        <v>11</v>
      </c>
      <c r="BX324" s="147" t="s">
        <v>69</v>
      </c>
      <c r="BY324" s="143">
        <f t="shared" si="170"/>
        <v>31.294</v>
      </c>
      <c r="BZ324" s="143">
        <v>5</v>
      </c>
      <c r="CA324" s="143">
        <v>6</v>
      </c>
      <c r="CB324" s="143">
        <f t="shared" ref="CB324:CB387" si="184">CG324*0.5+CH324*1+CI324*5+CJ324*2.5+CK324*10+CL324*1+CM324*5+CN324*1+CO324*4+CP324*8+CQ324*7</f>
        <v>3</v>
      </c>
      <c r="CC324" s="159">
        <f t="shared" ref="CC324:CC387" si="185">CB324-BZ324</f>
        <v>-2</v>
      </c>
      <c r="CD324" s="160" t="s">
        <v>70</v>
      </c>
      <c r="CE324" s="159">
        <f t="shared" si="171"/>
        <v>12</v>
      </c>
      <c r="CF324" s="159">
        <f>CC324*3</f>
        <v>-6</v>
      </c>
      <c r="CG324" s="144">
        <v>1</v>
      </c>
      <c r="CH324" s="143">
        <v>0</v>
      </c>
      <c r="CI324" s="143">
        <v>0</v>
      </c>
      <c r="CJ324" s="143">
        <v>1</v>
      </c>
      <c r="CK324" s="143">
        <v>0</v>
      </c>
      <c r="CL324" s="143">
        <v>0</v>
      </c>
      <c r="CM324" s="143">
        <v>0</v>
      </c>
      <c r="CN324" s="143">
        <v>0</v>
      </c>
      <c r="CO324" s="143">
        <v>0</v>
      </c>
      <c r="CP324" s="143">
        <v>0</v>
      </c>
      <c r="CQ324" s="143">
        <v>0</v>
      </c>
      <c r="CR324" s="143">
        <f t="shared" ref="CR324:CR387" si="186">ROUND(L324+S324+Z324+AG324+AN324+AV324+BC324+BJ324+BR324+BY324+CE324,0)</f>
        <v>575</v>
      </c>
      <c r="CS324" s="143">
        <f t="shared" ref="CS324:CS387" si="187">CF324+AO324</f>
        <v>-9</v>
      </c>
    </row>
    <row r="325" s="135" customFormat="1" customHeight="1" spans="1:97">
      <c r="A325" s="143">
        <v>13213</v>
      </c>
      <c r="B325" s="143" t="s">
        <v>508</v>
      </c>
      <c r="C325" s="143">
        <v>721</v>
      </c>
      <c r="D325" s="143" t="s">
        <v>505</v>
      </c>
      <c r="E325" s="144" t="s">
        <v>81</v>
      </c>
      <c r="F325" s="143"/>
      <c r="G325" s="143"/>
      <c r="H325" s="143">
        <v>0</v>
      </c>
      <c r="I325" s="143">
        <v>0</v>
      </c>
      <c r="J325" s="143">
        <f t="shared" si="173"/>
        <v>0</v>
      </c>
      <c r="K325" s="147" t="s">
        <v>76</v>
      </c>
      <c r="L325" s="143">
        <f>I325*0.06</f>
        <v>0</v>
      </c>
      <c r="M325" s="143"/>
      <c r="N325" s="143"/>
      <c r="O325" s="143">
        <v>0</v>
      </c>
      <c r="P325" s="143">
        <v>0</v>
      </c>
      <c r="Q325" s="143">
        <f t="shared" si="174"/>
        <v>0</v>
      </c>
      <c r="R325" s="147" t="s">
        <v>76</v>
      </c>
      <c r="S325" s="143">
        <f>P325*0.05</f>
        <v>0</v>
      </c>
      <c r="T325" s="143"/>
      <c r="U325" s="143"/>
      <c r="V325" s="143">
        <v>0</v>
      </c>
      <c r="W325" s="143">
        <v>0</v>
      </c>
      <c r="X325" s="143">
        <f t="shared" si="175"/>
        <v>0</v>
      </c>
      <c r="Y325" s="147" t="s">
        <v>76</v>
      </c>
      <c r="Z325" s="143">
        <f>W325*0.06</f>
        <v>0</v>
      </c>
      <c r="AA325" s="143"/>
      <c r="AB325" s="143"/>
      <c r="AC325" s="143">
        <v>0</v>
      </c>
      <c r="AD325" s="143">
        <v>0</v>
      </c>
      <c r="AE325" s="143">
        <f t="shared" si="176"/>
        <v>0</v>
      </c>
      <c r="AF325" s="147" t="s">
        <v>76</v>
      </c>
      <c r="AG325" s="143">
        <f>AD325*0.06</f>
        <v>0</v>
      </c>
      <c r="AH325" s="143"/>
      <c r="AI325" s="143"/>
      <c r="AJ325" s="143">
        <v>0</v>
      </c>
      <c r="AK325" s="143">
        <v>0</v>
      </c>
      <c r="AL325" s="143">
        <f t="shared" si="177"/>
        <v>0</v>
      </c>
      <c r="AM325" s="147" t="s">
        <v>76</v>
      </c>
      <c r="AN325" s="143">
        <f>AK325*0.06</f>
        <v>0</v>
      </c>
      <c r="AO325" s="143"/>
      <c r="AP325" s="143"/>
      <c r="AQ325" s="143"/>
      <c r="AR325" s="143">
        <v>0</v>
      </c>
      <c r="AS325" s="143">
        <v>0</v>
      </c>
      <c r="AT325" s="143">
        <f t="shared" si="178"/>
        <v>0</v>
      </c>
      <c r="AU325" s="147" t="s">
        <v>76</v>
      </c>
      <c r="AV325" s="143">
        <f>AS325*0.06</f>
        <v>0</v>
      </c>
      <c r="AW325" s="143"/>
      <c r="AX325" s="143"/>
      <c r="AY325" s="143">
        <v>0</v>
      </c>
      <c r="AZ325" s="143">
        <v>0</v>
      </c>
      <c r="BA325" s="143">
        <f t="shared" si="179"/>
        <v>0</v>
      </c>
      <c r="BB325" s="147" t="s">
        <v>76</v>
      </c>
      <c r="BC325" s="143">
        <f>AZ325*0.06</f>
        <v>0</v>
      </c>
      <c r="BD325" s="143"/>
      <c r="BE325" s="143"/>
      <c r="BF325" s="143">
        <v>0</v>
      </c>
      <c r="BG325" s="143">
        <v>0</v>
      </c>
      <c r="BH325" s="143">
        <f t="shared" si="180"/>
        <v>0</v>
      </c>
      <c r="BI325" s="147" t="s">
        <v>76</v>
      </c>
      <c r="BJ325" s="143">
        <f>BG325*0.06</f>
        <v>0</v>
      </c>
      <c r="BK325" s="143"/>
      <c r="BL325" s="143"/>
      <c r="BM325" s="143">
        <v>0</v>
      </c>
      <c r="BN325" s="143">
        <v>0</v>
      </c>
      <c r="BO325" s="143">
        <v>0</v>
      </c>
      <c r="BP325" s="143">
        <f t="shared" si="182"/>
        <v>0</v>
      </c>
      <c r="BQ325" s="147" t="s">
        <v>76</v>
      </c>
      <c r="BR325" s="143">
        <f>(BN325-BO325)*0.06</f>
        <v>0</v>
      </c>
      <c r="BS325" s="143"/>
      <c r="BT325" s="143"/>
      <c r="BU325" s="143">
        <v>0</v>
      </c>
      <c r="BV325" s="143">
        <v>0</v>
      </c>
      <c r="BW325" s="143">
        <f t="shared" si="183"/>
        <v>0</v>
      </c>
      <c r="BX325" s="147" t="s">
        <v>76</v>
      </c>
      <c r="BY325" s="143">
        <f>BV325*0.06</f>
        <v>0</v>
      </c>
      <c r="BZ325" s="143"/>
      <c r="CA325" s="143"/>
      <c r="CB325" s="143">
        <f t="shared" si="184"/>
        <v>0</v>
      </c>
      <c r="CC325" s="159">
        <f t="shared" si="185"/>
        <v>0</v>
      </c>
      <c r="CD325" s="160" t="s">
        <v>76</v>
      </c>
      <c r="CE325" s="159">
        <f t="shared" si="171"/>
        <v>0</v>
      </c>
      <c r="CF325" s="159"/>
      <c r="CG325" s="144">
        <v>0</v>
      </c>
      <c r="CH325" s="143">
        <v>0</v>
      </c>
      <c r="CI325" s="143">
        <v>0</v>
      </c>
      <c r="CJ325" s="143">
        <v>0</v>
      </c>
      <c r="CK325" s="143">
        <v>0</v>
      </c>
      <c r="CL325" s="143">
        <v>0</v>
      </c>
      <c r="CM325" s="143">
        <v>0</v>
      </c>
      <c r="CN325" s="143">
        <v>0</v>
      </c>
      <c r="CO325" s="143">
        <v>0</v>
      </c>
      <c r="CP325" s="143">
        <v>0</v>
      </c>
      <c r="CQ325" s="143">
        <v>0</v>
      </c>
      <c r="CR325" s="143">
        <f t="shared" si="186"/>
        <v>0</v>
      </c>
      <c r="CS325" s="143">
        <f t="shared" si="187"/>
        <v>0</v>
      </c>
    </row>
    <row r="326" s="135" customFormat="1" customHeight="1" spans="1:97">
      <c r="A326" s="143">
        <v>5764</v>
      </c>
      <c r="B326" s="143" t="s">
        <v>509</v>
      </c>
      <c r="C326" s="143">
        <v>591</v>
      </c>
      <c r="D326" s="143" t="s">
        <v>510</v>
      </c>
      <c r="E326" s="143" t="s">
        <v>68</v>
      </c>
      <c r="F326" s="143">
        <v>23</v>
      </c>
      <c r="G326" s="143">
        <v>27</v>
      </c>
      <c r="H326" s="143">
        <v>34</v>
      </c>
      <c r="I326" s="143">
        <v>821.99</v>
      </c>
      <c r="J326" s="143">
        <f t="shared" si="173"/>
        <v>11</v>
      </c>
      <c r="K326" s="147" t="s">
        <v>69</v>
      </c>
      <c r="L326" s="143">
        <f>I326*0.1</f>
        <v>82.199</v>
      </c>
      <c r="M326" s="143">
        <v>31</v>
      </c>
      <c r="N326" s="143">
        <v>33</v>
      </c>
      <c r="O326" s="143">
        <v>59</v>
      </c>
      <c r="P326" s="143">
        <v>1290.41</v>
      </c>
      <c r="Q326" s="143">
        <f t="shared" si="174"/>
        <v>28</v>
      </c>
      <c r="R326" s="147" t="s">
        <v>69</v>
      </c>
      <c r="S326" s="143">
        <f t="shared" si="172"/>
        <v>103.2328</v>
      </c>
      <c r="T326" s="143">
        <v>10</v>
      </c>
      <c r="U326" s="143">
        <v>11</v>
      </c>
      <c r="V326" s="143">
        <v>5</v>
      </c>
      <c r="W326" s="143">
        <v>131.5</v>
      </c>
      <c r="X326" s="143">
        <f t="shared" si="175"/>
        <v>-5</v>
      </c>
      <c r="Y326" s="147" t="s">
        <v>70</v>
      </c>
      <c r="Z326" s="143">
        <f>W326*0.06</f>
        <v>7.89</v>
      </c>
      <c r="AA326" s="143">
        <v>21</v>
      </c>
      <c r="AB326" s="143">
        <v>29</v>
      </c>
      <c r="AC326" s="143">
        <v>32</v>
      </c>
      <c r="AD326" s="143">
        <v>841</v>
      </c>
      <c r="AE326" s="143">
        <f t="shared" si="176"/>
        <v>11</v>
      </c>
      <c r="AF326" s="147" t="s">
        <v>69</v>
      </c>
      <c r="AG326" s="143">
        <f>AD326*0.1</f>
        <v>84.1</v>
      </c>
      <c r="AH326" s="143">
        <v>4</v>
      </c>
      <c r="AI326" s="143">
        <v>5</v>
      </c>
      <c r="AJ326" s="143">
        <v>0</v>
      </c>
      <c r="AK326" s="143">
        <v>0</v>
      </c>
      <c r="AL326" s="143">
        <f t="shared" si="177"/>
        <v>-4</v>
      </c>
      <c r="AM326" s="147" t="s">
        <v>70</v>
      </c>
      <c r="AN326" s="143">
        <f>AK326*0.06</f>
        <v>0</v>
      </c>
      <c r="AO326" s="143">
        <f>AL326*1</f>
        <v>-4</v>
      </c>
      <c r="AP326" s="143">
        <v>34</v>
      </c>
      <c r="AQ326" s="143">
        <v>40</v>
      </c>
      <c r="AR326" s="143">
        <v>22</v>
      </c>
      <c r="AS326" s="143">
        <v>1997</v>
      </c>
      <c r="AT326" s="143">
        <f t="shared" si="178"/>
        <v>-12</v>
      </c>
      <c r="AU326" s="147" t="s">
        <v>70</v>
      </c>
      <c r="AV326" s="143">
        <f>AS326*0.06</f>
        <v>119.82</v>
      </c>
      <c r="AW326" s="143">
        <v>8</v>
      </c>
      <c r="AX326" s="143">
        <v>9</v>
      </c>
      <c r="AY326" s="143">
        <v>6</v>
      </c>
      <c r="AZ326" s="143">
        <v>175</v>
      </c>
      <c r="BA326" s="143">
        <f t="shared" si="179"/>
        <v>-2</v>
      </c>
      <c r="BB326" s="147" t="s">
        <v>70</v>
      </c>
      <c r="BC326" s="143">
        <f>AZ326*0.06</f>
        <v>10.5</v>
      </c>
      <c r="BD326" s="143">
        <v>5</v>
      </c>
      <c r="BE326" s="143">
        <v>6</v>
      </c>
      <c r="BF326" s="143">
        <v>9</v>
      </c>
      <c r="BG326" s="143">
        <v>139</v>
      </c>
      <c r="BH326" s="143">
        <f t="shared" si="180"/>
        <v>4</v>
      </c>
      <c r="BI326" s="147" t="s">
        <v>69</v>
      </c>
      <c r="BJ326" s="143">
        <f t="shared" si="181"/>
        <v>13.9</v>
      </c>
      <c r="BK326" s="143">
        <v>11</v>
      </c>
      <c r="BL326" s="143">
        <v>14</v>
      </c>
      <c r="BM326" s="143">
        <v>22</v>
      </c>
      <c r="BN326" s="143">
        <v>299</v>
      </c>
      <c r="BO326" s="143">
        <v>299</v>
      </c>
      <c r="BP326" s="143">
        <f t="shared" si="182"/>
        <v>11</v>
      </c>
      <c r="BQ326" s="147" t="s">
        <v>69</v>
      </c>
      <c r="BR326" s="143">
        <f>(BN326-BO326)*0.1</f>
        <v>0</v>
      </c>
      <c r="BS326" s="143">
        <v>12</v>
      </c>
      <c r="BT326" s="143">
        <v>16</v>
      </c>
      <c r="BU326" s="143">
        <v>19</v>
      </c>
      <c r="BV326" s="143">
        <v>359.29</v>
      </c>
      <c r="BW326" s="143">
        <f t="shared" si="183"/>
        <v>7</v>
      </c>
      <c r="BX326" s="147" t="s">
        <v>69</v>
      </c>
      <c r="BY326" s="143">
        <f t="shared" si="170"/>
        <v>35.929</v>
      </c>
      <c r="BZ326" s="143">
        <v>16</v>
      </c>
      <c r="CA326" s="143">
        <v>19</v>
      </c>
      <c r="CB326" s="143">
        <f t="shared" si="184"/>
        <v>19</v>
      </c>
      <c r="CC326" s="159">
        <f t="shared" si="185"/>
        <v>3</v>
      </c>
      <c r="CD326" s="160" t="s">
        <v>69</v>
      </c>
      <c r="CE326" s="159">
        <f>CG326*3+CH326*5+CI326*25+CJ326*15+CK326*70+CL326*6+CM326*30+CN326*6+CO326*24+CP326*56+CQ326*61</f>
        <v>100</v>
      </c>
      <c r="CF326" s="159"/>
      <c r="CG326" s="144">
        <v>0</v>
      </c>
      <c r="CH326" s="143">
        <v>4</v>
      </c>
      <c r="CI326" s="143">
        <v>2</v>
      </c>
      <c r="CJ326" s="143">
        <v>0</v>
      </c>
      <c r="CK326" s="143">
        <v>0</v>
      </c>
      <c r="CL326" s="143">
        <v>0</v>
      </c>
      <c r="CM326" s="143">
        <v>0</v>
      </c>
      <c r="CN326" s="143">
        <v>1</v>
      </c>
      <c r="CO326" s="143">
        <v>1</v>
      </c>
      <c r="CP326" s="143">
        <v>0</v>
      </c>
      <c r="CQ326" s="143">
        <v>0</v>
      </c>
      <c r="CR326" s="143">
        <f t="shared" si="186"/>
        <v>558</v>
      </c>
      <c r="CS326" s="143">
        <f t="shared" si="187"/>
        <v>-4</v>
      </c>
    </row>
    <row r="327" s="135" customFormat="1" customHeight="1" spans="1:97">
      <c r="A327" s="143">
        <v>13208</v>
      </c>
      <c r="B327" s="143" t="s">
        <v>511</v>
      </c>
      <c r="C327" s="143">
        <v>591</v>
      </c>
      <c r="D327" s="143" t="s">
        <v>510</v>
      </c>
      <c r="E327" s="143" t="s">
        <v>81</v>
      </c>
      <c r="F327" s="143">
        <v>15</v>
      </c>
      <c r="G327" s="143">
        <v>19</v>
      </c>
      <c r="H327" s="143">
        <v>15</v>
      </c>
      <c r="I327" s="143">
        <v>378.45</v>
      </c>
      <c r="J327" s="143">
        <f t="shared" si="173"/>
        <v>0</v>
      </c>
      <c r="K327" s="147" t="s">
        <v>73</v>
      </c>
      <c r="L327" s="143">
        <f>I327*0.08</f>
        <v>30.276</v>
      </c>
      <c r="M327" s="143">
        <v>20</v>
      </c>
      <c r="N327" s="143">
        <v>23</v>
      </c>
      <c r="O327" s="143">
        <v>85</v>
      </c>
      <c r="P327" s="143">
        <v>1870.28</v>
      </c>
      <c r="Q327" s="143">
        <f t="shared" si="174"/>
        <v>65</v>
      </c>
      <c r="R327" s="147" t="s">
        <v>69</v>
      </c>
      <c r="S327" s="143">
        <f t="shared" si="172"/>
        <v>149.6224</v>
      </c>
      <c r="T327" s="143">
        <v>8</v>
      </c>
      <c r="U327" s="143">
        <v>8</v>
      </c>
      <c r="V327" s="143">
        <v>1</v>
      </c>
      <c r="W327" s="143">
        <v>26.5</v>
      </c>
      <c r="X327" s="143">
        <f t="shared" si="175"/>
        <v>-7</v>
      </c>
      <c r="Y327" s="147" t="s">
        <v>70</v>
      </c>
      <c r="Z327" s="143">
        <f>W327*0.06</f>
        <v>1.59</v>
      </c>
      <c r="AA327" s="143">
        <v>15</v>
      </c>
      <c r="AB327" s="143">
        <v>19</v>
      </c>
      <c r="AC327" s="143">
        <v>19</v>
      </c>
      <c r="AD327" s="143">
        <v>578.7</v>
      </c>
      <c r="AE327" s="143">
        <f t="shared" si="176"/>
        <v>4</v>
      </c>
      <c r="AF327" s="147" t="s">
        <v>69</v>
      </c>
      <c r="AG327" s="143">
        <f>AD327*0.1</f>
        <v>57.87</v>
      </c>
      <c r="AH327" s="143">
        <v>3</v>
      </c>
      <c r="AI327" s="143">
        <v>3</v>
      </c>
      <c r="AJ327" s="143">
        <v>0</v>
      </c>
      <c r="AK327" s="143">
        <v>0</v>
      </c>
      <c r="AL327" s="143">
        <f t="shared" si="177"/>
        <v>-3</v>
      </c>
      <c r="AM327" s="147" t="s">
        <v>70</v>
      </c>
      <c r="AN327" s="143">
        <f>AK327*0.06</f>
        <v>0</v>
      </c>
      <c r="AO327" s="143">
        <f>AL327*1</f>
        <v>-3</v>
      </c>
      <c r="AP327" s="143">
        <v>23</v>
      </c>
      <c r="AQ327" s="143">
        <v>28</v>
      </c>
      <c r="AR327" s="143">
        <v>6</v>
      </c>
      <c r="AS327" s="143">
        <v>566</v>
      </c>
      <c r="AT327" s="143">
        <f t="shared" si="178"/>
        <v>-17</v>
      </c>
      <c r="AU327" s="147" t="s">
        <v>70</v>
      </c>
      <c r="AV327" s="143">
        <f>AS327*0.06</f>
        <v>33.96</v>
      </c>
      <c r="AW327" s="143">
        <v>5</v>
      </c>
      <c r="AX327" s="143">
        <v>6</v>
      </c>
      <c r="AY327" s="143">
        <v>3</v>
      </c>
      <c r="AZ327" s="143">
        <v>105</v>
      </c>
      <c r="BA327" s="143">
        <f t="shared" si="179"/>
        <v>-2</v>
      </c>
      <c r="BB327" s="147" t="s">
        <v>70</v>
      </c>
      <c r="BC327" s="143">
        <f>AZ327*0.06</f>
        <v>6.3</v>
      </c>
      <c r="BD327" s="143">
        <v>3</v>
      </c>
      <c r="BE327" s="143">
        <v>4</v>
      </c>
      <c r="BF327" s="143">
        <v>4</v>
      </c>
      <c r="BG327" s="143">
        <v>98.7</v>
      </c>
      <c r="BH327" s="143">
        <f t="shared" si="180"/>
        <v>1</v>
      </c>
      <c r="BI327" s="147" t="s">
        <v>69</v>
      </c>
      <c r="BJ327" s="143">
        <f t="shared" si="181"/>
        <v>9.87</v>
      </c>
      <c r="BK327" s="143">
        <v>8</v>
      </c>
      <c r="BL327" s="143">
        <v>9</v>
      </c>
      <c r="BM327" s="143">
        <v>0</v>
      </c>
      <c r="BN327" s="143">
        <v>0</v>
      </c>
      <c r="BO327" s="143">
        <v>0</v>
      </c>
      <c r="BP327" s="143">
        <f t="shared" si="182"/>
        <v>-8</v>
      </c>
      <c r="BQ327" s="147" t="s">
        <v>70</v>
      </c>
      <c r="BR327" s="143">
        <f>(BN327-BO327)*0.06</f>
        <v>0</v>
      </c>
      <c r="BS327" s="143">
        <v>8</v>
      </c>
      <c r="BT327" s="143">
        <v>11</v>
      </c>
      <c r="BU327" s="143">
        <v>10</v>
      </c>
      <c r="BV327" s="143">
        <v>212.5</v>
      </c>
      <c r="BW327" s="143">
        <f t="shared" si="183"/>
        <v>2</v>
      </c>
      <c r="BX327" s="147" t="s">
        <v>73</v>
      </c>
      <c r="BY327" s="143">
        <f>BV327*0.08</f>
        <v>17</v>
      </c>
      <c r="BZ327" s="143">
        <v>11</v>
      </c>
      <c r="CA327" s="143">
        <v>13</v>
      </c>
      <c r="CB327" s="143">
        <f t="shared" si="184"/>
        <v>14</v>
      </c>
      <c r="CC327" s="159">
        <f t="shared" si="185"/>
        <v>3</v>
      </c>
      <c r="CD327" s="160" t="s">
        <v>69</v>
      </c>
      <c r="CE327" s="159">
        <f>CG327*3+CH327*5+CI327*25+CJ327*15+CK327*70+CL327*6+CM327*30+CN327*6+CO327*24+CP327*56+CQ327*61</f>
        <v>70</v>
      </c>
      <c r="CF327" s="159"/>
      <c r="CG327" s="144">
        <v>0</v>
      </c>
      <c r="CH327" s="143">
        <v>4</v>
      </c>
      <c r="CI327" s="143">
        <v>2</v>
      </c>
      <c r="CJ327" s="143">
        <v>0</v>
      </c>
      <c r="CK327" s="143">
        <v>0</v>
      </c>
      <c r="CL327" s="143">
        <v>0</v>
      </c>
      <c r="CM327" s="143">
        <v>0</v>
      </c>
      <c r="CN327" s="143">
        <v>0</v>
      </c>
      <c r="CO327" s="143">
        <v>0</v>
      </c>
      <c r="CP327" s="143">
        <v>0</v>
      </c>
      <c r="CQ327" s="143">
        <v>0</v>
      </c>
      <c r="CR327" s="143">
        <f t="shared" si="186"/>
        <v>376</v>
      </c>
      <c r="CS327" s="143">
        <f t="shared" si="187"/>
        <v>-3</v>
      </c>
    </row>
    <row r="328" s="135" customFormat="1" customHeight="1" spans="1:97">
      <c r="A328" s="143">
        <v>4310</v>
      </c>
      <c r="B328" s="143" t="s">
        <v>512</v>
      </c>
      <c r="C328" s="143">
        <v>111400</v>
      </c>
      <c r="D328" s="143" t="s">
        <v>513</v>
      </c>
      <c r="E328" s="143" t="s">
        <v>68</v>
      </c>
      <c r="F328" s="143">
        <v>28</v>
      </c>
      <c r="G328" s="143">
        <v>33</v>
      </c>
      <c r="H328" s="143">
        <v>17</v>
      </c>
      <c r="I328" s="143">
        <v>389.51</v>
      </c>
      <c r="J328" s="143">
        <f t="shared" si="173"/>
        <v>-11</v>
      </c>
      <c r="K328" s="147" t="s">
        <v>70</v>
      </c>
      <c r="L328" s="143">
        <f>I328*0.06</f>
        <v>23.3706</v>
      </c>
      <c r="M328" s="143">
        <v>36</v>
      </c>
      <c r="N328" s="143">
        <v>40</v>
      </c>
      <c r="O328" s="143">
        <v>26</v>
      </c>
      <c r="P328" s="143">
        <v>565.86</v>
      </c>
      <c r="Q328" s="143">
        <f t="shared" si="174"/>
        <v>-10</v>
      </c>
      <c r="R328" s="147" t="s">
        <v>70</v>
      </c>
      <c r="S328" s="143">
        <f>P328*0.05</f>
        <v>28.293</v>
      </c>
      <c r="T328" s="143">
        <v>8</v>
      </c>
      <c r="U328" s="143">
        <v>9</v>
      </c>
      <c r="V328" s="143">
        <v>2</v>
      </c>
      <c r="W328" s="143">
        <v>30.49</v>
      </c>
      <c r="X328" s="143">
        <f t="shared" si="175"/>
        <v>-6</v>
      </c>
      <c r="Y328" s="147" t="s">
        <v>70</v>
      </c>
      <c r="Z328" s="143">
        <f>W328*0.06</f>
        <v>1.8294</v>
      </c>
      <c r="AA328" s="143">
        <v>18</v>
      </c>
      <c r="AB328" s="143">
        <v>24</v>
      </c>
      <c r="AC328" s="143">
        <v>2</v>
      </c>
      <c r="AD328" s="143">
        <v>64.44</v>
      </c>
      <c r="AE328" s="143">
        <f t="shared" si="176"/>
        <v>-16</v>
      </c>
      <c r="AF328" s="147" t="s">
        <v>70</v>
      </c>
      <c r="AG328" s="143">
        <f t="shared" ref="AG328:AG336" si="188">AD328*0.06</f>
        <v>3.8664</v>
      </c>
      <c r="AH328" s="143">
        <v>6</v>
      </c>
      <c r="AI328" s="143">
        <v>7</v>
      </c>
      <c r="AJ328" s="143">
        <v>0</v>
      </c>
      <c r="AK328" s="143">
        <v>0</v>
      </c>
      <c r="AL328" s="143">
        <f t="shared" si="177"/>
        <v>-6</v>
      </c>
      <c r="AM328" s="147" t="s">
        <v>70</v>
      </c>
      <c r="AN328" s="143">
        <f>AK328*0.06</f>
        <v>0</v>
      </c>
      <c r="AO328" s="143">
        <f>AL328*1</f>
        <v>-6</v>
      </c>
      <c r="AP328" s="143">
        <v>27</v>
      </c>
      <c r="AQ328" s="143">
        <v>32</v>
      </c>
      <c r="AR328" s="143">
        <v>14</v>
      </c>
      <c r="AS328" s="143">
        <v>1135.49</v>
      </c>
      <c r="AT328" s="143">
        <f t="shared" si="178"/>
        <v>-13</v>
      </c>
      <c r="AU328" s="147" t="s">
        <v>70</v>
      </c>
      <c r="AV328" s="143">
        <f>AS328*0.06</f>
        <v>68.1294</v>
      </c>
      <c r="AW328" s="143">
        <v>7</v>
      </c>
      <c r="AX328" s="143">
        <v>8</v>
      </c>
      <c r="AY328" s="143">
        <v>4</v>
      </c>
      <c r="AZ328" s="143">
        <v>140</v>
      </c>
      <c r="BA328" s="143">
        <f t="shared" si="179"/>
        <v>-3</v>
      </c>
      <c r="BB328" s="147" t="s">
        <v>70</v>
      </c>
      <c r="BC328" s="143">
        <f>AZ328*0.06</f>
        <v>8.4</v>
      </c>
      <c r="BD328" s="143">
        <v>2</v>
      </c>
      <c r="BE328" s="143">
        <v>2</v>
      </c>
      <c r="BF328" s="143">
        <v>4</v>
      </c>
      <c r="BG328" s="143">
        <v>72.66</v>
      </c>
      <c r="BH328" s="143">
        <f t="shared" si="180"/>
        <v>2</v>
      </c>
      <c r="BI328" s="147" t="s">
        <v>69</v>
      </c>
      <c r="BJ328" s="143">
        <f t="shared" si="181"/>
        <v>7.266</v>
      </c>
      <c r="BK328" s="143">
        <v>11</v>
      </c>
      <c r="BL328" s="143">
        <v>13</v>
      </c>
      <c r="BM328" s="143">
        <v>0</v>
      </c>
      <c r="BN328" s="143">
        <v>0</v>
      </c>
      <c r="BO328" s="143">
        <v>0</v>
      </c>
      <c r="BP328" s="143">
        <f t="shared" si="182"/>
        <v>-11</v>
      </c>
      <c r="BQ328" s="147" t="s">
        <v>70</v>
      </c>
      <c r="BR328" s="143">
        <f>(BN328-BO328)*0.06</f>
        <v>0</v>
      </c>
      <c r="BS328" s="143">
        <v>10</v>
      </c>
      <c r="BT328" s="143">
        <v>13</v>
      </c>
      <c r="BU328" s="143">
        <v>0</v>
      </c>
      <c r="BV328" s="143">
        <v>0</v>
      </c>
      <c r="BW328" s="143">
        <f t="shared" si="183"/>
        <v>-10</v>
      </c>
      <c r="BX328" s="147" t="s">
        <v>70</v>
      </c>
      <c r="BY328" s="143">
        <f>BV328*0.06</f>
        <v>0</v>
      </c>
      <c r="BZ328" s="143">
        <v>12</v>
      </c>
      <c r="CA328" s="143">
        <v>14</v>
      </c>
      <c r="CB328" s="143">
        <f t="shared" si="184"/>
        <v>0</v>
      </c>
      <c r="CC328" s="159">
        <f t="shared" si="185"/>
        <v>-12</v>
      </c>
      <c r="CD328" s="160" t="s">
        <v>70</v>
      </c>
      <c r="CE328" s="159">
        <f>CG328*2+CH328*3+CI328*15+CJ328*10+CK328*50+CL328*4+CM328*20+CN328*3+CO328*15+CP328*40+CQ328*40</f>
        <v>0</v>
      </c>
      <c r="CF328" s="159">
        <f>CC328*3</f>
        <v>-36</v>
      </c>
      <c r="CG328" s="144">
        <v>0</v>
      </c>
      <c r="CH328" s="143">
        <v>0</v>
      </c>
      <c r="CI328" s="143">
        <v>0</v>
      </c>
      <c r="CJ328" s="143">
        <v>0</v>
      </c>
      <c r="CK328" s="143">
        <v>0</v>
      </c>
      <c r="CL328" s="143">
        <v>0</v>
      </c>
      <c r="CM328" s="143">
        <v>0</v>
      </c>
      <c r="CN328" s="143">
        <v>0</v>
      </c>
      <c r="CO328" s="143">
        <v>0</v>
      </c>
      <c r="CP328" s="143">
        <v>0</v>
      </c>
      <c r="CQ328" s="143">
        <v>0</v>
      </c>
      <c r="CR328" s="143">
        <f t="shared" si="186"/>
        <v>141</v>
      </c>
      <c r="CS328" s="143">
        <f t="shared" si="187"/>
        <v>-42</v>
      </c>
    </row>
    <row r="329" s="135" customFormat="1" customHeight="1" spans="1:97">
      <c r="A329" s="143">
        <v>7645</v>
      </c>
      <c r="B329" s="143" t="s">
        <v>514</v>
      </c>
      <c r="C329" s="143">
        <v>111400</v>
      </c>
      <c r="D329" s="143" t="s">
        <v>513</v>
      </c>
      <c r="E329" s="143" t="s">
        <v>72</v>
      </c>
      <c r="F329" s="143">
        <v>30</v>
      </c>
      <c r="G329" s="143">
        <v>37</v>
      </c>
      <c r="H329" s="143">
        <v>10</v>
      </c>
      <c r="I329" s="143">
        <v>245</v>
      </c>
      <c r="J329" s="143">
        <f t="shared" si="173"/>
        <v>-20</v>
      </c>
      <c r="K329" s="147" t="s">
        <v>70</v>
      </c>
      <c r="L329" s="143">
        <f>I329*0.06</f>
        <v>14.7</v>
      </c>
      <c r="M329" s="143">
        <v>41</v>
      </c>
      <c r="N329" s="143">
        <v>45</v>
      </c>
      <c r="O329" s="143">
        <v>18</v>
      </c>
      <c r="P329" s="143">
        <v>428.5</v>
      </c>
      <c r="Q329" s="143">
        <f t="shared" si="174"/>
        <v>-23</v>
      </c>
      <c r="R329" s="147" t="s">
        <v>70</v>
      </c>
      <c r="S329" s="143">
        <f>P329*0.05</f>
        <v>21.425</v>
      </c>
      <c r="T329" s="143">
        <v>10</v>
      </c>
      <c r="U329" s="143">
        <v>10</v>
      </c>
      <c r="V329" s="143">
        <v>5</v>
      </c>
      <c r="W329" s="143">
        <v>136.5</v>
      </c>
      <c r="X329" s="143">
        <f t="shared" si="175"/>
        <v>-5</v>
      </c>
      <c r="Y329" s="147" t="s">
        <v>70</v>
      </c>
      <c r="Z329" s="143">
        <f>W329*0.06</f>
        <v>8.19</v>
      </c>
      <c r="AA329" s="143">
        <v>20</v>
      </c>
      <c r="AB329" s="143">
        <v>26</v>
      </c>
      <c r="AC329" s="143">
        <v>5</v>
      </c>
      <c r="AD329" s="143">
        <v>87.64</v>
      </c>
      <c r="AE329" s="143">
        <f t="shared" si="176"/>
        <v>-15</v>
      </c>
      <c r="AF329" s="147" t="s">
        <v>70</v>
      </c>
      <c r="AG329" s="143">
        <f t="shared" si="188"/>
        <v>5.2584</v>
      </c>
      <c r="AH329" s="143">
        <v>6</v>
      </c>
      <c r="AI329" s="143">
        <v>7</v>
      </c>
      <c r="AJ329" s="143">
        <v>0</v>
      </c>
      <c r="AK329" s="143">
        <v>0</v>
      </c>
      <c r="AL329" s="143">
        <f t="shared" si="177"/>
        <v>-6</v>
      </c>
      <c r="AM329" s="147" t="s">
        <v>70</v>
      </c>
      <c r="AN329" s="143">
        <f>AK329*0.06</f>
        <v>0</v>
      </c>
      <c r="AO329" s="143">
        <f>AL329*1</f>
        <v>-6</v>
      </c>
      <c r="AP329" s="143">
        <v>30</v>
      </c>
      <c r="AQ329" s="143">
        <v>36</v>
      </c>
      <c r="AR329" s="143">
        <v>20</v>
      </c>
      <c r="AS329" s="143">
        <v>1802</v>
      </c>
      <c r="AT329" s="143">
        <f t="shared" si="178"/>
        <v>-10</v>
      </c>
      <c r="AU329" s="147" t="s">
        <v>70</v>
      </c>
      <c r="AV329" s="143">
        <f>AS329*0.06</f>
        <v>108.12</v>
      </c>
      <c r="AW329" s="143">
        <v>7</v>
      </c>
      <c r="AX329" s="143">
        <v>9</v>
      </c>
      <c r="AY329" s="143">
        <v>7</v>
      </c>
      <c r="AZ329" s="143">
        <v>210</v>
      </c>
      <c r="BA329" s="143">
        <f t="shared" si="179"/>
        <v>0</v>
      </c>
      <c r="BB329" s="147" t="s">
        <v>73</v>
      </c>
      <c r="BC329" s="143">
        <f>AZ329*0.08</f>
        <v>16.8</v>
      </c>
      <c r="BD329" s="143">
        <v>2</v>
      </c>
      <c r="BE329" s="143">
        <v>3</v>
      </c>
      <c r="BF329" s="143">
        <v>7</v>
      </c>
      <c r="BG329" s="143">
        <v>138.7</v>
      </c>
      <c r="BH329" s="143">
        <f t="shared" si="180"/>
        <v>5</v>
      </c>
      <c r="BI329" s="147" t="s">
        <v>69</v>
      </c>
      <c r="BJ329" s="143">
        <f t="shared" si="181"/>
        <v>13.87</v>
      </c>
      <c r="BK329" s="143">
        <v>12</v>
      </c>
      <c r="BL329" s="143">
        <v>15</v>
      </c>
      <c r="BM329" s="143">
        <v>0</v>
      </c>
      <c r="BN329" s="143">
        <v>0</v>
      </c>
      <c r="BO329" s="143">
        <v>0</v>
      </c>
      <c r="BP329" s="143">
        <f t="shared" si="182"/>
        <v>-12</v>
      </c>
      <c r="BQ329" s="147" t="s">
        <v>70</v>
      </c>
      <c r="BR329" s="143">
        <f>(BN329-BO329)*0.06</f>
        <v>0</v>
      </c>
      <c r="BS329" s="143">
        <v>10</v>
      </c>
      <c r="BT329" s="143">
        <v>14</v>
      </c>
      <c r="BU329" s="143">
        <v>2</v>
      </c>
      <c r="BV329" s="143">
        <v>31</v>
      </c>
      <c r="BW329" s="143">
        <f t="shared" si="183"/>
        <v>-8</v>
      </c>
      <c r="BX329" s="147" t="s">
        <v>70</v>
      </c>
      <c r="BY329" s="143">
        <f>BV329*0.06</f>
        <v>1.86</v>
      </c>
      <c r="BZ329" s="143">
        <v>13</v>
      </c>
      <c r="CA329" s="143">
        <v>16</v>
      </c>
      <c r="CB329" s="143">
        <f t="shared" si="184"/>
        <v>1</v>
      </c>
      <c r="CC329" s="159">
        <f t="shared" si="185"/>
        <v>-12</v>
      </c>
      <c r="CD329" s="160" t="s">
        <v>70</v>
      </c>
      <c r="CE329" s="159">
        <f>CG329*2+CH329*3+CI329*15+CJ329*10+CK329*50+CL329*4+CM329*20+CN329*3+CO329*15+CP329*40+CQ329*40</f>
        <v>3</v>
      </c>
      <c r="CF329" s="159">
        <f>CC329*3</f>
        <v>-36</v>
      </c>
      <c r="CG329" s="144">
        <v>0</v>
      </c>
      <c r="CH329" s="143">
        <v>1</v>
      </c>
      <c r="CI329" s="143">
        <v>0</v>
      </c>
      <c r="CJ329" s="143">
        <v>0</v>
      </c>
      <c r="CK329" s="143">
        <v>0</v>
      </c>
      <c r="CL329" s="143">
        <v>0</v>
      </c>
      <c r="CM329" s="143">
        <v>0</v>
      </c>
      <c r="CN329" s="143">
        <v>0</v>
      </c>
      <c r="CO329" s="143">
        <v>0</v>
      </c>
      <c r="CP329" s="143">
        <v>0</v>
      </c>
      <c r="CQ329" s="143">
        <v>0</v>
      </c>
      <c r="CR329" s="143">
        <f t="shared" si="186"/>
        <v>193</v>
      </c>
      <c r="CS329" s="143">
        <f t="shared" si="187"/>
        <v>-42</v>
      </c>
    </row>
    <row r="330" s="135" customFormat="1" customHeight="1" spans="1:97">
      <c r="A330" s="143">
        <v>13312</v>
      </c>
      <c r="B330" s="143" t="s">
        <v>515</v>
      </c>
      <c r="C330" s="143">
        <v>111400</v>
      </c>
      <c r="D330" s="143" t="s">
        <v>513</v>
      </c>
      <c r="E330" s="144" t="s">
        <v>219</v>
      </c>
      <c r="F330" s="143"/>
      <c r="G330" s="143"/>
      <c r="H330" s="143">
        <v>10</v>
      </c>
      <c r="I330" s="143">
        <v>236.8</v>
      </c>
      <c r="J330" s="143">
        <f t="shared" si="173"/>
        <v>10</v>
      </c>
      <c r="K330" s="147" t="s">
        <v>76</v>
      </c>
      <c r="L330" s="143">
        <f>I330*0.06</f>
        <v>14.208</v>
      </c>
      <c r="M330" s="143"/>
      <c r="N330" s="143"/>
      <c r="O330" s="143">
        <v>13</v>
      </c>
      <c r="P330" s="143">
        <v>294.01</v>
      </c>
      <c r="Q330" s="143">
        <f t="shared" si="174"/>
        <v>13</v>
      </c>
      <c r="R330" s="147" t="s">
        <v>76</v>
      </c>
      <c r="S330" s="143">
        <f>P330*0.05</f>
        <v>14.7005</v>
      </c>
      <c r="T330" s="143"/>
      <c r="U330" s="143"/>
      <c r="V330" s="143">
        <v>2</v>
      </c>
      <c r="W330" s="143">
        <v>52.5</v>
      </c>
      <c r="X330" s="143">
        <f t="shared" si="175"/>
        <v>2</v>
      </c>
      <c r="Y330" s="147" t="s">
        <v>76</v>
      </c>
      <c r="Z330" s="143">
        <f>W330*0.06</f>
        <v>3.15</v>
      </c>
      <c r="AA330" s="143"/>
      <c r="AB330" s="143"/>
      <c r="AC330" s="143">
        <v>-1</v>
      </c>
      <c r="AD330" s="143">
        <v>-10.4</v>
      </c>
      <c r="AE330" s="143">
        <f t="shared" si="176"/>
        <v>-1</v>
      </c>
      <c r="AF330" s="147" t="s">
        <v>76</v>
      </c>
      <c r="AG330" s="143">
        <f>AD330*0.06</f>
        <v>-0.624</v>
      </c>
      <c r="AH330" s="143"/>
      <c r="AI330" s="143"/>
      <c r="AJ330" s="143">
        <v>0</v>
      </c>
      <c r="AK330" s="143">
        <v>0</v>
      </c>
      <c r="AL330" s="143">
        <f t="shared" si="177"/>
        <v>0</v>
      </c>
      <c r="AM330" s="147" t="s">
        <v>76</v>
      </c>
      <c r="AN330" s="143">
        <f>AK330*0.06</f>
        <v>0</v>
      </c>
      <c r="AO330" s="143"/>
      <c r="AP330" s="143"/>
      <c r="AQ330" s="143"/>
      <c r="AR330" s="143">
        <v>1</v>
      </c>
      <c r="AS330" s="143">
        <v>112</v>
      </c>
      <c r="AT330" s="143">
        <f t="shared" si="178"/>
        <v>1</v>
      </c>
      <c r="AU330" s="147" t="s">
        <v>76</v>
      </c>
      <c r="AV330" s="143">
        <f>AS330*0.06</f>
        <v>6.72</v>
      </c>
      <c r="AW330" s="143"/>
      <c r="AX330" s="143"/>
      <c r="AY330" s="143">
        <v>0</v>
      </c>
      <c r="AZ330" s="143">
        <v>0</v>
      </c>
      <c r="BA330" s="143">
        <f t="shared" si="179"/>
        <v>0</v>
      </c>
      <c r="BB330" s="147" t="s">
        <v>76</v>
      </c>
      <c r="BC330" s="143">
        <f>AZ330*0.06</f>
        <v>0</v>
      </c>
      <c r="BD330" s="143"/>
      <c r="BE330" s="143"/>
      <c r="BF330" s="143">
        <v>0</v>
      </c>
      <c r="BG330" s="143">
        <v>0</v>
      </c>
      <c r="BH330" s="143">
        <f t="shared" si="180"/>
        <v>0</v>
      </c>
      <c r="BI330" s="147" t="s">
        <v>76</v>
      </c>
      <c r="BJ330" s="143">
        <f>BG330*0.06</f>
        <v>0</v>
      </c>
      <c r="BK330" s="143"/>
      <c r="BL330" s="143"/>
      <c r="BM330" s="143">
        <v>10</v>
      </c>
      <c r="BN330" s="143">
        <v>149.5</v>
      </c>
      <c r="BO330" s="143">
        <v>149.5</v>
      </c>
      <c r="BP330" s="143">
        <f t="shared" si="182"/>
        <v>10</v>
      </c>
      <c r="BQ330" s="147" t="s">
        <v>76</v>
      </c>
      <c r="BR330" s="143">
        <f>(BN330-BO330)*0.06</f>
        <v>0</v>
      </c>
      <c r="BS330" s="143"/>
      <c r="BT330" s="143"/>
      <c r="BU330" s="143">
        <v>0</v>
      </c>
      <c r="BV330" s="143">
        <v>0</v>
      </c>
      <c r="BW330" s="143">
        <f t="shared" si="183"/>
        <v>0</v>
      </c>
      <c r="BX330" s="147" t="s">
        <v>76</v>
      </c>
      <c r="BY330" s="143">
        <f>BV330*0.06</f>
        <v>0</v>
      </c>
      <c r="BZ330" s="143"/>
      <c r="CA330" s="143"/>
      <c r="CB330" s="143">
        <f t="shared" si="184"/>
        <v>0.5</v>
      </c>
      <c r="CC330" s="159">
        <f t="shared" si="185"/>
        <v>0.5</v>
      </c>
      <c r="CD330" s="160" t="s">
        <v>76</v>
      </c>
      <c r="CE330" s="159">
        <f>CG330*2+CH330*3+CI330*15+CJ330*10+CK330*50+CL330*4+CM330*20+CN330*3+CO330*15+CP330*40+CQ330*40</f>
        <v>2</v>
      </c>
      <c r="CF330" s="159"/>
      <c r="CG330" s="144">
        <v>1</v>
      </c>
      <c r="CH330" s="143">
        <v>0</v>
      </c>
      <c r="CI330" s="143">
        <v>0</v>
      </c>
      <c r="CJ330" s="143">
        <v>0</v>
      </c>
      <c r="CK330" s="143">
        <v>0</v>
      </c>
      <c r="CL330" s="143">
        <v>0</v>
      </c>
      <c r="CM330" s="143">
        <v>0</v>
      </c>
      <c r="CN330" s="143">
        <v>0</v>
      </c>
      <c r="CO330" s="143">
        <v>0</v>
      </c>
      <c r="CP330" s="143">
        <v>0</v>
      </c>
      <c r="CQ330" s="143">
        <v>0</v>
      </c>
      <c r="CR330" s="143">
        <f t="shared" si="186"/>
        <v>40</v>
      </c>
      <c r="CS330" s="143">
        <f t="shared" si="187"/>
        <v>0</v>
      </c>
    </row>
    <row r="331" s="135" customFormat="1" customHeight="1" spans="1:97">
      <c r="A331" s="143">
        <v>9138</v>
      </c>
      <c r="B331" s="143" t="s">
        <v>516</v>
      </c>
      <c r="C331" s="143">
        <v>732</v>
      </c>
      <c r="D331" s="143" t="s">
        <v>517</v>
      </c>
      <c r="E331" s="143" t="s">
        <v>243</v>
      </c>
      <c r="F331" s="143">
        <v>21</v>
      </c>
      <c r="G331" s="143">
        <v>25</v>
      </c>
      <c r="H331" s="143">
        <v>20</v>
      </c>
      <c r="I331" s="143">
        <v>492.12</v>
      </c>
      <c r="J331" s="143">
        <f t="shared" si="173"/>
        <v>-1</v>
      </c>
      <c r="K331" s="147" t="s">
        <v>70</v>
      </c>
      <c r="L331" s="143">
        <f>I331*0.06</f>
        <v>29.5272</v>
      </c>
      <c r="M331" s="143">
        <v>28</v>
      </c>
      <c r="N331" s="143">
        <v>31</v>
      </c>
      <c r="O331" s="143">
        <v>58</v>
      </c>
      <c r="P331" s="143">
        <v>1285.94</v>
      </c>
      <c r="Q331" s="143">
        <f t="shared" si="174"/>
        <v>30</v>
      </c>
      <c r="R331" s="147" t="s">
        <v>69</v>
      </c>
      <c r="S331" s="143">
        <f>P331*0.08</f>
        <v>102.8752</v>
      </c>
      <c r="T331" s="143">
        <v>9</v>
      </c>
      <c r="U331" s="143">
        <v>9</v>
      </c>
      <c r="V331" s="143">
        <v>2</v>
      </c>
      <c r="W331" s="143">
        <v>56</v>
      </c>
      <c r="X331" s="143">
        <f t="shared" si="175"/>
        <v>-7</v>
      </c>
      <c r="Y331" s="147" t="s">
        <v>70</v>
      </c>
      <c r="Z331" s="143">
        <f>W331*0.06</f>
        <v>3.36</v>
      </c>
      <c r="AA331" s="143">
        <v>18</v>
      </c>
      <c r="AB331" s="143">
        <v>24</v>
      </c>
      <c r="AC331" s="143">
        <v>17</v>
      </c>
      <c r="AD331" s="143">
        <v>446.54</v>
      </c>
      <c r="AE331" s="143">
        <f t="shared" si="176"/>
        <v>-1</v>
      </c>
      <c r="AF331" s="147" t="s">
        <v>70</v>
      </c>
      <c r="AG331" s="143">
        <f t="shared" si="188"/>
        <v>26.7924</v>
      </c>
      <c r="AH331" s="143">
        <v>4</v>
      </c>
      <c r="AI331" s="143">
        <v>4</v>
      </c>
      <c r="AJ331" s="143">
        <v>1</v>
      </c>
      <c r="AK331" s="143">
        <v>29.8</v>
      </c>
      <c r="AL331" s="143">
        <f t="shared" si="177"/>
        <v>-3</v>
      </c>
      <c r="AM331" s="147" t="s">
        <v>70</v>
      </c>
      <c r="AN331" s="143">
        <f t="shared" ref="AN331:AN336" si="189">AK331*0.06</f>
        <v>1.788</v>
      </c>
      <c r="AO331" s="143">
        <f t="shared" ref="AO331:AO336" si="190">AL331*1</f>
        <v>-3</v>
      </c>
      <c r="AP331" s="143">
        <v>29</v>
      </c>
      <c r="AQ331" s="143">
        <v>34</v>
      </c>
      <c r="AR331" s="143">
        <v>32</v>
      </c>
      <c r="AS331" s="143">
        <v>2687.79</v>
      </c>
      <c r="AT331" s="143">
        <f t="shared" si="178"/>
        <v>3</v>
      </c>
      <c r="AU331" s="147" t="s">
        <v>73</v>
      </c>
      <c r="AV331" s="143">
        <f>AS331*0.08</f>
        <v>215.0232</v>
      </c>
      <c r="AW331" s="143">
        <v>7</v>
      </c>
      <c r="AX331" s="143">
        <v>7</v>
      </c>
      <c r="AY331" s="143">
        <v>24</v>
      </c>
      <c r="AZ331" s="143">
        <v>749.38</v>
      </c>
      <c r="BA331" s="143">
        <f t="shared" si="179"/>
        <v>17</v>
      </c>
      <c r="BB331" s="147" t="s">
        <v>69</v>
      </c>
      <c r="BC331" s="143">
        <f>AZ331*0.1</f>
        <v>74.938</v>
      </c>
      <c r="BD331" s="143">
        <v>4</v>
      </c>
      <c r="BE331" s="143">
        <v>5</v>
      </c>
      <c r="BF331" s="143">
        <v>3</v>
      </c>
      <c r="BG331" s="143">
        <v>36.48</v>
      </c>
      <c r="BH331" s="143">
        <f t="shared" si="180"/>
        <v>-1</v>
      </c>
      <c r="BI331" s="147" t="s">
        <v>70</v>
      </c>
      <c r="BJ331" s="143">
        <f>BG331*0.06</f>
        <v>2.1888</v>
      </c>
      <c r="BK331" s="143">
        <v>10</v>
      </c>
      <c r="BL331" s="143">
        <v>11</v>
      </c>
      <c r="BM331" s="143">
        <v>17</v>
      </c>
      <c r="BN331" s="143">
        <v>299</v>
      </c>
      <c r="BO331" s="143">
        <v>0</v>
      </c>
      <c r="BP331" s="143">
        <f t="shared" si="182"/>
        <v>7</v>
      </c>
      <c r="BQ331" s="147" t="s">
        <v>69</v>
      </c>
      <c r="BR331" s="143">
        <f>(BN331-BO331)*0.1</f>
        <v>29.9</v>
      </c>
      <c r="BS331" s="143">
        <v>10</v>
      </c>
      <c r="BT331" s="143">
        <v>13</v>
      </c>
      <c r="BU331" s="143">
        <v>2</v>
      </c>
      <c r="BV331" s="143">
        <v>40.5</v>
      </c>
      <c r="BW331" s="143">
        <f t="shared" si="183"/>
        <v>-8</v>
      </c>
      <c r="BX331" s="147" t="s">
        <v>70</v>
      </c>
      <c r="BY331" s="143">
        <f>BV331*0.06</f>
        <v>2.43</v>
      </c>
      <c r="BZ331" s="143">
        <v>5</v>
      </c>
      <c r="CA331" s="143">
        <v>6</v>
      </c>
      <c r="CB331" s="143">
        <f t="shared" si="184"/>
        <v>10</v>
      </c>
      <c r="CC331" s="159">
        <f t="shared" si="185"/>
        <v>5</v>
      </c>
      <c r="CD331" s="160" t="s">
        <v>69</v>
      </c>
      <c r="CE331" s="159">
        <f>CG331*3+CH331*5+CI331*25+CJ331*15+CK331*70+CL331*6+CM331*30+CN331*6+CO331*24+CP331*56+CQ331*61</f>
        <v>55</v>
      </c>
      <c r="CF331" s="159"/>
      <c r="CG331" s="144">
        <v>0</v>
      </c>
      <c r="CH331" s="143">
        <v>0</v>
      </c>
      <c r="CI331" s="143">
        <v>1</v>
      </c>
      <c r="CJ331" s="143">
        <v>0</v>
      </c>
      <c r="CK331" s="143">
        <v>0</v>
      </c>
      <c r="CL331" s="143">
        <v>0</v>
      </c>
      <c r="CM331" s="143">
        <v>0</v>
      </c>
      <c r="CN331" s="143">
        <v>1</v>
      </c>
      <c r="CO331" s="143">
        <v>1</v>
      </c>
      <c r="CP331" s="143">
        <v>0</v>
      </c>
      <c r="CQ331" s="143">
        <v>0</v>
      </c>
      <c r="CR331" s="143">
        <f t="shared" si="186"/>
        <v>544</v>
      </c>
      <c r="CS331" s="143">
        <f t="shared" si="187"/>
        <v>-3</v>
      </c>
    </row>
    <row r="332" s="135" customFormat="1" customHeight="1" spans="1:97">
      <c r="A332" s="143">
        <v>13482</v>
      </c>
      <c r="B332" s="143" t="s">
        <v>518</v>
      </c>
      <c r="C332" s="143">
        <v>732</v>
      </c>
      <c r="D332" s="143" t="s">
        <v>517</v>
      </c>
      <c r="E332" s="143" t="s">
        <v>85</v>
      </c>
      <c r="F332" s="143">
        <v>21</v>
      </c>
      <c r="G332" s="143">
        <v>25</v>
      </c>
      <c r="H332" s="143">
        <v>9</v>
      </c>
      <c r="I332" s="143">
        <v>232.46</v>
      </c>
      <c r="J332" s="143">
        <f t="shared" si="173"/>
        <v>-12</v>
      </c>
      <c r="K332" s="147" t="s">
        <v>70</v>
      </c>
      <c r="L332" s="143">
        <f>I332*0.06</f>
        <v>13.9476</v>
      </c>
      <c r="M332" s="143">
        <v>27</v>
      </c>
      <c r="N332" s="143">
        <v>30</v>
      </c>
      <c r="O332" s="143">
        <v>25</v>
      </c>
      <c r="P332" s="143">
        <v>626.53</v>
      </c>
      <c r="Q332" s="143">
        <f t="shared" si="174"/>
        <v>-2</v>
      </c>
      <c r="R332" s="147" t="s">
        <v>70</v>
      </c>
      <c r="S332" s="143">
        <f>P332*0.05</f>
        <v>31.3265</v>
      </c>
      <c r="T332" s="143">
        <v>9</v>
      </c>
      <c r="U332" s="143">
        <v>10</v>
      </c>
      <c r="V332" s="143">
        <v>9</v>
      </c>
      <c r="W332" s="143">
        <v>234.5</v>
      </c>
      <c r="X332" s="143">
        <f t="shared" si="175"/>
        <v>0</v>
      </c>
      <c r="Y332" s="147" t="s">
        <v>73</v>
      </c>
      <c r="Z332" s="143">
        <f>W332*0.08</f>
        <v>18.76</v>
      </c>
      <c r="AA332" s="143">
        <v>18</v>
      </c>
      <c r="AB332" s="143">
        <v>24</v>
      </c>
      <c r="AC332" s="143">
        <v>16</v>
      </c>
      <c r="AD332" s="143">
        <v>422.88</v>
      </c>
      <c r="AE332" s="143">
        <f t="shared" si="176"/>
        <v>-2</v>
      </c>
      <c r="AF332" s="147" t="s">
        <v>70</v>
      </c>
      <c r="AG332" s="143">
        <f t="shared" si="188"/>
        <v>25.3728</v>
      </c>
      <c r="AH332" s="143">
        <v>3</v>
      </c>
      <c r="AI332" s="143">
        <v>4</v>
      </c>
      <c r="AJ332" s="143">
        <v>0</v>
      </c>
      <c r="AK332" s="143">
        <v>0</v>
      </c>
      <c r="AL332" s="143">
        <f t="shared" si="177"/>
        <v>-3</v>
      </c>
      <c r="AM332" s="147" t="s">
        <v>70</v>
      </c>
      <c r="AN332" s="143">
        <f t="shared" si="189"/>
        <v>0</v>
      </c>
      <c r="AO332" s="143">
        <f t="shared" si="190"/>
        <v>-3</v>
      </c>
      <c r="AP332" s="143">
        <v>28</v>
      </c>
      <c r="AQ332" s="143">
        <v>34</v>
      </c>
      <c r="AR332" s="143">
        <v>13</v>
      </c>
      <c r="AS332" s="143">
        <v>1166</v>
      </c>
      <c r="AT332" s="143">
        <f t="shared" si="178"/>
        <v>-15</v>
      </c>
      <c r="AU332" s="147" t="s">
        <v>70</v>
      </c>
      <c r="AV332" s="143">
        <f>AS332*0.06</f>
        <v>69.96</v>
      </c>
      <c r="AW332" s="143">
        <v>6</v>
      </c>
      <c r="AX332" s="143">
        <v>8</v>
      </c>
      <c r="AY332" s="143">
        <v>3</v>
      </c>
      <c r="AZ332" s="143">
        <v>93</v>
      </c>
      <c r="BA332" s="143">
        <f t="shared" si="179"/>
        <v>-3</v>
      </c>
      <c r="BB332" s="147" t="s">
        <v>70</v>
      </c>
      <c r="BC332" s="143">
        <f>AZ332*0.06</f>
        <v>5.58</v>
      </c>
      <c r="BD332" s="143">
        <v>4</v>
      </c>
      <c r="BE332" s="143">
        <v>5</v>
      </c>
      <c r="BF332" s="143">
        <v>1</v>
      </c>
      <c r="BG332" s="143">
        <v>19.8</v>
      </c>
      <c r="BH332" s="143">
        <f t="shared" si="180"/>
        <v>-3</v>
      </c>
      <c r="BI332" s="147" t="s">
        <v>70</v>
      </c>
      <c r="BJ332" s="143">
        <f>BG332*0.06</f>
        <v>1.188</v>
      </c>
      <c r="BK332" s="143">
        <v>9</v>
      </c>
      <c r="BL332" s="143">
        <v>12</v>
      </c>
      <c r="BM332" s="143">
        <v>10</v>
      </c>
      <c r="BN332" s="143">
        <v>149.5</v>
      </c>
      <c r="BO332" s="143">
        <v>149.5</v>
      </c>
      <c r="BP332" s="143">
        <f t="shared" si="182"/>
        <v>1</v>
      </c>
      <c r="BQ332" s="147" t="s">
        <v>73</v>
      </c>
      <c r="BR332" s="143">
        <f>(BN332-BO332)*0.08</f>
        <v>0</v>
      </c>
      <c r="BS332" s="143">
        <v>10</v>
      </c>
      <c r="BT332" s="143">
        <v>14</v>
      </c>
      <c r="BU332" s="143">
        <v>9</v>
      </c>
      <c r="BV332" s="143">
        <v>162.62</v>
      </c>
      <c r="BW332" s="143">
        <f t="shared" si="183"/>
        <v>-1</v>
      </c>
      <c r="BX332" s="147" t="s">
        <v>70</v>
      </c>
      <c r="BY332" s="143">
        <f>BV332*0.06</f>
        <v>9.7572</v>
      </c>
      <c r="BZ332" s="143">
        <v>6</v>
      </c>
      <c r="CA332" s="143">
        <v>7</v>
      </c>
      <c r="CB332" s="143">
        <f t="shared" si="184"/>
        <v>10</v>
      </c>
      <c r="CC332" s="159">
        <f t="shared" si="185"/>
        <v>4</v>
      </c>
      <c r="CD332" s="160" t="s">
        <v>69</v>
      </c>
      <c r="CE332" s="159">
        <f>CG332*3+CH332*5+CI332*25+CJ332*15+CK332*70+CL332*6+CM332*30+CN332*6+CO332*24+CP332*56+CQ332*61</f>
        <v>67</v>
      </c>
      <c r="CF332" s="159"/>
      <c r="CG332" s="144">
        <v>0</v>
      </c>
      <c r="CH332" s="143">
        <v>1</v>
      </c>
      <c r="CI332" s="143">
        <v>0</v>
      </c>
      <c r="CJ332" s="143">
        <v>0</v>
      </c>
      <c r="CK332" s="143">
        <v>0</v>
      </c>
      <c r="CL332" s="143">
        <v>0</v>
      </c>
      <c r="CM332" s="143">
        <v>0</v>
      </c>
      <c r="CN332" s="143">
        <v>1</v>
      </c>
      <c r="CO332" s="143">
        <v>0</v>
      </c>
      <c r="CP332" s="143">
        <v>1</v>
      </c>
      <c r="CQ332" s="143">
        <v>0</v>
      </c>
      <c r="CR332" s="143">
        <f t="shared" si="186"/>
        <v>243</v>
      </c>
      <c r="CS332" s="143">
        <f t="shared" si="187"/>
        <v>-3</v>
      </c>
    </row>
    <row r="333" s="135" customFormat="1" customHeight="1" spans="1:97">
      <c r="A333" s="143">
        <v>4187</v>
      </c>
      <c r="B333" s="143" t="s">
        <v>519</v>
      </c>
      <c r="C333" s="143">
        <v>341</v>
      </c>
      <c r="D333" s="143" t="s">
        <v>520</v>
      </c>
      <c r="E333" s="143" t="s">
        <v>68</v>
      </c>
      <c r="F333" s="143">
        <v>18</v>
      </c>
      <c r="G333" s="143">
        <v>21</v>
      </c>
      <c r="H333" s="143">
        <v>11</v>
      </c>
      <c r="I333" s="143">
        <v>282.79</v>
      </c>
      <c r="J333" s="143">
        <f t="shared" si="173"/>
        <v>-7</v>
      </c>
      <c r="K333" s="147" t="s">
        <v>70</v>
      </c>
      <c r="L333" s="143">
        <f>I333*0.06</f>
        <v>16.9674</v>
      </c>
      <c r="M333" s="143">
        <v>24</v>
      </c>
      <c r="N333" s="143">
        <v>26</v>
      </c>
      <c r="O333" s="143">
        <v>16</v>
      </c>
      <c r="P333" s="143">
        <v>371.31</v>
      </c>
      <c r="Q333" s="143">
        <f t="shared" si="174"/>
        <v>-8</v>
      </c>
      <c r="R333" s="147" t="s">
        <v>70</v>
      </c>
      <c r="S333" s="143">
        <f>P333*0.05</f>
        <v>18.5655</v>
      </c>
      <c r="T333" s="143">
        <v>8</v>
      </c>
      <c r="U333" s="143">
        <v>9</v>
      </c>
      <c r="V333" s="143">
        <v>3</v>
      </c>
      <c r="W333" s="143">
        <v>74.52</v>
      </c>
      <c r="X333" s="143">
        <f t="shared" si="175"/>
        <v>-5</v>
      </c>
      <c r="Y333" s="147" t="s">
        <v>70</v>
      </c>
      <c r="Z333" s="143">
        <f>W333*0.06</f>
        <v>4.4712</v>
      </c>
      <c r="AA333" s="143">
        <v>16</v>
      </c>
      <c r="AB333" s="143">
        <v>20</v>
      </c>
      <c r="AC333" s="143">
        <v>8</v>
      </c>
      <c r="AD333" s="143">
        <v>145.18</v>
      </c>
      <c r="AE333" s="143">
        <f t="shared" si="176"/>
        <v>-8</v>
      </c>
      <c r="AF333" s="147" t="s">
        <v>70</v>
      </c>
      <c r="AG333" s="143">
        <f t="shared" si="188"/>
        <v>8.7108</v>
      </c>
      <c r="AH333" s="143">
        <v>2</v>
      </c>
      <c r="AI333" s="143">
        <v>3</v>
      </c>
      <c r="AJ333" s="143">
        <v>0</v>
      </c>
      <c r="AK333" s="143">
        <v>0</v>
      </c>
      <c r="AL333" s="143">
        <f t="shared" si="177"/>
        <v>-2</v>
      </c>
      <c r="AM333" s="147" t="s">
        <v>70</v>
      </c>
      <c r="AN333" s="143">
        <f t="shared" si="189"/>
        <v>0</v>
      </c>
      <c r="AO333" s="143">
        <f t="shared" si="190"/>
        <v>-2</v>
      </c>
      <c r="AP333" s="143">
        <v>24</v>
      </c>
      <c r="AQ333" s="143">
        <v>29</v>
      </c>
      <c r="AR333" s="143">
        <v>11</v>
      </c>
      <c r="AS333" s="143">
        <v>937</v>
      </c>
      <c r="AT333" s="143">
        <f t="shared" si="178"/>
        <v>-13</v>
      </c>
      <c r="AU333" s="147" t="s">
        <v>70</v>
      </c>
      <c r="AV333" s="143">
        <f>AS333*0.06</f>
        <v>56.22</v>
      </c>
      <c r="AW333" s="143">
        <v>4</v>
      </c>
      <c r="AX333" s="143">
        <v>4</v>
      </c>
      <c r="AY333" s="143">
        <v>1</v>
      </c>
      <c r="AZ333" s="143">
        <v>35</v>
      </c>
      <c r="BA333" s="143">
        <f t="shared" si="179"/>
        <v>-3</v>
      </c>
      <c r="BB333" s="147" t="s">
        <v>70</v>
      </c>
      <c r="BC333" s="143">
        <f>AZ333*0.06</f>
        <v>2.1</v>
      </c>
      <c r="BD333" s="143">
        <v>2</v>
      </c>
      <c r="BE333" s="143">
        <v>2</v>
      </c>
      <c r="BF333" s="143">
        <v>0</v>
      </c>
      <c r="BG333" s="143">
        <v>0</v>
      </c>
      <c r="BH333" s="143">
        <f t="shared" si="180"/>
        <v>-2</v>
      </c>
      <c r="BI333" s="147" t="s">
        <v>70</v>
      </c>
      <c r="BJ333" s="143">
        <f>BG333*0.06</f>
        <v>0</v>
      </c>
      <c r="BK333" s="143">
        <v>7</v>
      </c>
      <c r="BL333" s="143">
        <v>8</v>
      </c>
      <c r="BM333" s="143">
        <v>22</v>
      </c>
      <c r="BN333" s="143">
        <v>299</v>
      </c>
      <c r="BO333" s="143">
        <v>299</v>
      </c>
      <c r="BP333" s="143">
        <f t="shared" si="182"/>
        <v>15</v>
      </c>
      <c r="BQ333" s="147" t="s">
        <v>69</v>
      </c>
      <c r="BR333" s="143">
        <f>(BN333-BO333)*0.1</f>
        <v>0</v>
      </c>
      <c r="BS333" s="143">
        <v>5</v>
      </c>
      <c r="BT333" s="143">
        <v>7</v>
      </c>
      <c r="BU333" s="143">
        <v>17</v>
      </c>
      <c r="BV333" s="143">
        <v>252.85</v>
      </c>
      <c r="BW333" s="143">
        <f t="shared" si="183"/>
        <v>12</v>
      </c>
      <c r="BX333" s="147" t="s">
        <v>69</v>
      </c>
      <c r="BY333" s="143">
        <f t="shared" ref="BY333:BY338" si="191">BV333*0.1</f>
        <v>25.285</v>
      </c>
      <c r="BZ333" s="143">
        <v>7</v>
      </c>
      <c r="CA333" s="143">
        <v>9</v>
      </c>
      <c r="CB333" s="143">
        <f t="shared" si="184"/>
        <v>11</v>
      </c>
      <c r="CC333" s="159">
        <f t="shared" si="185"/>
        <v>4</v>
      </c>
      <c r="CD333" s="160" t="s">
        <v>69</v>
      </c>
      <c r="CE333" s="159">
        <f>CG333*3+CH333*5+CI333*25+CJ333*15+CK333*70+CL333*6+CM333*30+CN333*6+CO333*24+CP333*56+CQ333*61</f>
        <v>83</v>
      </c>
      <c r="CF333" s="159"/>
      <c r="CG333" s="144">
        <v>0</v>
      </c>
      <c r="CH333" s="143">
        <v>2</v>
      </c>
      <c r="CI333" s="143">
        <v>0</v>
      </c>
      <c r="CJ333" s="143">
        <v>0</v>
      </c>
      <c r="CK333" s="143">
        <v>0</v>
      </c>
      <c r="CL333" s="143">
        <v>0</v>
      </c>
      <c r="CM333" s="143">
        <v>0</v>
      </c>
      <c r="CN333" s="143">
        <v>2</v>
      </c>
      <c r="CO333" s="143">
        <v>0</v>
      </c>
      <c r="CP333" s="143">
        <v>0</v>
      </c>
      <c r="CQ333" s="143">
        <v>1</v>
      </c>
      <c r="CR333" s="143">
        <f t="shared" si="186"/>
        <v>215</v>
      </c>
      <c r="CS333" s="143">
        <f t="shared" si="187"/>
        <v>-2</v>
      </c>
    </row>
    <row r="334" s="135" customFormat="1" customHeight="1" spans="1:97">
      <c r="A334" s="143">
        <v>992157</v>
      </c>
      <c r="B334" s="143" t="s">
        <v>521</v>
      </c>
      <c r="C334" s="143">
        <v>341</v>
      </c>
      <c r="D334" s="143" t="s">
        <v>520</v>
      </c>
      <c r="E334" s="143" t="s">
        <v>380</v>
      </c>
      <c r="F334" s="143">
        <v>24</v>
      </c>
      <c r="G334" s="143">
        <v>29</v>
      </c>
      <c r="H334" s="143">
        <v>9</v>
      </c>
      <c r="I334" s="143">
        <v>252.9</v>
      </c>
      <c r="J334" s="143">
        <f t="shared" si="173"/>
        <v>-15</v>
      </c>
      <c r="K334" s="147" t="s">
        <v>70</v>
      </c>
      <c r="L334" s="143">
        <f>I334*0.06</f>
        <v>15.174</v>
      </c>
      <c r="M334" s="143">
        <v>31</v>
      </c>
      <c r="N334" s="143">
        <v>35</v>
      </c>
      <c r="O334" s="143">
        <v>18</v>
      </c>
      <c r="P334" s="143">
        <v>384.02</v>
      </c>
      <c r="Q334" s="143">
        <f t="shared" si="174"/>
        <v>-13</v>
      </c>
      <c r="R334" s="147" t="s">
        <v>70</v>
      </c>
      <c r="S334" s="143">
        <f>P334*0.05</f>
        <v>19.201</v>
      </c>
      <c r="T334" s="143">
        <v>12</v>
      </c>
      <c r="U334" s="143">
        <v>13</v>
      </c>
      <c r="V334" s="143">
        <v>5</v>
      </c>
      <c r="W334" s="143">
        <v>129.64</v>
      </c>
      <c r="X334" s="143">
        <f t="shared" si="175"/>
        <v>-7</v>
      </c>
      <c r="Y334" s="147" t="s">
        <v>70</v>
      </c>
      <c r="Z334" s="143">
        <f>W334*0.06</f>
        <v>7.7784</v>
      </c>
      <c r="AA334" s="143">
        <v>22</v>
      </c>
      <c r="AB334" s="143">
        <v>27</v>
      </c>
      <c r="AC334" s="143">
        <v>9</v>
      </c>
      <c r="AD334" s="143">
        <v>202.82</v>
      </c>
      <c r="AE334" s="143">
        <f t="shared" si="176"/>
        <v>-13</v>
      </c>
      <c r="AF334" s="147" t="s">
        <v>70</v>
      </c>
      <c r="AG334" s="143">
        <f t="shared" si="188"/>
        <v>12.1692</v>
      </c>
      <c r="AH334" s="143">
        <v>4</v>
      </c>
      <c r="AI334" s="143">
        <v>4</v>
      </c>
      <c r="AJ334" s="143">
        <v>1</v>
      </c>
      <c r="AK334" s="143">
        <v>29.8</v>
      </c>
      <c r="AL334" s="143">
        <f t="shared" si="177"/>
        <v>-3</v>
      </c>
      <c r="AM334" s="147" t="s">
        <v>70</v>
      </c>
      <c r="AN334" s="143">
        <f t="shared" si="189"/>
        <v>1.788</v>
      </c>
      <c r="AO334" s="143">
        <f t="shared" si="190"/>
        <v>-3</v>
      </c>
      <c r="AP334" s="143">
        <v>33</v>
      </c>
      <c r="AQ334" s="143">
        <v>39</v>
      </c>
      <c r="AR334" s="143">
        <v>39</v>
      </c>
      <c r="AS334" s="143">
        <v>3409.8</v>
      </c>
      <c r="AT334" s="143">
        <f t="shared" si="178"/>
        <v>6</v>
      </c>
      <c r="AU334" s="147" t="s">
        <v>69</v>
      </c>
      <c r="AV334" s="143">
        <f>AS334*0.1</f>
        <v>340.98</v>
      </c>
      <c r="AW334" s="143">
        <v>5</v>
      </c>
      <c r="AX334" s="143">
        <v>7</v>
      </c>
      <c r="AY334" s="143">
        <v>6</v>
      </c>
      <c r="AZ334" s="143">
        <v>145</v>
      </c>
      <c r="BA334" s="143">
        <f t="shared" si="179"/>
        <v>1</v>
      </c>
      <c r="BB334" s="147" t="s">
        <v>73</v>
      </c>
      <c r="BC334" s="143">
        <f>AZ334*0.08</f>
        <v>11.6</v>
      </c>
      <c r="BD334" s="143">
        <v>3</v>
      </c>
      <c r="BE334" s="143">
        <v>4</v>
      </c>
      <c r="BF334" s="143">
        <v>1</v>
      </c>
      <c r="BG334" s="143">
        <v>19.8</v>
      </c>
      <c r="BH334" s="143">
        <f t="shared" si="180"/>
        <v>-2</v>
      </c>
      <c r="BI334" s="147" t="s">
        <v>70</v>
      </c>
      <c r="BJ334" s="143">
        <f>BG334*0.06</f>
        <v>1.188</v>
      </c>
      <c r="BK334" s="143">
        <v>9</v>
      </c>
      <c r="BL334" s="143">
        <v>11</v>
      </c>
      <c r="BM334" s="143">
        <v>280</v>
      </c>
      <c r="BN334" s="143">
        <v>3737.3</v>
      </c>
      <c r="BO334" s="143">
        <v>3737.3</v>
      </c>
      <c r="BP334" s="143">
        <f t="shared" si="182"/>
        <v>271</v>
      </c>
      <c r="BQ334" s="147" t="s">
        <v>69</v>
      </c>
      <c r="BR334" s="143">
        <f>(BN334-BO334)*0.1</f>
        <v>0</v>
      </c>
      <c r="BS334" s="143">
        <v>7</v>
      </c>
      <c r="BT334" s="143">
        <v>9</v>
      </c>
      <c r="BU334" s="143">
        <v>45</v>
      </c>
      <c r="BV334" s="143">
        <v>657.34</v>
      </c>
      <c r="BW334" s="143">
        <f t="shared" si="183"/>
        <v>38</v>
      </c>
      <c r="BX334" s="147" t="s">
        <v>69</v>
      </c>
      <c r="BY334" s="143">
        <f t="shared" si="191"/>
        <v>65.734</v>
      </c>
      <c r="BZ334" s="143">
        <v>12</v>
      </c>
      <c r="CA334" s="143">
        <v>13</v>
      </c>
      <c r="CB334" s="143">
        <f t="shared" si="184"/>
        <v>27.5</v>
      </c>
      <c r="CC334" s="159">
        <f t="shared" si="185"/>
        <v>15.5</v>
      </c>
      <c r="CD334" s="160" t="s">
        <v>69</v>
      </c>
      <c r="CE334" s="159">
        <f>CG334*3+CH334*5+CI334*25+CJ334*15+CK334*70+CL334*6+CM334*30+CN334*6+CO334*24+CP334*56+CQ334*61</f>
        <v>178</v>
      </c>
      <c r="CF334" s="159"/>
      <c r="CG334" s="144">
        <v>1</v>
      </c>
      <c r="CH334" s="143">
        <v>2</v>
      </c>
      <c r="CI334" s="143">
        <v>1</v>
      </c>
      <c r="CJ334" s="143">
        <v>0</v>
      </c>
      <c r="CK334" s="143">
        <v>2</v>
      </c>
      <c r="CL334" s="143">
        <v>0</v>
      </c>
      <c r="CM334" s="143">
        <v>0</v>
      </c>
      <c r="CN334" s="143">
        <v>0</v>
      </c>
      <c r="CO334" s="143">
        <v>0</v>
      </c>
      <c r="CP334" s="143">
        <v>0</v>
      </c>
      <c r="CQ334" s="143">
        <v>0</v>
      </c>
      <c r="CR334" s="143">
        <f t="shared" si="186"/>
        <v>654</v>
      </c>
      <c r="CS334" s="143">
        <f t="shared" si="187"/>
        <v>-3</v>
      </c>
    </row>
    <row r="335" s="135" customFormat="1" customHeight="1" spans="1:97">
      <c r="A335" s="143">
        <v>11483</v>
      </c>
      <c r="B335" s="143" t="s">
        <v>522</v>
      </c>
      <c r="C335" s="143">
        <v>341</v>
      </c>
      <c r="D335" s="143" t="s">
        <v>520</v>
      </c>
      <c r="E335" s="143" t="s">
        <v>72</v>
      </c>
      <c r="F335" s="143">
        <v>19</v>
      </c>
      <c r="G335" s="143">
        <v>24</v>
      </c>
      <c r="H335" s="143">
        <v>3</v>
      </c>
      <c r="I335" s="143">
        <v>84.5</v>
      </c>
      <c r="J335" s="143">
        <f t="shared" si="173"/>
        <v>-16</v>
      </c>
      <c r="K335" s="147" t="s">
        <v>70</v>
      </c>
      <c r="L335" s="143">
        <f>I335*0.06</f>
        <v>5.07</v>
      </c>
      <c r="M335" s="143">
        <v>26</v>
      </c>
      <c r="N335" s="143">
        <v>28</v>
      </c>
      <c r="O335" s="143">
        <v>13</v>
      </c>
      <c r="P335" s="143">
        <v>334.5</v>
      </c>
      <c r="Q335" s="143">
        <f t="shared" si="174"/>
        <v>-13</v>
      </c>
      <c r="R335" s="147" t="s">
        <v>70</v>
      </c>
      <c r="S335" s="143">
        <f>P335*0.05</f>
        <v>16.725</v>
      </c>
      <c r="T335" s="143">
        <v>9</v>
      </c>
      <c r="U335" s="143">
        <v>10</v>
      </c>
      <c r="V335" s="143">
        <v>2</v>
      </c>
      <c r="W335" s="143">
        <v>54.5</v>
      </c>
      <c r="X335" s="143">
        <f t="shared" si="175"/>
        <v>-7</v>
      </c>
      <c r="Y335" s="147" t="s">
        <v>70</v>
      </c>
      <c r="Z335" s="143">
        <f>W335*0.06</f>
        <v>3.27</v>
      </c>
      <c r="AA335" s="143">
        <v>18</v>
      </c>
      <c r="AB335" s="143">
        <v>23</v>
      </c>
      <c r="AC335" s="143">
        <v>10</v>
      </c>
      <c r="AD335" s="143">
        <v>240.68</v>
      </c>
      <c r="AE335" s="143">
        <f t="shared" si="176"/>
        <v>-8</v>
      </c>
      <c r="AF335" s="147" t="s">
        <v>70</v>
      </c>
      <c r="AG335" s="143">
        <f t="shared" si="188"/>
        <v>14.4408</v>
      </c>
      <c r="AH335" s="143">
        <v>3</v>
      </c>
      <c r="AI335" s="143">
        <v>4</v>
      </c>
      <c r="AJ335" s="143">
        <v>0</v>
      </c>
      <c r="AK335" s="143">
        <v>0</v>
      </c>
      <c r="AL335" s="143">
        <f t="shared" si="177"/>
        <v>-3</v>
      </c>
      <c r="AM335" s="147" t="s">
        <v>70</v>
      </c>
      <c r="AN335" s="143">
        <f t="shared" si="189"/>
        <v>0</v>
      </c>
      <c r="AO335" s="143">
        <f t="shared" si="190"/>
        <v>-3</v>
      </c>
      <c r="AP335" s="143">
        <v>27</v>
      </c>
      <c r="AQ335" s="143">
        <v>33</v>
      </c>
      <c r="AR335" s="143">
        <v>9</v>
      </c>
      <c r="AS335" s="143">
        <v>785.13</v>
      </c>
      <c r="AT335" s="143">
        <f t="shared" si="178"/>
        <v>-18</v>
      </c>
      <c r="AU335" s="147" t="s">
        <v>70</v>
      </c>
      <c r="AV335" s="143">
        <f>AS335*0.06</f>
        <v>47.1078</v>
      </c>
      <c r="AW335" s="143">
        <v>5</v>
      </c>
      <c r="AX335" s="143">
        <v>5</v>
      </c>
      <c r="AY335" s="143">
        <v>2</v>
      </c>
      <c r="AZ335" s="143">
        <v>70</v>
      </c>
      <c r="BA335" s="143">
        <f t="shared" si="179"/>
        <v>-3</v>
      </c>
      <c r="BB335" s="147" t="s">
        <v>70</v>
      </c>
      <c r="BC335" s="143">
        <f>AZ335*0.06</f>
        <v>4.2</v>
      </c>
      <c r="BD335" s="143">
        <v>3</v>
      </c>
      <c r="BE335" s="143">
        <v>3</v>
      </c>
      <c r="BF335" s="143">
        <v>2</v>
      </c>
      <c r="BG335" s="143">
        <v>29.9</v>
      </c>
      <c r="BH335" s="143">
        <f t="shared" si="180"/>
        <v>-1</v>
      </c>
      <c r="BI335" s="147" t="s">
        <v>70</v>
      </c>
      <c r="BJ335" s="143">
        <f>BG335*0.06</f>
        <v>1.794</v>
      </c>
      <c r="BK335" s="143">
        <v>7</v>
      </c>
      <c r="BL335" s="143">
        <v>9</v>
      </c>
      <c r="BM335" s="143">
        <v>10</v>
      </c>
      <c r="BN335" s="143">
        <v>149.5</v>
      </c>
      <c r="BO335" s="143">
        <v>0</v>
      </c>
      <c r="BP335" s="143">
        <f t="shared" si="182"/>
        <v>3</v>
      </c>
      <c r="BQ335" s="147" t="s">
        <v>69</v>
      </c>
      <c r="BR335" s="143">
        <f>(BN335-BO335)*0.1</f>
        <v>14.95</v>
      </c>
      <c r="BS335" s="143">
        <v>6</v>
      </c>
      <c r="BT335" s="143">
        <v>7</v>
      </c>
      <c r="BU335" s="143">
        <v>27</v>
      </c>
      <c r="BV335" s="143">
        <v>367.32</v>
      </c>
      <c r="BW335" s="143">
        <f t="shared" si="183"/>
        <v>21</v>
      </c>
      <c r="BX335" s="147" t="s">
        <v>69</v>
      </c>
      <c r="BY335" s="143">
        <f t="shared" si="191"/>
        <v>36.732</v>
      </c>
      <c r="BZ335" s="143">
        <v>8</v>
      </c>
      <c r="CA335" s="143">
        <v>11</v>
      </c>
      <c r="CB335" s="143">
        <f t="shared" si="184"/>
        <v>0</v>
      </c>
      <c r="CC335" s="159">
        <f t="shared" si="185"/>
        <v>-8</v>
      </c>
      <c r="CD335" s="160" t="s">
        <v>70</v>
      </c>
      <c r="CE335" s="159">
        <f t="shared" ref="CE335:CE345" si="192">CG335*2+CH335*3+CI335*15+CJ335*10+CK335*50+CL335*4+CM335*20+CN335*3+CO335*15+CP335*40+CQ335*40</f>
        <v>0</v>
      </c>
      <c r="CF335" s="159">
        <f>CC335*3</f>
        <v>-24</v>
      </c>
      <c r="CG335" s="144">
        <v>0</v>
      </c>
      <c r="CH335" s="143">
        <v>0</v>
      </c>
      <c r="CI335" s="143">
        <v>0</v>
      </c>
      <c r="CJ335" s="143">
        <v>0</v>
      </c>
      <c r="CK335" s="143">
        <v>0</v>
      </c>
      <c r="CL335" s="143">
        <v>0</v>
      </c>
      <c r="CM335" s="143">
        <v>0</v>
      </c>
      <c r="CN335" s="143">
        <v>0</v>
      </c>
      <c r="CO335" s="143">
        <v>0</v>
      </c>
      <c r="CP335" s="143">
        <v>0</v>
      </c>
      <c r="CQ335" s="143">
        <v>0</v>
      </c>
      <c r="CR335" s="143">
        <f t="shared" si="186"/>
        <v>144</v>
      </c>
      <c r="CS335" s="143">
        <f t="shared" si="187"/>
        <v>-27</v>
      </c>
    </row>
    <row r="336" s="135" customFormat="1" customHeight="1" spans="1:97">
      <c r="A336" s="143">
        <v>11372</v>
      </c>
      <c r="B336" s="143" t="s">
        <v>523</v>
      </c>
      <c r="C336" s="143">
        <v>341</v>
      </c>
      <c r="D336" s="143" t="s">
        <v>520</v>
      </c>
      <c r="E336" s="143" t="s">
        <v>72</v>
      </c>
      <c r="F336" s="143">
        <v>24</v>
      </c>
      <c r="G336" s="143">
        <v>29</v>
      </c>
      <c r="H336" s="143">
        <v>28</v>
      </c>
      <c r="I336" s="143">
        <v>688.83</v>
      </c>
      <c r="J336" s="143">
        <f t="shared" si="173"/>
        <v>4</v>
      </c>
      <c r="K336" s="147" t="s">
        <v>73</v>
      </c>
      <c r="L336" s="143">
        <f>I336*0.08</f>
        <v>55.1064</v>
      </c>
      <c r="M336" s="143">
        <v>31</v>
      </c>
      <c r="N336" s="143">
        <v>35</v>
      </c>
      <c r="O336" s="143">
        <v>24</v>
      </c>
      <c r="P336" s="143">
        <v>563.23</v>
      </c>
      <c r="Q336" s="143">
        <f t="shared" si="174"/>
        <v>-7</v>
      </c>
      <c r="R336" s="147" t="s">
        <v>70</v>
      </c>
      <c r="S336" s="143">
        <f>P336*0.05</f>
        <v>28.1615</v>
      </c>
      <c r="T336" s="143">
        <v>12</v>
      </c>
      <c r="U336" s="143">
        <v>13</v>
      </c>
      <c r="V336" s="143">
        <v>6</v>
      </c>
      <c r="W336" s="143">
        <v>163.5</v>
      </c>
      <c r="X336" s="143">
        <f t="shared" si="175"/>
        <v>-6</v>
      </c>
      <c r="Y336" s="147" t="s">
        <v>70</v>
      </c>
      <c r="Z336" s="143">
        <f>W336*0.06</f>
        <v>9.81</v>
      </c>
      <c r="AA336" s="143">
        <v>22</v>
      </c>
      <c r="AB336" s="143">
        <v>27</v>
      </c>
      <c r="AC336" s="143">
        <v>9</v>
      </c>
      <c r="AD336" s="143">
        <v>229.6</v>
      </c>
      <c r="AE336" s="143">
        <f t="shared" si="176"/>
        <v>-13</v>
      </c>
      <c r="AF336" s="147" t="s">
        <v>70</v>
      </c>
      <c r="AG336" s="143">
        <f t="shared" si="188"/>
        <v>13.776</v>
      </c>
      <c r="AH336" s="143">
        <v>4</v>
      </c>
      <c r="AI336" s="143">
        <v>4</v>
      </c>
      <c r="AJ336" s="143">
        <v>0</v>
      </c>
      <c r="AK336" s="143">
        <v>0</v>
      </c>
      <c r="AL336" s="143">
        <f t="shared" si="177"/>
        <v>-4</v>
      </c>
      <c r="AM336" s="147" t="s">
        <v>70</v>
      </c>
      <c r="AN336" s="143">
        <f t="shared" si="189"/>
        <v>0</v>
      </c>
      <c r="AO336" s="143">
        <f t="shared" si="190"/>
        <v>-4</v>
      </c>
      <c r="AP336" s="143">
        <v>33</v>
      </c>
      <c r="AQ336" s="143">
        <v>39</v>
      </c>
      <c r="AR336" s="143">
        <v>32</v>
      </c>
      <c r="AS336" s="143">
        <v>2970.92</v>
      </c>
      <c r="AT336" s="143">
        <f t="shared" si="178"/>
        <v>-1</v>
      </c>
      <c r="AU336" s="147" t="s">
        <v>70</v>
      </c>
      <c r="AV336" s="143">
        <f>AS336*0.06</f>
        <v>178.2552</v>
      </c>
      <c r="AW336" s="143">
        <v>5</v>
      </c>
      <c r="AX336" s="143">
        <v>7</v>
      </c>
      <c r="AY336" s="143">
        <v>1</v>
      </c>
      <c r="AZ336" s="143">
        <v>35</v>
      </c>
      <c r="BA336" s="143">
        <f t="shared" si="179"/>
        <v>-4</v>
      </c>
      <c r="BB336" s="147" t="s">
        <v>70</v>
      </c>
      <c r="BC336" s="143">
        <f>AZ336*0.06</f>
        <v>2.1</v>
      </c>
      <c r="BD336" s="143">
        <v>3</v>
      </c>
      <c r="BE336" s="143">
        <v>4</v>
      </c>
      <c r="BF336" s="143">
        <v>3</v>
      </c>
      <c r="BG336" s="143">
        <v>84.38</v>
      </c>
      <c r="BH336" s="143">
        <f t="shared" si="180"/>
        <v>0</v>
      </c>
      <c r="BI336" s="147" t="s">
        <v>73</v>
      </c>
      <c r="BJ336" s="143">
        <f>BG336*0.08</f>
        <v>6.7504</v>
      </c>
      <c r="BK336" s="143">
        <v>9</v>
      </c>
      <c r="BL336" s="143">
        <v>11</v>
      </c>
      <c r="BM336" s="143">
        <v>24</v>
      </c>
      <c r="BN336" s="143">
        <v>508.3</v>
      </c>
      <c r="BO336" s="143">
        <v>149.5</v>
      </c>
      <c r="BP336" s="143">
        <f t="shared" si="182"/>
        <v>15</v>
      </c>
      <c r="BQ336" s="147" t="s">
        <v>69</v>
      </c>
      <c r="BR336" s="143">
        <f>(BN336-BO336)*0.1</f>
        <v>35.88</v>
      </c>
      <c r="BS336" s="143">
        <v>7</v>
      </c>
      <c r="BT336" s="143">
        <v>9</v>
      </c>
      <c r="BU336" s="143">
        <v>30</v>
      </c>
      <c r="BV336" s="143">
        <v>420.61</v>
      </c>
      <c r="BW336" s="143">
        <f t="shared" si="183"/>
        <v>23</v>
      </c>
      <c r="BX336" s="147" t="s">
        <v>69</v>
      </c>
      <c r="BY336" s="143">
        <f t="shared" si="191"/>
        <v>42.061</v>
      </c>
      <c r="BZ336" s="143">
        <v>12</v>
      </c>
      <c r="CA336" s="143">
        <v>13</v>
      </c>
      <c r="CB336" s="143">
        <f t="shared" si="184"/>
        <v>0</v>
      </c>
      <c r="CC336" s="159">
        <f t="shared" si="185"/>
        <v>-12</v>
      </c>
      <c r="CD336" s="160" t="s">
        <v>70</v>
      </c>
      <c r="CE336" s="159">
        <f t="shared" si="192"/>
        <v>0</v>
      </c>
      <c r="CF336" s="159">
        <f>CC336*3</f>
        <v>-36</v>
      </c>
      <c r="CG336" s="144">
        <v>0</v>
      </c>
      <c r="CH336" s="143">
        <v>0</v>
      </c>
      <c r="CI336" s="143">
        <v>0</v>
      </c>
      <c r="CJ336" s="143">
        <v>0</v>
      </c>
      <c r="CK336" s="143">
        <v>0</v>
      </c>
      <c r="CL336" s="143">
        <v>0</v>
      </c>
      <c r="CM336" s="143">
        <v>0</v>
      </c>
      <c r="CN336" s="143">
        <v>0</v>
      </c>
      <c r="CO336" s="143">
        <v>0</v>
      </c>
      <c r="CP336" s="143">
        <v>0</v>
      </c>
      <c r="CQ336" s="143">
        <v>0</v>
      </c>
      <c r="CR336" s="143">
        <f t="shared" si="186"/>
        <v>372</v>
      </c>
      <c r="CS336" s="143">
        <f t="shared" si="187"/>
        <v>-40</v>
      </c>
    </row>
    <row r="337" s="135" customFormat="1" customHeight="1" spans="1:97">
      <c r="A337" s="143">
        <v>12875</v>
      </c>
      <c r="B337" s="143" t="s">
        <v>524</v>
      </c>
      <c r="C337" s="143">
        <v>341</v>
      </c>
      <c r="D337" s="143" t="s">
        <v>520</v>
      </c>
      <c r="E337" s="144" t="s">
        <v>72</v>
      </c>
      <c r="F337" s="143"/>
      <c r="G337" s="143"/>
      <c r="H337" s="143">
        <v>1</v>
      </c>
      <c r="I337" s="143">
        <v>29</v>
      </c>
      <c r="J337" s="143">
        <f t="shared" si="173"/>
        <v>1</v>
      </c>
      <c r="K337" s="147" t="s">
        <v>76</v>
      </c>
      <c r="L337" s="143">
        <f>I337*0.06</f>
        <v>1.74</v>
      </c>
      <c r="M337" s="143"/>
      <c r="N337" s="143"/>
      <c r="O337" s="143">
        <v>2</v>
      </c>
      <c r="P337" s="143">
        <v>54</v>
      </c>
      <c r="Q337" s="143">
        <f t="shared" si="174"/>
        <v>2</v>
      </c>
      <c r="R337" s="147" t="s">
        <v>76</v>
      </c>
      <c r="S337" s="143">
        <f>P337*0.05</f>
        <v>2.7</v>
      </c>
      <c r="T337" s="143"/>
      <c r="U337" s="143"/>
      <c r="V337" s="143">
        <v>1</v>
      </c>
      <c r="W337" s="143">
        <v>35</v>
      </c>
      <c r="X337" s="143">
        <f t="shared" si="175"/>
        <v>1</v>
      </c>
      <c r="Y337" s="147" t="s">
        <v>76</v>
      </c>
      <c r="Z337" s="143">
        <f>W337*0.06</f>
        <v>2.1</v>
      </c>
      <c r="AA337" s="143"/>
      <c r="AB337" s="143"/>
      <c r="AC337" s="143">
        <v>1</v>
      </c>
      <c r="AD337" s="143">
        <v>35</v>
      </c>
      <c r="AE337" s="143">
        <f t="shared" si="176"/>
        <v>1</v>
      </c>
      <c r="AF337" s="147" t="s">
        <v>76</v>
      </c>
      <c r="AG337" s="143">
        <f>AD337*0.06</f>
        <v>2.1</v>
      </c>
      <c r="AH337" s="143"/>
      <c r="AI337" s="143"/>
      <c r="AJ337" s="143">
        <v>0</v>
      </c>
      <c r="AK337" s="143">
        <v>0</v>
      </c>
      <c r="AL337" s="143">
        <f t="shared" si="177"/>
        <v>0</v>
      </c>
      <c r="AM337" s="147" t="s">
        <v>76</v>
      </c>
      <c r="AN337" s="143">
        <f>AK337*0.06</f>
        <v>0</v>
      </c>
      <c r="AO337" s="143"/>
      <c r="AP337" s="143"/>
      <c r="AQ337" s="143"/>
      <c r="AR337" s="143">
        <v>1</v>
      </c>
      <c r="AS337" s="143">
        <v>25</v>
      </c>
      <c r="AT337" s="143">
        <f t="shared" si="178"/>
        <v>1</v>
      </c>
      <c r="AU337" s="147" t="s">
        <v>76</v>
      </c>
      <c r="AV337" s="143">
        <f>AS337*0.06</f>
        <v>1.5</v>
      </c>
      <c r="AW337" s="143"/>
      <c r="AX337" s="143"/>
      <c r="AY337" s="143">
        <v>0</v>
      </c>
      <c r="AZ337" s="143">
        <v>0</v>
      </c>
      <c r="BA337" s="143">
        <f t="shared" si="179"/>
        <v>0</v>
      </c>
      <c r="BB337" s="147" t="s">
        <v>76</v>
      </c>
      <c r="BC337" s="143">
        <f>AZ337*0.06</f>
        <v>0</v>
      </c>
      <c r="BD337" s="143"/>
      <c r="BE337" s="143"/>
      <c r="BF337" s="143">
        <v>0</v>
      </c>
      <c r="BG337" s="143">
        <v>0</v>
      </c>
      <c r="BH337" s="143">
        <f t="shared" si="180"/>
        <v>0</v>
      </c>
      <c r="BI337" s="147" t="s">
        <v>76</v>
      </c>
      <c r="BJ337" s="143">
        <f>BG337*0.06</f>
        <v>0</v>
      </c>
      <c r="BK337" s="143"/>
      <c r="BL337" s="143"/>
      <c r="BM337" s="143">
        <v>0</v>
      </c>
      <c r="BN337" s="143">
        <v>0</v>
      </c>
      <c r="BO337" s="143">
        <v>0</v>
      </c>
      <c r="BP337" s="143">
        <f t="shared" si="182"/>
        <v>0</v>
      </c>
      <c r="BQ337" s="147" t="s">
        <v>76</v>
      </c>
      <c r="BR337" s="143">
        <f>(BN337-BO337)*0.06</f>
        <v>0</v>
      </c>
      <c r="BS337" s="143"/>
      <c r="BT337" s="143"/>
      <c r="BU337" s="143">
        <v>0</v>
      </c>
      <c r="BV337" s="143">
        <v>0</v>
      </c>
      <c r="BW337" s="143">
        <f t="shared" si="183"/>
        <v>0</v>
      </c>
      <c r="BX337" s="147" t="s">
        <v>76</v>
      </c>
      <c r="BY337" s="143">
        <f>BV337*0.06</f>
        <v>0</v>
      </c>
      <c r="BZ337" s="143"/>
      <c r="CA337" s="143"/>
      <c r="CB337" s="143">
        <f t="shared" si="184"/>
        <v>1</v>
      </c>
      <c r="CC337" s="159">
        <f t="shared" si="185"/>
        <v>1</v>
      </c>
      <c r="CD337" s="160" t="s">
        <v>76</v>
      </c>
      <c r="CE337" s="159">
        <f t="shared" si="192"/>
        <v>4</v>
      </c>
      <c r="CF337" s="159"/>
      <c r="CG337" s="144">
        <v>0</v>
      </c>
      <c r="CH337" s="143">
        <v>0</v>
      </c>
      <c r="CI337" s="143">
        <v>0</v>
      </c>
      <c r="CJ337" s="143">
        <v>0</v>
      </c>
      <c r="CK337" s="143">
        <v>0</v>
      </c>
      <c r="CL337" s="143">
        <v>1</v>
      </c>
      <c r="CM337" s="143">
        <v>0</v>
      </c>
      <c r="CN337" s="143">
        <v>0</v>
      </c>
      <c r="CO337" s="143">
        <v>0</v>
      </c>
      <c r="CP337" s="143">
        <v>0</v>
      </c>
      <c r="CQ337" s="143">
        <v>0</v>
      </c>
      <c r="CR337" s="143">
        <f t="shared" si="186"/>
        <v>14</v>
      </c>
      <c r="CS337" s="143">
        <f t="shared" si="187"/>
        <v>0</v>
      </c>
    </row>
    <row r="338" s="135" customFormat="1" customHeight="1" spans="1:97">
      <c r="A338" s="143">
        <v>12535</v>
      </c>
      <c r="B338" s="143" t="s">
        <v>525</v>
      </c>
      <c r="C338" s="143">
        <v>341</v>
      </c>
      <c r="D338" s="143" t="s">
        <v>520</v>
      </c>
      <c r="E338" s="143" t="s">
        <v>72</v>
      </c>
      <c r="F338" s="143">
        <v>18</v>
      </c>
      <c r="G338" s="143">
        <v>21</v>
      </c>
      <c r="H338" s="143">
        <v>12</v>
      </c>
      <c r="I338" s="143">
        <v>294.8</v>
      </c>
      <c r="J338" s="143">
        <f t="shared" si="173"/>
        <v>-6</v>
      </c>
      <c r="K338" s="147" t="s">
        <v>70</v>
      </c>
      <c r="L338" s="143">
        <f>I338*0.06</f>
        <v>17.688</v>
      </c>
      <c r="M338" s="143">
        <v>24</v>
      </c>
      <c r="N338" s="143">
        <v>26</v>
      </c>
      <c r="O338" s="143">
        <v>14</v>
      </c>
      <c r="P338" s="143">
        <v>379.33</v>
      </c>
      <c r="Q338" s="143">
        <f t="shared" si="174"/>
        <v>-10</v>
      </c>
      <c r="R338" s="147" t="s">
        <v>70</v>
      </c>
      <c r="S338" s="143">
        <f>P338*0.05</f>
        <v>18.9665</v>
      </c>
      <c r="T338" s="143">
        <v>8</v>
      </c>
      <c r="U338" s="143">
        <v>9</v>
      </c>
      <c r="V338" s="143">
        <v>6</v>
      </c>
      <c r="W338" s="143">
        <v>157</v>
      </c>
      <c r="X338" s="143">
        <f t="shared" si="175"/>
        <v>-2</v>
      </c>
      <c r="Y338" s="147" t="s">
        <v>70</v>
      </c>
      <c r="Z338" s="143">
        <f>W338*0.06</f>
        <v>9.42</v>
      </c>
      <c r="AA338" s="143">
        <v>16</v>
      </c>
      <c r="AB338" s="143">
        <v>20</v>
      </c>
      <c r="AC338" s="143">
        <v>29</v>
      </c>
      <c r="AD338" s="143">
        <v>641.67</v>
      </c>
      <c r="AE338" s="143">
        <f t="shared" si="176"/>
        <v>13</v>
      </c>
      <c r="AF338" s="147" t="s">
        <v>69</v>
      </c>
      <c r="AG338" s="143">
        <f>AD338*0.1</f>
        <v>64.167</v>
      </c>
      <c r="AH338" s="143">
        <v>2</v>
      </c>
      <c r="AI338" s="143">
        <v>3</v>
      </c>
      <c r="AJ338" s="143">
        <v>0</v>
      </c>
      <c r="AK338" s="143">
        <v>0</v>
      </c>
      <c r="AL338" s="143">
        <f t="shared" si="177"/>
        <v>-2</v>
      </c>
      <c r="AM338" s="147" t="s">
        <v>70</v>
      </c>
      <c r="AN338" s="143">
        <f t="shared" ref="AN338:AN343" si="193">AK338*0.06</f>
        <v>0</v>
      </c>
      <c r="AO338" s="143">
        <f t="shared" ref="AO338:AO343" si="194">AL338*1</f>
        <v>-2</v>
      </c>
      <c r="AP338" s="143">
        <v>24</v>
      </c>
      <c r="AQ338" s="143">
        <v>29</v>
      </c>
      <c r="AR338" s="143">
        <v>24</v>
      </c>
      <c r="AS338" s="143">
        <v>1773</v>
      </c>
      <c r="AT338" s="143">
        <f t="shared" si="178"/>
        <v>0</v>
      </c>
      <c r="AU338" s="147" t="s">
        <v>73</v>
      </c>
      <c r="AV338" s="143">
        <f>AS338*0.08</f>
        <v>141.84</v>
      </c>
      <c r="AW338" s="143">
        <v>4</v>
      </c>
      <c r="AX338" s="143">
        <v>5</v>
      </c>
      <c r="AY338" s="143">
        <v>10</v>
      </c>
      <c r="AZ338" s="143">
        <v>289.37</v>
      </c>
      <c r="BA338" s="143">
        <f t="shared" si="179"/>
        <v>6</v>
      </c>
      <c r="BB338" s="147" t="s">
        <v>69</v>
      </c>
      <c r="BC338" s="143">
        <f>AZ338*0.1</f>
        <v>28.937</v>
      </c>
      <c r="BD338" s="143">
        <v>2</v>
      </c>
      <c r="BE338" s="143">
        <v>3</v>
      </c>
      <c r="BF338" s="143">
        <v>0</v>
      </c>
      <c r="BG338" s="143">
        <v>0</v>
      </c>
      <c r="BH338" s="143">
        <f t="shared" si="180"/>
        <v>-2</v>
      </c>
      <c r="BI338" s="147" t="s">
        <v>70</v>
      </c>
      <c r="BJ338" s="143">
        <f>BG338*0.06</f>
        <v>0</v>
      </c>
      <c r="BK338" s="143">
        <v>7</v>
      </c>
      <c r="BL338" s="143">
        <v>8</v>
      </c>
      <c r="BM338" s="143">
        <v>0</v>
      </c>
      <c r="BN338" s="143">
        <v>0</v>
      </c>
      <c r="BO338" s="143">
        <v>0</v>
      </c>
      <c r="BP338" s="143">
        <f t="shared" si="182"/>
        <v>-7</v>
      </c>
      <c r="BQ338" s="147" t="s">
        <v>70</v>
      </c>
      <c r="BR338" s="143">
        <f t="shared" ref="BR338:BR343" si="195">(BN338-BO338)*0.06</f>
        <v>0</v>
      </c>
      <c r="BS338" s="143">
        <v>5</v>
      </c>
      <c r="BT338" s="143">
        <v>7</v>
      </c>
      <c r="BU338" s="143">
        <v>15</v>
      </c>
      <c r="BV338" s="143">
        <v>211.2</v>
      </c>
      <c r="BW338" s="143">
        <f t="shared" si="183"/>
        <v>10</v>
      </c>
      <c r="BX338" s="147" t="s">
        <v>69</v>
      </c>
      <c r="BY338" s="143">
        <f t="shared" si="191"/>
        <v>21.12</v>
      </c>
      <c r="BZ338" s="143">
        <v>7</v>
      </c>
      <c r="CA338" s="143">
        <v>9</v>
      </c>
      <c r="CB338" s="143">
        <f t="shared" si="184"/>
        <v>0</v>
      </c>
      <c r="CC338" s="159">
        <f t="shared" si="185"/>
        <v>-7</v>
      </c>
      <c r="CD338" s="160" t="s">
        <v>70</v>
      </c>
      <c r="CE338" s="159">
        <f t="shared" si="192"/>
        <v>0</v>
      </c>
      <c r="CF338" s="159">
        <f>CC338*3</f>
        <v>-21</v>
      </c>
      <c r="CG338" s="144">
        <v>0</v>
      </c>
      <c r="CH338" s="143">
        <v>0</v>
      </c>
      <c r="CI338" s="143">
        <v>0</v>
      </c>
      <c r="CJ338" s="143">
        <v>0</v>
      </c>
      <c r="CK338" s="143">
        <v>0</v>
      </c>
      <c r="CL338" s="143">
        <v>0</v>
      </c>
      <c r="CM338" s="143">
        <v>0</v>
      </c>
      <c r="CN338" s="143">
        <v>0</v>
      </c>
      <c r="CO338" s="143">
        <v>0</v>
      </c>
      <c r="CP338" s="143">
        <v>0</v>
      </c>
      <c r="CQ338" s="143">
        <v>0</v>
      </c>
      <c r="CR338" s="143">
        <f t="shared" si="186"/>
        <v>302</v>
      </c>
      <c r="CS338" s="143">
        <f t="shared" si="187"/>
        <v>-23</v>
      </c>
    </row>
    <row r="339" s="135" customFormat="1" customHeight="1" spans="1:97">
      <c r="A339" s="143">
        <v>4024</v>
      </c>
      <c r="B339" s="143" t="s">
        <v>526</v>
      </c>
      <c r="C339" s="143">
        <v>517</v>
      </c>
      <c r="D339" s="143" t="s">
        <v>527</v>
      </c>
      <c r="E339" s="143" t="s">
        <v>68</v>
      </c>
      <c r="F339" s="143">
        <v>32</v>
      </c>
      <c r="G339" s="143">
        <v>39</v>
      </c>
      <c r="H339" s="143">
        <v>35</v>
      </c>
      <c r="I339" s="143">
        <v>920.34</v>
      </c>
      <c r="J339" s="143">
        <f t="shared" si="173"/>
        <v>3</v>
      </c>
      <c r="K339" s="147" t="s">
        <v>73</v>
      </c>
      <c r="L339" s="143">
        <f>I339*0.08</f>
        <v>73.6272</v>
      </c>
      <c r="M339" s="143">
        <v>42</v>
      </c>
      <c r="N339" s="143">
        <v>47</v>
      </c>
      <c r="O339" s="143">
        <v>36</v>
      </c>
      <c r="P339" s="143">
        <v>783.94</v>
      </c>
      <c r="Q339" s="143">
        <f t="shared" si="174"/>
        <v>-6</v>
      </c>
      <c r="R339" s="147" t="s">
        <v>70</v>
      </c>
      <c r="S339" s="143">
        <f>P339*0.05</f>
        <v>39.197</v>
      </c>
      <c r="T339" s="143">
        <v>12</v>
      </c>
      <c r="U339" s="143">
        <v>13</v>
      </c>
      <c r="V339" s="143">
        <v>13</v>
      </c>
      <c r="W339" s="143">
        <v>369.5</v>
      </c>
      <c r="X339" s="143">
        <f t="shared" si="175"/>
        <v>1</v>
      </c>
      <c r="Y339" s="147" t="s">
        <v>69</v>
      </c>
      <c r="Z339" s="143">
        <f>W339*0.1</f>
        <v>36.95</v>
      </c>
      <c r="AA339" s="143">
        <v>28</v>
      </c>
      <c r="AB339" s="143">
        <v>35</v>
      </c>
      <c r="AC339" s="143">
        <v>37</v>
      </c>
      <c r="AD339" s="143">
        <v>947.45</v>
      </c>
      <c r="AE339" s="143">
        <f t="shared" si="176"/>
        <v>9</v>
      </c>
      <c r="AF339" s="147" t="s">
        <v>69</v>
      </c>
      <c r="AG339" s="143">
        <f>AD339*0.1</f>
        <v>94.745</v>
      </c>
      <c r="AH339" s="143">
        <v>5</v>
      </c>
      <c r="AI339" s="143">
        <v>6</v>
      </c>
      <c r="AJ339" s="143">
        <v>0</v>
      </c>
      <c r="AK339" s="143">
        <v>0</v>
      </c>
      <c r="AL339" s="143">
        <f t="shared" si="177"/>
        <v>-5</v>
      </c>
      <c r="AM339" s="147" t="s">
        <v>70</v>
      </c>
      <c r="AN339" s="143">
        <f t="shared" si="193"/>
        <v>0</v>
      </c>
      <c r="AO339" s="143">
        <f t="shared" si="194"/>
        <v>-5</v>
      </c>
      <c r="AP339" s="143">
        <v>38</v>
      </c>
      <c r="AQ339" s="143">
        <v>46</v>
      </c>
      <c r="AR339" s="143">
        <v>43</v>
      </c>
      <c r="AS339" s="143">
        <v>2647.17</v>
      </c>
      <c r="AT339" s="143">
        <f t="shared" si="178"/>
        <v>5</v>
      </c>
      <c r="AU339" s="147" t="s">
        <v>73</v>
      </c>
      <c r="AV339" s="143">
        <f>AS339*0.08</f>
        <v>211.7736</v>
      </c>
      <c r="AW339" s="143">
        <v>8</v>
      </c>
      <c r="AX339" s="143">
        <v>11</v>
      </c>
      <c r="AY339" s="143">
        <v>19</v>
      </c>
      <c r="AZ339" s="143">
        <v>558.25</v>
      </c>
      <c r="BA339" s="143">
        <f t="shared" si="179"/>
        <v>11</v>
      </c>
      <c r="BB339" s="147" t="s">
        <v>69</v>
      </c>
      <c r="BC339" s="143">
        <f>AZ339*0.1</f>
        <v>55.825</v>
      </c>
      <c r="BD339" s="143">
        <v>3</v>
      </c>
      <c r="BE339" s="143">
        <v>4</v>
      </c>
      <c r="BF339" s="143">
        <v>7</v>
      </c>
      <c r="BG339" s="143">
        <v>79.2</v>
      </c>
      <c r="BH339" s="143">
        <f t="shared" si="180"/>
        <v>4</v>
      </c>
      <c r="BI339" s="147" t="s">
        <v>69</v>
      </c>
      <c r="BJ339" s="143">
        <f>BG339*0.1</f>
        <v>7.92</v>
      </c>
      <c r="BK339" s="143">
        <v>10</v>
      </c>
      <c r="BL339" s="143">
        <v>12</v>
      </c>
      <c r="BM339" s="143">
        <v>0</v>
      </c>
      <c r="BN339" s="143">
        <v>0</v>
      </c>
      <c r="BO339" s="143">
        <v>0</v>
      </c>
      <c r="BP339" s="143">
        <f t="shared" si="182"/>
        <v>-10</v>
      </c>
      <c r="BQ339" s="147" t="s">
        <v>70</v>
      </c>
      <c r="BR339" s="143">
        <f t="shared" si="195"/>
        <v>0</v>
      </c>
      <c r="BS339" s="143">
        <v>7</v>
      </c>
      <c r="BT339" s="143">
        <v>9</v>
      </c>
      <c r="BU339" s="143">
        <v>5</v>
      </c>
      <c r="BV339" s="143">
        <v>119.94</v>
      </c>
      <c r="BW339" s="143">
        <f t="shared" si="183"/>
        <v>-2</v>
      </c>
      <c r="BX339" s="147" t="s">
        <v>70</v>
      </c>
      <c r="BY339" s="143">
        <f>BV339*0.06</f>
        <v>7.1964</v>
      </c>
      <c r="BZ339" s="143">
        <v>12</v>
      </c>
      <c r="CA339" s="143">
        <v>16</v>
      </c>
      <c r="CB339" s="143">
        <f t="shared" si="184"/>
        <v>1</v>
      </c>
      <c r="CC339" s="159">
        <f t="shared" si="185"/>
        <v>-11</v>
      </c>
      <c r="CD339" s="160" t="s">
        <v>70</v>
      </c>
      <c r="CE339" s="159">
        <f t="shared" si="192"/>
        <v>3</v>
      </c>
      <c r="CF339" s="159">
        <f>CC339*3</f>
        <v>-33</v>
      </c>
      <c r="CG339" s="144">
        <v>0</v>
      </c>
      <c r="CH339" s="143">
        <v>1</v>
      </c>
      <c r="CI339" s="143">
        <v>0</v>
      </c>
      <c r="CJ339" s="143">
        <v>0</v>
      </c>
      <c r="CK339" s="143">
        <v>0</v>
      </c>
      <c r="CL339" s="143">
        <v>0</v>
      </c>
      <c r="CM339" s="143">
        <v>0</v>
      </c>
      <c r="CN339" s="143">
        <v>0</v>
      </c>
      <c r="CO339" s="143">
        <v>0</v>
      </c>
      <c r="CP339" s="143">
        <v>0</v>
      </c>
      <c r="CQ339" s="143">
        <v>0</v>
      </c>
      <c r="CR339" s="143">
        <f t="shared" si="186"/>
        <v>530</v>
      </c>
      <c r="CS339" s="143">
        <f t="shared" si="187"/>
        <v>-38</v>
      </c>
    </row>
    <row r="340" s="135" customFormat="1" customHeight="1" spans="1:97">
      <c r="A340" s="143">
        <v>13001</v>
      </c>
      <c r="B340" s="143" t="s">
        <v>528</v>
      </c>
      <c r="C340" s="143">
        <v>517</v>
      </c>
      <c r="D340" s="143" t="s">
        <v>527</v>
      </c>
      <c r="E340" s="143" t="s">
        <v>72</v>
      </c>
      <c r="F340" s="143">
        <v>32</v>
      </c>
      <c r="G340" s="143">
        <v>38</v>
      </c>
      <c r="H340" s="143">
        <v>12</v>
      </c>
      <c r="I340" s="143">
        <v>346.2</v>
      </c>
      <c r="J340" s="143">
        <f t="shared" si="173"/>
        <v>-20</v>
      </c>
      <c r="K340" s="147" t="s">
        <v>70</v>
      </c>
      <c r="L340" s="143">
        <f>I340*0.06</f>
        <v>20.772</v>
      </c>
      <c r="M340" s="143">
        <v>42</v>
      </c>
      <c r="N340" s="143">
        <v>46</v>
      </c>
      <c r="O340" s="143">
        <v>22</v>
      </c>
      <c r="P340" s="143">
        <v>553.37</v>
      </c>
      <c r="Q340" s="143">
        <f t="shared" si="174"/>
        <v>-20</v>
      </c>
      <c r="R340" s="147" t="s">
        <v>70</v>
      </c>
      <c r="S340" s="143">
        <f>P340*0.05</f>
        <v>27.6685</v>
      </c>
      <c r="T340" s="143">
        <v>12</v>
      </c>
      <c r="U340" s="143">
        <v>13</v>
      </c>
      <c r="V340" s="143">
        <v>4</v>
      </c>
      <c r="W340" s="143">
        <v>112</v>
      </c>
      <c r="X340" s="143">
        <f t="shared" si="175"/>
        <v>-8</v>
      </c>
      <c r="Y340" s="147" t="s">
        <v>70</v>
      </c>
      <c r="Z340" s="143">
        <f>W340*0.06</f>
        <v>6.72</v>
      </c>
      <c r="AA340" s="143">
        <v>28</v>
      </c>
      <c r="AB340" s="143">
        <v>34</v>
      </c>
      <c r="AC340" s="143">
        <v>22</v>
      </c>
      <c r="AD340" s="143">
        <v>516.88</v>
      </c>
      <c r="AE340" s="143">
        <f t="shared" si="176"/>
        <v>-6</v>
      </c>
      <c r="AF340" s="147" t="s">
        <v>70</v>
      </c>
      <c r="AG340" s="143">
        <f>AD340*0.06</f>
        <v>31.0128</v>
      </c>
      <c r="AH340" s="143">
        <v>5</v>
      </c>
      <c r="AI340" s="143">
        <v>6</v>
      </c>
      <c r="AJ340" s="143">
        <v>0</v>
      </c>
      <c r="AK340" s="143">
        <v>0</v>
      </c>
      <c r="AL340" s="143">
        <f t="shared" si="177"/>
        <v>-5</v>
      </c>
      <c r="AM340" s="147" t="s">
        <v>70</v>
      </c>
      <c r="AN340" s="143">
        <f t="shared" si="193"/>
        <v>0</v>
      </c>
      <c r="AO340" s="143">
        <f t="shared" si="194"/>
        <v>-5</v>
      </c>
      <c r="AP340" s="143">
        <v>38</v>
      </c>
      <c r="AQ340" s="143">
        <v>46</v>
      </c>
      <c r="AR340" s="143">
        <v>12</v>
      </c>
      <c r="AS340" s="143">
        <v>733.09</v>
      </c>
      <c r="AT340" s="143">
        <f t="shared" si="178"/>
        <v>-26</v>
      </c>
      <c r="AU340" s="147" t="s">
        <v>70</v>
      </c>
      <c r="AV340" s="143">
        <f>AS340*0.06</f>
        <v>43.9854</v>
      </c>
      <c r="AW340" s="143">
        <v>8</v>
      </c>
      <c r="AX340" s="143">
        <v>9</v>
      </c>
      <c r="AY340" s="143">
        <v>11</v>
      </c>
      <c r="AZ340" s="143">
        <v>315</v>
      </c>
      <c r="BA340" s="143">
        <f t="shared" si="179"/>
        <v>3</v>
      </c>
      <c r="BB340" s="147" t="s">
        <v>69</v>
      </c>
      <c r="BC340" s="143">
        <f>AZ340*0.1</f>
        <v>31.5</v>
      </c>
      <c r="BD340" s="143">
        <v>3</v>
      </c>
      <c r="BE340" s="143">
        <v>4</v>
      </c>
      <c r="BF340" s="143">
        <v>0</v>
      </c>
      <c r="BG340" s="143">
        <v>0</v>
      </c>
      <c r="BH340" s="143">
        <f t="shared" si="180"/>
        <v>-3</v>
      </c>
      <c r="BI340" s="147" t="s">
        <v>70</v>
      </c>
      <c r="BJ340" s="143">
        <f>BG340*0.06</f>
        <v>0</v>
      </c>
      <c r="BK340" s="143">
        <v>10</v>
      </c>
      <c r="BL340" s="143">
        <v>12</v>
      </c>
      <c r="BM340" s="143">
        <v>0</v>
      </c>
      <c r="BN340" s="143">
        <v>0</v>
      </c>
      <c r="BO340" s="143">
        <v>0</v>
      </c>
      <c r="BP340" s="143">
        <f t="shared" si="182"/>
        <v>-10</v>
      </c>
      <c r="BQ340" s="147" t="s">
        <v>70</v>
      </c>
      <c r="BR340" s="143">
        <f t="shared" si="195"/>
        <v>0</v>
      </c>
      <c r="BS340" s="143">
        <v>7</v>
      </c>
      <c r="BT340" s="143">
        <v>9</v>
      </c>
      <c r="BU340" s="143">
        <v>9</v>
      </c>
      <c r="BV340" s="143">
        <v>184.09</v>
      </c>
      <c r="BW340" s="143">
        <f t="shared" si="183"/>
        <v>2</v>
      </c>
      <c r="BX340" s="147" t="s">
        <v>69</v>
      </c>
      <c r="BY340" s="143">
        <f>BV340*0.1</f>
        <v>18.409</v>
      </c>
      <c r="BZ340" s="143">
        <v>12</v>
      </c>
      <c r="CA340" s="143">
        <v>14</v>
      </c>
      <c r="CB340" s="143">
        <f t="shared" si="184"/>
        <v>12.5</v>
      </c>
      <c r="CC340" s="159">
        <f t="shared" si="185"/>
        <v>0.5</v>
      </c>
      <c r="CD340" s="160" t="s">
        <v>73</v>
      </c>
      <c r="CE340" s="159">
        <f t="shared" si="192"/>
        <v>59</v>
      </c>
      <c r="CF340" s="159"/>
      <c r="CG340" s="144">
        <v>0</v>
      </c>
      <c r="CH340" s="143">
        <v>0</v>
      </c>
      <c r="CI340" s="143">
        <v>0</v>
      </c>
      <c r="CJ340" s="143">
        <v>1</v>
      </c>
      <c r="CK340" s="143">
        <v>0</v>
      </c>
      <c r="CL340" s="143">
        <v>0</v>
      </c>
      <c r="CM340" s="143">
        <v>0</v>
      </c>
      <c r="CN340" s="143">
        <v>3</v>
      </c>
      <c r="CO340" s="143">
        <v>0</v>
      </c>
      <c r="CP340" s="143">
        <v>0</v>
      </c>
      <c r="CQ340" s="143">
        <v>1</v>
      </c>
      <c r="CR340" s="143">
        <f t="shared" si="186"/>
        <v>239</v>
      </c>
      <c r="CS340" s="143">
        <f t="shared" si="187"/>
        <v>-5</v>
      </c>
    </row>
    <row r="341" s="135" customFormat="1" customHeight="1" spans="1:97">
      <c r="A341" s="143">
        <v>11872</v>
      </c>
      <c r="B341" s="143" t="s">
        <v>529</v>
      </c>
      <c r="C341" s="143">
        <v>517</v>
      </c>
      <c r="D341" s="143" t="s">
        <v>527</v>
      </c>
      <c r="E341" s="143" t="s">
        <v>72</v>
      </c>
      <c r="F341" s="143">
        <v>32</v>
      </c>
      <c r="G341" s="143">
        <v>38</v>
      </c>
      <c r="H341" s="143">
        <v>26</v>
      </c>
      <c r="I341" s="143">
        <v>605.75</v>
      </c>
      <c r="J341" s="143">
        <f t="shared" si="173"/>
        <v>-6</v>
      </c>
      <c r="K341" s="147" t="s">
        <v>70</v>
      </c>
      <c r="L341" s="143">
        <f>I341*0.06</f>
        <v>36.345</v>
      </c>
      <c r="M341" s="143">
        <v>42</v>
      </c>
      <c r="N341" s="143">
        <v>46</v>
      </c>
      <c r="O341" s="143">
        <v>55</v>
      </c>
      <c r="P341" s="143">
        <v>1173.2</v>
      </c>
      <c r="Q341" s="143">
        <f t="shared" si="174"/>
        <v>13</v>
      </c>
      <c r="R341" s="147" t="s">
        <v>69</v>
      </c>
      <c r="S341" s="143">
        <f>P341*0.08</f>
        <v>93.856</v>
      </c>
      <c r="T341" s="143">
        <v>12</v>
      </c>
      <c r="U341" s="143">
        <v>13</v>
      </c>
      <c r="V341" s="143">
        <v>8</v>
      </c>
      <c r="W341" s="143">
        <v>212</v>
      </c>
      <c r="X341" s="143">
        <f t="shared" si="175"/>
        <v>-4</v>
      </c>
      <c r="Y341" s="147" t="s">
        <v>70</v>
      </c>
      <c r="Z341" s="143">
        <f>W341*0.06</f>
        <v>12.72</v>
      </c>
      <c r="AA341" s="143">
        <v>28</v>
      </c>
      <c r="AB341" s="143">
        <v>34</v>
      </c>
      <c r="AC341" s="143">
        <v>33</v>
      </c>
      <c r="AD341" s="143">
        <v>883</v>
      </c>
      <c r="AE341" s="143">
        <f t="shared" si="176"/>
        <v>5</v>
      </c>
      <c r="AF341" s="147" t="s">
        <v>73</v>
      </c>
      <c r="AG341" s="143">
        <f>AD341*0.08</f>
        <v>70.64</v>
      </c>
      <c r="AH341" s="143">
        <v>5</v>
      </c>
      <c r="AI341" s="143">
        <v>6</v>
      </c>
      <c r="AJ341" s="143">
        <v>4</v>
      </c>
      <c r="AK341" s="143">
        <v>117.9</v>
      </c>
      <c r="AL341" s="143">
        <f t="shared" si="177"/>
        <v>-1</v>
      </c>
      <c r="AM341" s="147" t="s">
        <v>70</v>
      </c>
      <c r="AN341" s="143">
        <f t="shared" si="193"/>
        <v>7.074</v>
      </c>
      <c r="AO341" s="143">
        <f t="shared" si="194"/>
        <v>-1</v>
      </c>
      <c r="AP341" s="143">
        <v>38</v>
      </c>
      <c r="AQ341" s="143">
        <v>46</v>
      </c>
      <c r="AR341" s="143">
        <v>25</v>
      </c>
      <c r="AS341" s="143">
        <v>2065.82</v>
      </c>
      <c r="AT341" s="143">
        <f t="shared" si="178"/>
        <v>-13</v>
      </c>
      <c r="AU341" s="147" t="s">
        <v>70</v>
      </c>
      <c r="AV341" s="143">
        <f>AS341*0.06</f>
        <v>123.9492</v>
      </c>
      <c r="AW341" s="143">
        <v>8</v>
      </c>
      <c r="AX341" s="143">
        <v>9</v>
      </c>
      <c r="AY341" s="143">
        <v>9</v>
      </c>
      <c r="AZ341" s="143">
        <v>223.44</v>
      </c>
      <c r="BA341" s="143">
        <f t="shared" si="179"/>
        <v>1</v>
      </c>
      <c r="BB341" s="147" t="s">
        <v>69</v>
      </c>
      <c r="BC341" s="143">
        <f>AZ341*0.1</f>
        <v>22.344</v>
      </c>
      <c r="BD341" s="143">
        <v>3</v>
      </c>
      <c r="BE341" s="143">
        <v>4</v>
      </c>
      <c r="BF341" s="143">
        <v>4</v>
      </c>
      <c r="BG341" s="143">
        <v>113.04</v>
      </c>
      <c r="BH341" s="143">
        <f t="shared" si="180"/>
        <v>1</v>
      </c>
      <c r="BI341" s="147" t="s">
        <v>69</v>
      </c>
      <c r="BJ341" s="143">
        <f>BG341*0.1</f>
        <v>11.304</v>
      </c>
      <c r="BK341" s="143">
        <v>10</v>
      </c>
      <c r="BL341" s="143">
        <v>12</v>
      </c>
      <c r="BM341" s="143">
        <v>0</v>
      </c>
      <c r="BN341" s="143">
        <v>0</v>
      </c>
      <c r="BO341" s="143">
        <v>0</v>
      </c>
      <c r="BP341" s="143">
        <f t="shared" si="182"/>
        <v>-10</v>
      </c>
      <c r="BQ341" s="147" t="s">
        <v>70</v>
      </c>
      <c r="BR341" s="143">
        <f t="shared" si="195"/>
        <v>0</v>
      </c>
      <c r="BS341" s="143">
        <v>7</v>
      </c>
      <c r="BT341" s="143">
        <v>9</v>
      </c>
      <c r="BU341" s="143">
        <v>11</v>
      </c>
      <c r="BV341" s="143">
        <v>216.06</v>
      </c>
      <c r="BW341" s="143">
        <f t="shared" si="183"/>
        <v>4</v>
      </c>
      <c r="BX341" s="147" t="s">
        <v>69</v>
      </c>
      <c r="BY341" s="143">
        <f>BV341*0.1</f>
        <v>21.606</v>
      </c>
      <c r="BZ341" s="143">
        <v>12</v>
      </c>
      <c r="CA341" s="143">
        <v>14</v>
      </c>
      <c r="CB341" s="143">
        <f t="shared" si="184"/>
        <v>4</v>
      </c>
      <c r="CC341" s="159">
        <f t="shared" si="185"/>
        <v>-8</v>
      </c>
      <c r="CD341" s="160" t="s">
        <v>70</v>
      </c>
      <c r="CE341" s="159">
        <f t="shared" si="192"/>
        <v>12</v>
      </c>
      <c r="CF341" s="159">
        <f>CC341*3</f>
        <v>-24</v>
      </c>
      <c r="CG341" s="144">
        <v>0</v>
      </c>
      <c r="CH341" s="143">
        <v>3</v>
      </c>
      <c r="CI341" s="143">
        <v>0</v>
      </c>
      <c r="CJ341" s="143">
        <v>0</v>
      </c>
      <c r="CK341" s="143">
        <v>0</v>
      </c>
      <c r="CL341" s="143">
        <v>0</v>
      </c>
      <c r="CM341" s="143">
        <v>0</v>
      </c>
      <c r="CN341" s="143">
        <v>1</v>
      </c>
      <c r="CO341" s="143">
        <v>0</v>
      </c>
      <c r="CP341" s="143">
        <v>0</v>
      </c>
      <c r="CQ341" s="143">
        <v>0</v>
      </c>
      <c r="CR341" s="143">
        <f t="shared" si="186"/>
        <v>412</v>
      </c>
      <c r="CS341" s="143">
        <f t="shared" si="187"/>
        <v>-25</v>
      </c>
    </row>
    <row r="342" s="135" customFormat="1" customHeight="1" spans="1:97">
      <c r="A342" s="143">
        <v>13337</v>
      </c>
      <c r="B342" s="143" t="s">
        <v>530</v>
      </c>
      <c r="C342" s="143">
        <v>517</v>
      </c>
      <c r="D342" s="143" t="s">
        <v>527</v>
      </c>
      <c r="E342" s="143" t="s">
        <v>531</v>
      </c>
      <c r="F342" s="143">
        <v>32</v>
      </c>
      <c r="G342" s="143">
        <v>38</v>
      </c>
      <c r="H342" s="143">
        <v>19</v>
      </c>
      <c r="I342" s="143">
        <v>456.86</v>
      </c>
      <c r="J342" s="143">
        <f t="shared" si="173"/>
        <v>-13</v>
      </c>
      <c r="K342" s="147" t="s">
        <v>70</v>
      </c>
      <c r="L342" s="143">
        <f>I342*0.06</f>
        <v>27.4116</v>
      </c>
      <c r="M342" s="143">
        <v>42</v>
      </c>
      <c r="N342" s="143">
        <v>46</v>
      </c>
      <c r="O342" s="143">
        <v>34</v>
      </c>
      <c r="P342" s="143">
        <v>839.38</v>
      </c>
      <c r="Q342" s="143">
        <f t="shared" si="174"/>
        <v>-8</v>
      </c>
      <c r="R342" s="147" t="s">
        <v>70</v>
      </c>
      <c r="S342" s="143">
        <f>P342*0.05</f>
        <v>41.969</v>
      </c>
      <c r="T342" s="143">
        <v>12</v>
      </c>
      <c r="U342" s="143">
        <v>13</v>
      </c>
      <c r="V342" s="143">
        <v>8</v>
      </c>
      <c r="W342" s="143">
        <v>230</v>
      </c>
      <c r="X342" s="143">
        <f t="shared" si="175"/>
        <v>-4</v>
      </c>
      <c r="Y342" s="147" t="s">
        <v>70</v>
      </c>
      <c r="Z342" s="143">
        <f>W342*0.06</f>
        <v>13.8</v>
      </c>
      <c r="AA342" s="143">
        <v>28</v>
      </c>
      <c r="AB342" s="143">
        <v>34</v>
      </c>
      <c r="AC342" s="143">
        <v>21</v>
      </c>
      <c r="AD342" s="143">
        <v>535.7</v>
      </c>
      <c r="AE342" s="143">
        <f t="shared" si="176"/>
        <v>-7</v>
      </c>
      <c r="AF342" s="147" t="s">
        <v>70</v>
      </c>
      <c r="AG342" s="143">
        <f>AD342*0.06</f>
        <v>32.142</v>
      </c>
      <c r="AH342" s="143">
        <v>5</v>
      </c>
      <c r="AI342" s="143">
        <v>6</v>
      </c>
      <c r="AJ342" s="143">
        <v>0</v>
      </c>
      <c r="AK342" s="143">
        <v>0</v>
      </c>
      <c r="AL342" s="143">
        <f t="shared" si="177"/>
        <v>-5</v>
      </c>
      <c r="AM342" s="147" t="s">
        <v>70</v>
      </c>
      <c r="AN342" s="143">
        <f t="shared" si="193"/>
        <v>0</v>
      </c>
      <c r="AO342" s="143">
        <f t="shared" si="194"/>
        <v>-5</v>
      </c>
      <c r="AP342" s="143">
        <v>38</v>
      </c>
      <c r="AQ342" s="143">
        <v>46</v>
      </c>
      <c r="AR342" s="143">
        <v>18</v>
      </c>
      <c r="AS342" s="143">
        <v>1357</v>
      </c>
      <c r="AT342" s="143">
        <f t="shared" si="178"/>
        <v>-20</v>
      </c>
      <c r="AU342" s="147" t="s">
        <v>70</v>
      </c>
      <c r="AV342" s="143">
        <f>AS342*0.06</f>
        <v>81.42</v>
      </c>
      <c r="AW342" s="143">
        <v>8</v>
      </c>
      <c r="AX342" s="143">
        <v>9</v>
      </c>
      <c r="AY342" s="143">
        <v>4</v>
      </c>
      <c r="AZ342" s="143">
        <v>140</v>
      </c>
      <c r="BA342" s="143">
        <f t="shared" si="179"/>
        <v>-4</v>
      </c>
      <c r="BB342" s="147" t="s">
        <v>70</v>
      </c>
      <c r="BC342" s="143">
        <f>AZ342*0.06</f>
        <v>8.4</v>
      </c>
      <c r="BD342" s="143">
        <v>3</v>
      </c>
      <c r="BE342" s="143">
        <v>4</v>
      </c>
      <c r="BF342" s="143">
        <v>0</v>
      </c>
      <c r="BG342" s="143">
        <v>0</v>
      </c>
      <c r="BH342" s="143">
        <f t="shared" si="180"/>
        <v>-3</v>
      </c>
      <c r="BI342" s="147" t="s">
        <v>70</v>
      </c>
      <c r="BJ342" s="143">
        <f>BG342*0.06</f>
        <v>0</v>
      </c>
      <c r="BK342" s="143">
        <v>10</v>
      </c>
      <c r="BL342" s="143">
        <v>12</v>
      </c>
      <c r="BM342" s="143">
        <v>0</v>
      </c>
      <c r="BN342" s="143">
        <v>0</v>
      </c>
      <c r="BO342" s="143">
        <v>0</v>
      </c>
      <c r="BP342" s="143">
        <f t="shared" si="182"/>
        <v>-10</v>
      </c>
      <c r="BQ342" s="147" t="s">
        <v>70</v>
      </c>
      <c r="BR342" s="143">
        <f t="shared" si="195"/>
        <v>0</v>
      </c>
      <c r="BS342" s="143">
        <v>7</v>
      </c>
      <c r="BT342" s="143">
        <v>9</v>
      </c>
      <c r="BU342" s="143">
        <v>4</v>
      </c>
      <c r="BV342" s="143">
        <v>72.01</v>
      </c>
      <c r="BW342" s="143">
        <f t="shared" si="183"/>
        <v>-3</v>
      </c>
      <c r="BX342" s="147" t="s">
        <v>70</v>
      </c>
      <c r="BY342" s="143">
        <f>BV342*0.06</f>
        <v>4.3206</v>
      </c>
      <c r="BZ342" s="143">
        <v>12</v>
      </c>
      <c r="CA342" s="143">
        <v>14</v>
      </c>
      <c r="CB342" s="143">
        <f t="shared" si="184"/>
        <v>0</v>
      </c>
      <c r="CC342" s="159">
        <f t="shared" si="185"/>
        <v>-12</v>
      </c>
      <c r="CD342" s="160" t="s">
        <v>70</v>
      </c>
      <c r="CE342" s="159">
        <f t="shared" si="192"/>
        <v>0</v>
      </c>
      <c r="CF342" s="159">
        <f>CC342*3</f>
        <v>-36</v>
      </c>
      <c r="CG342" s="144">
        <v>0</v>
      </c>
      <c r="CH342" s="143">
        <v>0</v>
      </c>
      <c r="CI342" s="143">
        <v>0</v>
      </c>
      <c r="CJ342" s="143">
        <v>0</v>
      </c>
      <c r="CK342" s="143">
        <v>0</v>
      </c>
      <c r="CL342" s="143">
        <v>0</v>
      </c>
      <c r="CM342" s="143">
        <v>0</v>
      </c>
      <c r="CN342" s="143">
        <v>0</v>
      </c>
      <c r="CO342" s="143">
        <v>0</v>
      </c>
      <c r="CP342" s="143">
        <v>0</v>
      </c>
      <c r="CQ342" s="143">
        <v>0</v>
      </c>
      <c r="CR342" s="143">
        <f t="shared" si="186"/>
        <v>209</v>
      </c>
      <c r="CS342" s="143">
        <f t="shared" si="187"/>
        <v>-41</v>
      </c>
    </row>
    <row r="343" s="135" customFormat="1" customHeight="1" spans="1:97">
      <c r="A343" s="143">
        <v>11326</v>
      </c>
      <c r="B343" s="143" t="s">
        <v>532</v>
      </c>
      <c r="C343" s="143">
        <v>517</v>
      </c>
      <c r="D343" s="143" t="s">
        <v>527</v>
      </c>
      <c r="E343" s="143" t="s">
        <v>533</v>
      </c>
      <c r="F343" s="143">
        <v>31</v>
      </c>
      <c r="G343" s="143">
        <v>38</v>
      </c>
      <c r="H343" s="143">
        <v>13</v>
      </c>
      <c r="I343" s="143">
        <v>366.1</v>
      </c>
      <c r="J343" s="143">
        <f t="shared" si="173"/>
        <v>-18</v>
      </c>
      <c r="K343" s="147" t="s">
        <v>70</v>
      </c>
      <c r="L343" s="143">
        <f>I343*0.06</f>
        <v>21.966</v>
      </c>
      <c r="M343" s="143">
        <v>42</v>
      </c>
      <c r="N343" s="143">
        <v>46</v>
      </c>
      <c r="O343" s="143">
        <v>28</v>
      </c>
      <c r="P343" s="143">
        <v>777.39</v>
      </c>
      <c r="Q343" s="143">
        <f t="shared" si="174"/>
        <v>-14</v>
      </c>
      <c r="R343" s="147" t="s">
        <v>70</v>
      </c>
      <c r="S343" s="143">
        <f>P343*0.05</f>
        <v>38.8695</v>
      </c>
      <c r="T343" s="143">
        <v>11</v>
      </c>
      <c r="U343" s="143">
        <v>13</v>
      </c>
      <c r="V343" s="143">
        <v>2</v>
      </c>
      <c r="W343" s="143">
        <v>56</v>
      </c>
      <c r="X343" s="143">
        <f t="shared" si="175"/>
        <v>-9</v>
      </c>
      <c r="Y343" s="147" t="s">
        <v>70</v>
      </c>
      <c r="Z343" s="143">
        <f>W343*0.06</f>
        <v>3.36</v>
      </c>
      <c r="AA343" s="143">
        <v>27</v>
      </c>
      <c r="AB343" s="143">
        <v>34</v>
      </c>
      <c r="AC343" s="143">
        <v>29</v>
      </c>
      <c r="AD343" s="143">
        <v>811.1</v>
      </c>
      <c r="AE343" s="143">
        <f t="shared" si="176"/>
        <v>2</v>
      </c>
      <c r="AF343" s="147" t="s">
        <v>73</v>
      </c>
      <c r="AG343" s="143">
        <f>AD343*0.08</f>
        <v>64.888</v>
      </c>
      <c r="AH343" s="143">
        <v>3</v>
      </c>
      <c r="AI343" s="143">
        <v>4</v>
      </c>
      <c r="AJ343" s="143">
        <v>0</v>
      </c>
      <c r="AK343" s="143">
        <v>0</v>
      </c>
      <c r="AL343" s="143">
        <f t="shared" si="177"/>
        <v>-3</v>
      </c>
      <c r="AM343" s="147" t="s">
        <v>70</v>
      </c>
      <c r="AN343" s="143">
        <f t="shared" si="193"/>
        <v>0</v>
      </c>
      <c r="AO343" s="143">
        <f t="shared" si="194"/>
        <v>-3</v>
      </c>
      <c r="AP343" s="143">
        <v>38</v>
      </c>
      <c r="AQ343" s="143">
        <v>44</v>
      </c>
      <c r="AR343" s="143">
        <v>19</v>
      </c>
      <c r="AS343" s="143">
        <v>1075.36</v>
      </c>
      <c r="AT343" s="143">
        <f t="shared" si="178"/>
        <v>-19</v>
      </c>
      <c r="AU343" s="147" t="s">
        <v>70</v>
      </c>
      <c r="AV343" s="143">
        <f>AS343*0.06</f>
        <v>64.5216</v>
      </c>
      <c r="AW343" s="143">
        <v>7</v>
      </c>
      <c r="AX343" s="143">
        <v>9</v>
      </c>
      <c r="AY343" s="143">
        <v>0</v>
      </c>
      <c r="AZ343" s="143">
        <v>0</v>
      </c>
      <c r="BA343" s="143">
        <f t="shared" si="179"/>
        <v>-7</v>
      </c>
      <c r="BB343" s="147" t="s">
        <v>70</v>
      </c>
      <c r="BC343" s="143">
        <f>AZ343*0.06</f>
        <v>0</v>
      </c>
      <c r="BD343" s="143">
        <v>3</v>
      </c>
      <c r="BE343" s="143">
        <v>2</v>
      </c>
      <c r="BF343" s="143">
        <v>3</v>
      </c>
      <c r="BG343" s="143">
        <v>29.9</v>
      </c>
      <c r="BH343" s="143">
        <f t="shared" si="180"/>
        <v>0</v>
      </c>
      <c r="BI343" s="147" t="s">
        <v>69</v>
      </c>
      <c r="BJ343" s="143">
        <f>BG343*0.1</f>
        <v>2.99</v>
      </c>
      <c r="BK343" s="143">
        <v>8</v>
      </c>
      <c r="BL343" s="143">
        <v>10</v>
      </c>
      <c r="BM343" s="143">
        <v>4</v>
      </c>
      <c r="BN343" s="143">
        <v>89.7</v>
      </c>
      <c r="BO343" s="143">
        <v>0</v>
      </c>
      <c r="BP343" s="143">
        <f t="shared" si="182"/>
        <v>-4</v>
      </c>
      <c r="BQ343" s="147" t="s">
        <v>70</v>
      </c>
      <c r="BR343" s="143">
        <f t="shared" si="195"/>
        <v>5.382</v>
      </c>
      <c r="BS343" s="143">
        <v>6</v>
      </c>
      <c r="BT343" s="143">
        <v>8</v>
      </c>
      <c r="BU343" s="143">
        <v>4</v>
      </c>
      <c r="BV343" s="143">
        <v>82.5</v>
      </c>
      <c r="BW343" s="143">
        <f t="shared" si="183"/>
        <v>-2</v>
      </c>
      <c r="BX343" s="147" t="s">
        <v>70</v>
      </c>
      <c r="BY343" s="143">
        <f>BV343*0.06</f>
        <v>4.95</v>
      </c>
      <c r="BZ343" s="143">
        <v>12</v>
      </c>
      <c r="CA343" s="143">
        <v>14</v>
      </c>
      <c r="CB343" s="143">
        <f t="shared" si="184"/>
        <v>1</v>
      </c>
      <c r="CC343" s="159">
        <f t="shared" si="185"/>
        <v>-11</v>
      </c>
      <c r="CD343" s="160" t="s">
        <v>70</v>
      </c>
      <c r="CE343" s="159">
        <f t="shared" si="192"/>
        <v>4</v>
      </c>
      <c r="CF343" s="159">
        <f>CC343*3</f>
        <v>-33</v>
      </c>
      <c r="CG343" s="144">
        <v>0</v>
      </c>
      <c r="CH343" s="143">
        <v>0</v>
      </c>
      <c r="CI343" s="143">
        <v>0</v>
      </c>
      <c r="CJ343" s="143">
        <v>0</v>
      </c>
      <c r="CK343" s="143">
        <v>0</v>
      </c>
      <c r="CL343" s="143">
        <v>1</v>
      </c>
      <c r="CM343" s="143">
        <v>0</v>
      </c>
      <c r="CN343" s="143">
        <v>0</v>
      </c>
      <c r="CO343" s="143">
        <v>0</v>
      </c>
      <c r="CP343" s="143">
        <v>0</v>
      </c>
      <c r="CQ343" s="143">
        <v>0</v>
      </c>
      <c r="CR343" s="143">
        <f t="shared" si="186"/>
        <v>211</v>
      </c>
      <c r="CS343" s="143">
        <f t="shared" si="187"/>
        <v>-36</v>
      </c>
    </row>
    <row r="344" s="135" customFormat="1" customHeight="1" spans="1:97">
      <c r="A344" s="143">
        <v>13271</v>
      </c>
      <c r="B344" s="143" t="s">
        <v>534</v>
      </c>
      <c r="C344" s="143">
        <v>517</v>
      </c>
      <c r="D344" s="143" t="s">
        <v>527</v>
      </c>
      <c r="E344" s="144" t="s">
        <v>535</v>
      </c>
      <c r="F344" s="143"/>
      <c r="G344" s="143"/>
      <c r="H344" s="143">
        <v>0</v>
      </c>
      <c r="I344" s="143">
        <v>0</v>
      </c>
      <c r="J344" s="143">
        <f t="shared" si="173"/>
        <v>0</v>
      </c>
      <c r="K344" s="147" t="s">
        <v>76</v>
      </c>
      <c r="L344" s="143">
        <f>I344*0.06</f>
        <v>0</v>
      </c>
      <c r="M344" s="143"/>
      <c r="N344" s="143"/>
      <c r="O344" s="143">
        <v>0</v>
      </c>
      <c r="P344" s="143">
        <v>0</v>
      </c>
      <c r="Q344" s="143">
        <f t="shared" si="174"/>
        <v>0</v>
      </c>
      <c r="R344" s="147" t="s">
        <v>76</v>
      </c>
      <c r="S344" s="143">
        <f>P344*0.05</f>
        <v>0</v>
      </c>
      <c r="T344" s="143"/>
      <c r="U344" s="143"/>
      <c r="V344" s="143">
        <v>0</v>
      </c>
      <c r="W344" s="143">
        <v>0</v>
      </c>
      <c r="X344" s="143">
        <f t="shared" si="175"/>
        <v>0</v>
      </c>
      <c r="Y344" s="147" t="s">
        <v>76</v>
      </c>
      <c r="Z344" s="143">
        <f>W344*0.06</f>
        <v>0</v>
      </c>
      <c r="AA344" s="143"/>
      <c r="AB344" s="143"/>
      <c r="AC344" s="143">
        <v>0</v>
      </c>
      <c r="AD344" s="143">
        <v>0</v>
      </c>
      <c r="AE344" s="143">
        <f t="shared" si="176"/>
        <v>0</v>
      </c>
      <c r="AF344" s="147" t="s">
        <v>76</v>
      </c>
      <c r="AG344" s="143">
        <f>AD344*0.06</f>
        <v>0</v>
      </c>
      <c r="AH344" s="143"/>
      <c r="AI344" s="143"/>
      <c r="AJ344" s="143">
        <v>0</v>
      </c>
      <c r="AK344" s="143">
        <v>0</v>
      </c>
      <c r="AL344" s="143">
        <f t="shared" si="177"/>
        <v>0</v>
      </c>
      <c r="AM344" s="147" t="s">
        <v>76</v>
      </c>
      <c r="AN344" s="143">
        <f>AK344*0.06</f>
        <v>0</v>
      </c>
      <c r="AO344" s="143"/>
      <c r="AP344" s="143"/>
      <c r="AQ344" s="143"/>
      <c r="AR344" s="143">
        <v>0</v>
      </c>
      <c r="AS344" s="143">
        <v>0</v>
      </c>
      <c r="AT344" s="143">
        <f t="shared" si="178"/>
        <v>0</v>
      </c>
      <c r="AU344" s="147" t="s">
        <v>76</v>
      </c>
      <c r="AV344" s="143">
        <f>AS344*0.06</f>
        <v>0</v>
      </c>
      <c r="AW344" s="143"/>
      <c r="AX344" s="143"/>
      <c r="AY344" s="143">
        <v>0</v>
      </c>
      <c r="AZ344" s="143">
        <v>0</v>
      </c>
      <c r="BA344" s="143">
        <f t="shared" si="179"/>
        <v>0</v>
      </c>
      <c r="BB344" s="147" t="s">
        <v>76</v>
      </c>
      <c r="BC344" s="143">
        <f>AZ344*0.06</f>
        <v>0</v>
      </c>
      <c r="BD344" s="143"/>
      <c r="BE344" s="143"/>
      <c r="BF344" s="143">
        <v>0</v>
      </c>
      <c r="BG344" s="143">
        <v>0</v>
      </c>
      <c r="BH344" s="143">
        <f t="shared" si="180"/>
        <v>0</v>
      </c>
      <c r="BI344" s="147" t="s">
        <v>76</v>
      </c>
      <c r="BJ344" s="143">
        <f>BG344*0.06</f>
        <v>0</v>
      </c>
      <c r="BK344" s="143"/>
      <c r="BL344" s="143"/>
      <c r="BM344" s="143">
        <v>0</v>
      </c>
      <c r="BN344" s="143">
        <v>0</v>
      </c>
      <c r="BO344" s="143">
        <v>0</v>
      </c>
      <c r="BP344" s="143">
        <f t="shared" si="182"/>
        <v>0</v>
      </c>
      <c r="BQ344" s="147" t="s">
        <v>76</v>
      </c>
      <c r="BR344" s="143">
        <f>(BN344-BO344)*0.06</f>
        <v>0</v>
      </c>
      <c r="BS344" s="143"/>
      <c r="BT344" s="143"/>
      <c r="BU344" s="143">
        <v>0</v>
      </c>
      <c r="BV344" s="143">
        <v>0</v>
      </c>
      <c r="BW344" s="143">
        <f t="shared" si="183"/>
        <v>0</v>
      </c>
      <c r="BX344" s="147" t="s">
        <v>76</v>
      </c>
      <c r="BY344" s="143">
        <f>BV344*0.06</f>
        <v>0</v>
      </c>
      <c r="BZ344" s="143"/>
      <c r="CA344" s="143"/>
      <c r="CB344" s="143">
        <f t="shared" si="184"/>
        <v>0</v>
      </c>
      <c r="CC344" s="159">
        <f t="shared" si="185"/>
        <v>0</v>
      </c>
      <c r="CD344" s="160" t="s">
        <v>76</v>
      </c>
      <c r="CE344" s="159">
        <f t="shared" si="192"/>
        <v>0</v>
      </c>
      <c r="CF344" s="159"/>
      <c r="CG344" s="144">
        <v>0</v>
      </c>
      <c r="CH344" s="143">
        <v>0</v>
      </c>
      <c r="CI344" s="143">
        <v>0</v>
      </c>
      <c r="CJ344" s="143">
        <v>0</v>
      </c>
      <c r="CK344" s="143">
        <v>0</v>
      </c>
      <c r="CL344" s="143">
        <v>0</v>
      </c>
      <c r="CM344" s="143">
        <v>0</v>
      </c>
      <c r="CN344" s="143">
        <v>0</v>
      </c>
      <c r="CO344" s="143">
        <v>0</v>
      </c>
      <c r="CP344" s="143">
        <v>0</v>
      </c>
      <c r="CQ344" s="143">
        <v>0</v>
      </c>
      <c r="CR344" s="143">
        <f t="shared" si="186"/>
        <v>0</v>
      </c>
      <c r="CS344" s="143">
        <f t="shared" si="187"/>
        <v>0</v>
      </c>
    </row>
    <row r="345" s="135" customFormat="1" customHeight="1" spans="1:97">
      <c r="A345" s="143">
        <v>13267</v>
      </c>
      <c r="B345" s="143" t="s">
        <v>536</v>
      </c>
      <c r="C345" s="143">
        <v>517</v>
      </c>
      <c r="D345" s="143" t="s">
        <v>527</v>
      </c>
      <c r="E345" s="144" t="s">
        <v>535</v>
      </c>
      <c r="F345" s="143"/>
      <c r="G345" s="143"/>
      <c r="H345" s="143">
        <v>0</v>
      </c>
      <c r="I345" s="143">
        <v>0</v>
      </c>
      <c r="J345" s="143">
        <f t="shared" si="173"/>
        <v>0</v>
      </c>
      <c r="K345" s="147" t="s">
        <v>76</v>
      </c>
      <c r="L345" s="143">
        <f>I345*0.06</f>
        <v>0</v>
      </c>
      <c r="M345" s="143"/>
      <c r="N345" s="143"/>
      <c r="O345" s="143">
        <v>0</v>
      </c>
      <c r="P345" s="143">
        <v>0</v>
      </c>
      <c r="Q345" s="143">
        <f t="shared" si="174"/>
        <v>0</v>
      </c>
      <c r="R345" s="147" t="s">
        <v>76</v>
      </c>
      <c r="S345" s="143">
        <f>P345*0.05</f>
        <v>0</v>
      </c>
      <c r="T345" s="143"/>
      <c r="U345" s="143"/>
      <c r="V345" s="143">
        <v>0</v>
      </c>
      <c r="W345" s="143">
        <v>0</v>
      </c>
      <c r="X345" s="143">
        <f t="shared" si="175"/>
        <v>0</v>
      </c>
      <c r="Y345" s="147" t="s">
        <v>76</v>
      </c>
      <c r="Z345" s="143">
        <f>W345*0.06</f>
        <v>0</v>
      </c>
      <c r="AA345" s="143"/>
      <c r="AB345" s="143"/>
      <c r="AC345" s="143">
        <v>0</v>
      </c>
      <c r="AD345" s="143">
        <v>0</v>
      </c>
      <c r="AE345" s="143">
        <f t="shared" si="176"/>
        <v>0</v>
      </c>
      <c r="AF345" s="147" t="s">
        <v>76</v>
      </c>
      <c r="AG345" s="143">
        <f>AD345*0.06</f>
        <v>0</v>
      </c>
      <c r="AH345" s="143"/>
      <c r="AI345" s="143"/>
      <c r="AJ345" s="143">
        <v>0</v>
      </c>
      <c r="AK345" s="143">
        <v>0</v>
      </c>
      <c r="AL345" s="143">
        <f t="shared" si="177"/>
        <v>0</v>
      </c>
      <c r="AM345" s="147" t="s">
        <v>76</v>
      </c>
      <c r="AN345" s="143">
        <f>AK345*0.06</f>
        <v>0</v>
      </c>
      <c r="AO345" s="143"/>
      <c r="AP345" s="143"/>
      <c r="AQ345" s="143"/>
      <c r="AR345" s="143">
        <v>0</v>
      </c>
      <c r="AS345" s="143">
        <v>0</v>
      </c>
      <c r="AT345" s="143">
        <f t="shared" si="178"/>
        <v>0</v>
      </c>
      <c r="AU345" s="147" t="s">
        <v>76</v>
      </c>
      <c r="AV345" s="143">
        <f>AS345*0.06</f>
        <v>0</v>
      </c>
      <c r="AW345" s="143"/>
      <c r="AX345" s="143"/>
      <c r="AY345" s="143">
        <v>0</v>
      </c>
      <c r="AZ345" s="143">
        <v>0</v>
      </c>
      <c r="BA345" s="143">
        <f t="shared" si="179"/>
        <v>0</v>
      </c>
      <c r="BB345" s="147" t="s">
        <v>76</v>
      </c>
      <c r="BC345" s="143">
        <f>AZ345*0.06</f>
        <v>0</v>
      </c>
      <c r="BD345" s="143"/>
      <c r="BE345" s="143"/>
      <c r="BF345" s="143">
        <v>0</v>
      </c>
      <c r="BG345" s="143">
        <v>0</v>
      </c>
      <c r="BH345" s="143">
        <f t="shared" si="180"/>
        <v>0</v>
      </c>
      <c r="BI345" s="147" t="s">
        <v>76</v>
      </c>
      <c r="BJ345" s="143">
        <f>BG345*0.06</f>
        <v>0</v>
      </c>
      <c r="BK345" s="143"/>
      <c r="BL345" s="143"/>
      <c r="BM345" s="143">
        <v>0</v>
      </c>
      <c r="BN345" s="143">
        <v>0</v>
      </c>
      <c r="BO345" s="143">
        <v>0</v>
      </c>
      <c r="BP345" s="143">
        <f t="shared" si="182"/>
        <v>0</v>
      </c>
      <c r="BQ345" s="147" t="s">
        <v>76</v>
      </c>
      <c r="BR345" s="143">
        <f>(BN345-BO345)*0.06</f>
        <v>0</v>
      </c>
      <c r="BS345" s="143"/>
      <c r="BT345" s="143"/>
      <c r="BU345" s="143">
        <v>0</v>
      </c>
      <c r="BV345" s="143">
        <v>0</v>
      </c>
      <c r="BW345" s="143">
        <f t="shared" si="183"/>
        <v>0</v>
      </c>
      <c r="BX345" s="147" t="s">
        <v>76</v>
      </c>
      <c r="BY345" s="143">
        <f>BV345*0.06</f>
        <v>0</v>
      </c>
      <c r="BZ345" s="143"/>
      <c r="CA345" s="143"/>
      <c r="CB345" s="143">
        <f t="shared" si="184"/>
        <v>0</v>
      </c>
      <c r="CC345" s="159">
        <f t="shared" si="185"/>
        <v>0</v>
      </c>
      <c r="CD345" s="160" t="s">
        <v>76</v>
      </c>
      <c r="CE345" s="159">
        <f t="shared" si="192"/>
        <v>0</v>
      </c>
      <c r="CF345" s="159"/>
      <c r="CG345" s="144">
        <v>0</v>
      </c>
      <c r="CH345" s="143">
        <v>0</v>
      </c>
      <c r="CI345" s="143">
        <v>0</v>
      </c>
      <c r="CJ345" s="143">
        <v>0</v>
      </c>
      <c r="CK345" s="143">
        <v>0</v>
      </c>
      <c r="CL345" s="143">
        <v>0</v>
      </c>
      <c r="CM345" s="143">
        <v>0</v>
      </c>
      <c r="CN345" s="143">
        <v>0</v>
      </c>
      <c r="CO345" s="143">
        <v>0</v>
      </c>
      <c r="CP345" s="143">
        <v>0</v>
      </c>
      <c r="CQ345" s="143">
        <v>0</v>
      </c>
      <c r="CR345" s="143">
        <f t="shared" si="186"/>
        <v>0</v>
      </c>
      <c r="CS345" s="143">
        <f t="shared" si="187"/>
        <v>0</v>
      </c>
    </row>
    <row r="346" s="135" customFormat="1" customHeight="1" spans="1:97">
      <c r="A346" s="143">
        <v>12905</v>
      </c>
      <c r="B346" s="143" t="s">
        <v>537</v>
      </c>
      <c r="C346" s="143">
        <v>103198</v>
      </c>
      <c r="D346" s="143" t="s">
        <v>538</v>
      </c>
      <c r="E346" s="143" t="s">
        <v>72</v>
      </c>
      <c r="F346" s="143">
        <v>38</v>
      </c>
      <c r="G346" s="143">
        <v>46</v>
      </c>
      <c r="H346" s="143">
        <v>52</v>
      </c>
      <c r="I346" s="143">
        <v>1302.59</v>
      </c>
      <c r="J346" s="143">
        <f t="shared" si="173"/>
        <v>14</v>
      </c>
      <c r="K346" s="147" t="s">
        <v>69</v>
      </c>
      <c r="L346" s="143">
        <f>I346*0.1</f>
        <v>130.259</v>
      </c>
      <c r="M346" s="143">
        <v>51</v>
      </c>
      <c r="N346" s="143">
        <v>56</v>
      </c>
      <c r="O346" s="143">
        <v>63</v>
      </c>
      <c r="P346" s="143">
        <v>1276.95</v>
      </c>
      <c r="Q346" s="143">
        <f t="shared" si="174"/>
        <v>12</v>
      </c>
      <c r="R346" s="147" t="s">
        <v>69</v>
      </c>
      <c r="S346" s="143">
        <f>P346*0.08</f>
        <v>102.156</v>
      </c>
      <c r="T346" s="143">
        <v>19</v>
      </c>
      <c r="U346" s="143">
        <v>21</v>
      </c>
      <c r="V346" s="143">
        <v>24</v>
      </c>
      <c r="W346" s="143">
        <v>514.78</v>
      </c>
      <c r="X346" s="143">
        <f t="shared" si="175"/>
        <v>5</v>
      </c>
      <c r="Y346" s="147" t="s">
        <v>69</v>
      </c>
      <c r="Z346" s="143">
        <f>W346*0.1</f>
        <v>51.478</v>
      </c>
      <c r="AA346" s="143">
        <v>41</v>
      </c>
      <c r="AB346" s="143">
        <v>52</v>
      </c>
      <c r="AC346" s="143">
        <v>37</v>
      </c>
      <c r="AD346" s="143">
        <v>984.35</v>
      </c>
      <c r="AE346" s="143">
        <f t="shared" si="176"/>
        <v>-4</v>
      </c>
      <c r="AF346" s="147" t="s">
        <v>70</v>
      </c>
      <c r="AG346" s="143">
        <f>AD346*0.06</f>
        <v>59.061</v>
      </c>
      <c r="AH346" s="143">
        <v>11</v>
      </c>
      <c r="AI346" s="143">
        <v>13</v>
      </c>
      <c r="AJ346" s="143">
        <v>2</v>
      </c>
      <c r="AK346" s="143">
        <v>58.3</v>
      </c>
      <c r="AL346" s="143">
        <f t="shared" si="177"/>
        <v>-9</v>
      </c>
      <c r="AM346" s="147" t="s">
        <v>70</v>
      </c>
      <c r="AN346" s="143">
        <f>AK346*0.06</f>
        <v>3.498</v>
      </c>
      <c r="AO346" s="143">
        <f>AL346*1</f>
        <v>-9</v>
      </c>
      <c r="AP346" s="143">
        <v>50</v>
      </c>
      <c r="AQ346" s="143">
        <v>59</v>
      </c>
      <c r="AR346" s="143">
        <v>39</v>
      </c>
      <c r="AS346" s="143">
        <v>3305.91</v>
      </c>
      <c r="AT346" s="143">
        <f t="shared" si="178"/>
        <v>-11</v>
      </c>
      <c r="AU346" s="147" t="s">
        <v>70</v>
      </c>
      <c r="AV346" s="143">
        <f>AS346*0.06</f>
        <v>198.3546</v>
      </c>
      <c r="AW346" s="143">
        <v>12</v>
      </c>
      <c r="AX346" s="143">
        <v>14</v>
      </c>
      <c r="AY346" s="143">
        <v>12</v>
      </c>
      <c r="AZ346" s="143">
        <v>320</v>
      </c>
      <c r="BA346" s="143">
        <f t="shared" si="179"/>
        <v>0</v>
      </c>
      <c r="BB346" s="147" t="s">
        <v>73</v>
      </c>
      <c r="BC346" s="143">
        <f>AZ346*0.08</f>
        <v>25.6</v>
      </c>
      <c r="BD346" s="143">
        <v>4</v>
      </c>
      <c r="BE346" s="143">
        <v>5</v>
      </c>
      <c r="BF346" s="143">
        <v>3</v>
      </c>
      <c r="BG346" s="143">
        <v>38.45</v>
      </c>
      <c r="BH346" s="143">
        <f t="shared" si="180"/>
        <v>-1</v>
      </c>
      <c r="BI346" s="147" t="s">
        <v>70</v>
      </c>
      <c r="BJ346" s="143">
        <f>BG346*0.06</f>
        <v>2.307</v>
      </c>
      <c r="BK346" s="143">
        <v>14</v>
      </c>
      <c r="BL346" s="143">
        <v>17</v>
      </c>
      <c r="BM346" s="143">
        <v>14</v>
      </c>
      <c r="BN346" s="143">
        <v>299</v>
      </c>
      <c r="BO346" s="143">
        <v>0</v>
      </c>
      <c r="BP346" s="143">
        <f t="shared" si="182"/>
        <v>0</v>
      </c>
      <c r="BQ346" s="147" t="s">
        <v>73</v>
      </c>
      <c r="BR346" s="143">
        <f>(BN346-BO346)*0.08</f>
        <v>23.92</v>
      </c>
      <c r="BS346" s="143">
        <v>12</v>
      </c>
      <c r="BT346" s="143">
        <v>16</v>
      </c>
      <c r="BU346" s="143">
        <v>21</v>
      </c>
      <c r="BV346" s="143">
        <v>341.93</v>
      </c>
      <c r="BW346" s="143">
        <f t="shared" si="183"/>
        <v>9</v>
      </c>
      <c r="BX346" s="147" t="s">
        <v>69</v>
      </c>
      <c r="BY346" s="143">
        <f>BV346*0.1</f>
        <v>34.193</v>
      </c>
      <c r="BZ346" s="143">
        <v>24</v>
      </c>
      <c r="CA346" s="143">
        <v>28</v>
      </c>
      <c r="CB346" s="143">
        <f t="shared" si="184"/>
        <v>33.5</v>
      </c>
      <c r="CC346" s="159">
        <f t="shared" si="185"/>
        <v>9.5</v>
      </c>
      <c r="CD346" s="160" t="s">
        <v>69</v>
      </c>
      <c r="CE346" s="159">
        <f>CG346*3+CH346*5+CI346*25+CJ346*15+CK346*70+CL346*6+CM346*30+CN346*6+CO346*24+CP346*56+CQ346*61</f>
        <v>200</v>
      </c>
      <c r="CF346" s="159"/>
      <c r="CG346" s="144">
        <v>1</v>
      </c>
      <c r="CH346" s="143">
        <v>6</v>
      </c>
      <c r="CI346" s="143">
        <v>1</v>
      </c>
      <c r="CJ346" s="143">
        <v>2</v>
      </c>
      <c r="CK346" s="143">
        <v>1</v>
      </c>
      <c r="CL346" s="143">
        <v>0</v>
      </c>
      <c r="CM346" s="143">
        <v>0</v>
      </c>
      <c r="CN346" s="143">
        <v>3</v>
      </c>
      <c r="CO346" s="143">
        <v>1</v>
      </c>
      <c r="CP346" s="143">
        <v>0</v>
      </c>
      <c r="CQ346" s="143">
        <v>0</v>
      </c>
      <c r="CR346" s="143">
        <f t="shared" si="186"/>
        <v>831</v>
      </c>
      <c r="CS346" s="143">
        <f t="shared" si="187"/>
        <v>-9</v>
      </c>
    </row>
    <row r="347" s="135" customFormat="1" customHeight="1" spans="1:97">
      <c r="A347" s="143">
        <v>11624</v>
      </c>
      <c r="B347" s="143" t="s">
        <v>539</v>
      </c>
      <c r="C347" s="143">
        <v>103198</v>
      </c>
      <c r="D347" s="143" t="s">
        <v>538</v>
      </c>
      <c r="E347" s="143" t="s">
        <v>68</v>
      </c>
      <c r="F347" s="143">
        <v>39</v>
      </c>
      <c r="G347" s="143">
        <v>46</v>
      </c>
      <c r="H347" s="143">
        <v>34</v>
      </c>
      <c r="I347" s="143">
        <v>842.84</v>
      </c>
      <c r="J347" s="143">
        <f t="shared" si="173"/>
        <v>-5</v>
      </c>
      <c r="K347" s="147" t="s">
        <v>70</v>
      </c>
      <c r="L347" s="143">
        <f>I347*0.06</f>
        <v>50.5704</v>
      </c>
      <c r="M347" s="143">
        <v>50</v>
      </c>
      <c r="N347" s="143">
        <v>55</v>
      </c>
      <c r="O347" s="143">
        <v>52</v>
      </c>
      <c r="P347" s="143">
        <v>1269.24</v>
      </c>
      <c r="Q347" s="143">
        <f t="shared" si="174"/>
        <v>2</v>
      </c>
      <c r="R347" s="147" t="s">
        <v>73</v>
      </c>
      <c r="S347" s="143">
        <f>P347*0.06</f>
        <v>76.1544</v>
      </c>
      <c r="T347" s="143">
        <v>19</v>
      </c>
      <c r="U347" s="143">
        <v>21</v>
      </c>
      <c r="V347" s="143">
        <v>11</v>
      </c>
      <c r="W347" s="143">
        <v>267.42</v>
      </c>
      <c r="X347" s="143">
        <f t="shared" si="175"/>
        <v>-8</v>
      </c>
      <c r="Y347" s="147" t="s">
        <v>70</v>
      </c>
      <c r="Z347" s="143">
        <f>W347*0.06</f>
        <v>16.0452</v>
      </c>
      <c r="AA347" s="143">
        <v>41</v>
      </c>
      <c r="AB347" s="143">
        <v>51</v>
      </c>
      <c r="AC347" s="143">
        <v>30</v>
      </c>
      <c r="AD347" s="143">
        <v>734.47</v>
      </c>
      <c r="AE347" s="143">
        <f t="shared" si="176"/>
        <v>-11</v>
      </c>
      <c r="AF347" s="147" t="s">
        <v>70</v>
      </c>
      <c r="AG347" s="143">
        <f>AD347*0.06</f>
        <v>44.0682</v>
      </c>
      <c r="AH347" s="143">
        <v>11</v>
      </c>
      <c r="AI347" s="143">
        <v>13</v>
      </c>
      <c r="AJ347" s="143">
        <v>5</v>
      </c>
      <c r="AK347" s="143">
        <v>88</v>
      </c>
      <c r="AL347" s="143">
        <f t="shared" si="177"/>
        <v>-6</v>
      </c>
      <c r="AM347" s="147" t="s">
        <v>70</v>
      </c>
      <c r="AN347" s="143">
        <f>AK347*0.06</f>
        <v>5.28</v>
      </c>
      <c r="AO347" s="143">
        <f>AL347*1</f>
        <v>-6</v>
      </c>
      <c r="AP347" s="143">
        <v>49</v>
      </c>
      <c r="AQ347" s="143">
        <v>60</v>
      </c>
      <c r="AR347" s="143">
        <v>44</v>
      </c>
      <c r="AS347" s="143">
        <v>3640.88</v>
      </c>
      <c r="AT347" s="143">
        <f t="shared" si="178"/>
        <v>-5</v>
      </c>
      <c r="AU347" s="147" t="s">
        <v>70</v>
      </c>
      <c r="AV347" s="143">
        <f>AS347*0.06</f>
        <v>218.4528</v>
      </c>
      <c r="AW347" s="143">
        <v>11</v>
      </c>
      <c r="AX347" s="143">
        <v>13</v>
      </c>
      <c r="AY347" s="143">
        <v>5</v>
      </c>
      <c r="AZ347" s="143">
        <v>140</v>
      </c>
      <c r="BA347" s="143">
        <f t="shared" si="179"/>
        <v>-6</v>
      </c>
      <c r="BB347" s="147" t="s">
        <v>70</v>
      </c>
      <c r="BC347" s="143">
        <f>AZ347*0.06</f>
        <v>8.4</v>
      </c>
      <c r="BD347" s="143">
        <v>5</v>
      </c>
      <c r="BE347" s="143">
        <v>6</v>
      </c>
      <c r="BF347" s="143">
        <v>3</v>
      </c>
      <c r="BG347" s="143">
        <v>117.8</v>
      </c>
      <c r="BH347" s="143">
        <f t="shared" si="180"/>
        <v>-2</v>
      </c>
      <c r="BI347" s="147" t="s">
        <v>70</v>
      </c>
      <c r="BJ347" s="143">
        <f>BG347*0.06</f>
        <v>7.068</v>
      </c>
      <c r="BK347" s="143">
        <v>15</v>
      </c>
      <c r="BL347" s="143">
        <v>18</v>
      </c>
      <c r="BM347" s="143">
        <v>23</v>
      </c>
      <c r="BN347" s="143">
        <v>328.9</v>
      </c>
      <c r="BO347" s="143">
        <v>29.9</v>
      </c>
      <c r="BP347" s="143">
        <f t="shared" si="182"/>
        <v>8</v>
      </c>
      <c r="BQ347" s="147" t="s">
        <v>69</v>
      </c>
      <c r="BR347" s="143">
        <f>(BN347-BO347)*0.1</f>
        <v>29.9</v>
      </c>
      <c r="BS347" s="143">
        <v>12</v>
      </c>
      <c r="BT347" s="143">
        <v>15</v>
      </c>
      <c r="BU347" s="143">
        <v>9</v>
      </c>
      <c r="BV347" s="143">
        <v>153.82</v>
      </c>
      <c r="BW347" s="143">
        <f t="shared" si="183"/>
        <v>-3</v>
      </c>
      <c r="BX347" s="147" t="s">
        <v>70</v>
      </c>
      <c r="BY347" s="143">
        <f>BV347*0.06</f>
        <v>9.2292</v>
      </c>
      <c r="BZ347" s="143">
        <v>23</v>
      </c>
      <c r="CA347" s="143">
        <v>28</v>
      </c>
      <c r="CB347" s="143">
        <f t="shared" si="184"/>
        <v>27</v>
      </c>
      <c r="CC347" s="159">
        <f t="shared" si="185"/>
        <v>4</v>
      </c>
      <c r="CD347" s="160" t="s">
        <v>73</v>
      </c>
      <c r="CE347" s="159">
        <f>CG347*2+CH347*3+CI347*15+CJ347*10+CK347*50+CL347*4+CM347*20+CN347*3+CO347*15+CP347*40+CQ347*40</f>
        <v>84</v>
      </c>
      <c r="CF347" s="159"/>
      <c r="CG347" s="144">
        <v>0</v>
      </c>
      <c r="CH347" s="143">
        <v>7</v>
      </c>
      <c r="CI347" s="143">
        <v>3</v>
      </c>
      <c r="CJ347" s="143">
        <v>0</v>
      </c>
      <c r="CK347" s="143">
        <v>0</v>
      </c>
      <c r="CL347" s="143">
        <v>0</v>
      </c>
      <c r="CM347" s="143">
        <v>0</v>
      </c>
      <c r="CN347" s="143">
        <v>1</v>
      </c>
      <c r="CO347" s="143">
        <v>1</v>
      </c>
      <c r="CP347" s="143">
        <v>0</v>
      </c>
      <c r="CQ347" s="143">
        <v>0</v>
      </c>
      <c r="CR347" s="143">
        <f t="shared" si="186"/>
        <v>549</v>
      </c>
      <c r="CS347" s="143">
        <f t="shared" si="187"/>
        <v>-6</v>
      </c>
    </row>
    <row r="348" s="135" customFormat="1" customHeight="1" spans="1:97">
      <c r="A348" s="143">
        <v>11537</v>
      </c>
      <c r="B348" s="143" t="s">
        <v>540</v>
      </c>
      <c r="C348" s="143">
        <v>570</v>
      </c>
      <c r="D348" s="143" t="s">
        <v>541</v>
      </c>
      <c r="E348" s="143" t="s">
        <v>68</v>
      </c>
      <c r="F348" s="143">
        <v>26</v>
      </c>
      <c r="G348" s="143">
        <v>31</v>
      </c>
      <c r="H348" s="143">
        <v>16</v>
      </c>
      <c r="I348" s="143">
        <v>392.8</v>
      </c>
      <c r="J348" s="143">
        <f t="shared" si="173"/>
        <v>-10</v>
      </c>
      <c r="K348" s="147" t="s">
        <v>70</v>
      </c>
      <c r="L348" s="143">
        <f>I348*0.06</f>
        <v>23.568</v>
      </c>
      <c r="M348" s="143">
        <v>35</v>
      </c>
      <c r="N348" s="143">
        <v>38</v>
      </c>
      <c r="O348" s="143">
        <v>36</v>
      </c>
      <c r="P348" s="143">
        <v>941.4</v>
      </c>
      <c r="Q348" s="143">
        <f t="shared" si="174"/>
        <v>1</v>
      </c>
      <c r="R348" s="147" t="s">
        <v>73</v>
      </c>
      <c r="S348" s="143">
        <f>P348*0.06</f>
        <v>56.484</v>
      </c>
      <c r="T348" s="143">
        <v>9</v>
      </c>
      <c r="U348" s="143">
        <v>10</v>
      </c>
      <c r="V348" s="143">
        <v>6</v>
      </c>
      <c r="W348" s="143">
        <v>168</v>
      </c>
      <c r="X348" s="143">
        <f t="shared" si="175"/>
        <v>-3</v>
      </c>
      <c r="Y348" s="147" t="s">
        <v>70</v>
      </c>
      <c r="Z348" s="143">
        <f>W348*0.06</f>
        <v>10.08</v>
      </c>
      <c r="AA348" s="143">
        <v>27</v>
      </c>
      <c r="AB348" s="143">
        <v>35</v>
      </c>
      <c r="AC348" s="143">
        <v>22</v>
      </c>
      <c r="AD348" s="143">
        <v>572.41</v>
      </c>
      <c r="AE348" s="143">
        <f t="shared" si="176"/>
        <v>-5</v>
      </c>
      <c r="AF348" s="147" t="s">
        <v>70</v>
      </c>
      <c r="AG348" s="143">
        <f>AD348*0.06</f>
        <v>34.3446</v>
      </c>
      <c r="AH348" s="143">
        <v>4</v>
      </c>
      <c r="AI348" s="143">
        <v>5</v>
      </c>
      <c r="AJ348" s="143">
        <v>2</v>
      </c>
      <c r="AK348" s="143">
        <v>57</v>
      </c>
      <c r="AL348" s="143">
        <f t="shared" si="177"/>
        <v>-2</v>
      </c>
      <c r="AM348" s="147" t="s">
        <v>70</v>
      </c>
      <c r="AN348" s="143">
        <f>AK348*0.06</f>
        <v>3.42</v>
      </c>
      <c r="AO348" s="143">
        <f>AL348*1</f>
        <v>-2</v>
      </c>
      <c r="AP348" s="143">
        <v>27</v>
      </c>
      <c r="AQ348" s="143">
        <v>32</v>
      </c>
      <c r="AR348" s="143">
        <v>25</v>
      </c>
      <c r="AS348" s="143">
        <v>1876.67</v>
      </c>
      <c r="AT348" s="143">
        <f t="shared" si="178"/>
        <v>-2</v>
      </c>
      <c r="AU348" s="147" t="s">
        <v>70</v>
      </c>
      <c r="AV348" s="143">
        <f>AS348*0.06</f>
        <v>112.6002</v>
      </c>
      <c r="AW348" s="143">
        <v>6</v>
      </c>
      <c r="AX348" s="143">
        <v>7</v>
      </c>
      <c r="AY348" s="143">
        <v>12</v>
      </c>
      <c r="AZ348" s="143">
        <v>350</v>
      </c>
      <c r="BA348" s="143">
        <f t="shared" si="179"/>
        <v>6</v>
      </c>
      <c r="BB348" s="147" t="s">
        <v>69</v>
      </c>
      <c r="BC348" s="143">
        <f>AZ348*0.1</f>
        <v>35</v>
      </c>
      <c r="BD348" s="143">
        <v>4</v>
      </c>
      <c r="BE348" s="143">
        <v>5</v>
      </c>
      <c r="BF348" s="143">
        <v>2</v>
      </c>
      <c r="BG348" s="143">
        <v>29.9</v>
      </c>
      <c r="BH348" s="143">
        <f t="shared" si="180"/>
        <v>-2</v>
      </c>
      <c r="BI348" s="147" t="s">
        <v>70</v>
      </c>
      <c r="BJ348" s="143">
        <f>BG348*0.06</f>
        <v>1.794</v>
      </c>
      <c r="BK348" s="143">
        <v>9</v>
      </c>
      <c r="BL348" s="143">
        <v>11</v>
      </c>
      <c r="BM348" s="143">
        <v>44</v>
      </c>
      <c r="BN348" s="143">
        <v>598</v>
      </c>
      <c r="BO348" s="143">
        <v>598</v>
      </c>
      <c r="BP348" s="143">
        <f t="shared" si="182"/>
        <v>35</v>
      </c>
      <c r="BQ348" s="147" t="s">
        <v>69</v>
      </c>
      <c r="BR348" s="143">
        <f>(BN348-BO348)*0.1</f>
        <v>0</v>
      </c>
      <c r="BS348" s="143">
        <v>9</v>
      </c>
      <c r="BT348" s="143">
        <v>13</v>
      </c>
      <c r="BU348" s="143">
        <v>11</v>
      </c>
      <c r="BV348" s="143">
        <v>207.45</v>
      </c>
      <c r="BW348" s="143">
        <f t="shared" si="183"/>
        <v>2</v>
      </c>
      <c r="BX348" s="147" t="s">
        <v>73</v>
      </c>
      <c r="BY348" s="143">
        <f>BV348*0.08</f>
        <v>16.596</v>
      </c>
      <c r="BZ348" s="143">
        <v>22</v>
      </c>
      <c r="CA348" s="143">
        <v>27</v>
      </c>
      <c r="CB348" s="143">
        <f t="shared" si="184"/>
        <v>45</v>
      </c>
      <c r="CC348" s="159">
        <f t="shared" si="185"/>
        <v>23</v>
      </c>
      <c r="CD348" s="160" t="s">
        <v>69</v>
      </c>
      <c r="CE348" s="159">
        <f>CG348*3+CH348*5+CI348*25+CJ348*15+CK348*70+CL348*6+CM348*30+CN348*6+CO348*24+CP348*56+CQ348*61</f>
        <v>282</v>
      </c>
      <c r="CF348" s="159"/>
      <c r="CG348" s="144">
        <v>0</v>
      </c>
      <c r="CH348" s="143">
        <v>6</v>
      </c>
      <c r="CI348" s="143">
        <v>2</v>
      </c>
      <c r="CJ348" s="143">
        <v>0</v>
      </c>
      <c r="CK348" s="143">
        <v>2</v>
      </c>
      <c r="CL348" s="143">
        <v>0</v>
      </c>
      <c r="CM348" s="143">
        <v>0</v>
      </c>
      <c r="CN348" s="143">
        <v>1</v>
      </c>
      <c r="CO348" s="143">
        <v>0</v>
      </c>
      <c r="CP348" s="143">
        <v>1</v>
      </c>
      <c r="CQ348" s="143">
        <v>0</v>
      </c>
      <c r="CR348" s="143">
        <f t="shared" si="186"/>
        <v>576</v>
      </c>
      <c r="CS348" s="143">
        <f t="shared" si="187"/>
        <v>-2</v>
      </c>
    </row>
    <row r="349" s="135" customFormat="1" customHeight="1" spans="1:97">
      <c r="A349" s="143">
        <v>12332</v>
      </c>
      <c r="B349" s="143" t="s">
        <v>542</v>
      </c>
      <c r="C349" s="143">
        <v>570</v>
      </c>
      <c r="D349" s="143" t="s">
        <v>541</v>
      </c>
      <c r="E349" s="143" t="s">
        <v>72</v>
      </c>
      <c r="F349" s="143">
        <v>29</v>
      </c>
      <c r="G349" s="143">
        <v>35</v>
      </c>
      <c r="H349" s="143">
        <v>13</v>
      </c>
      <c r="I349" s="143">
        <v>303.1</v>
      </c>
      <c r="J349" s="143">
        <f t="shared" si="173"/>
        <v>-16</v>
      </c>
      <c r="K349" s="147" t="s">
        <v>70</v>
      </c>
      <c r="L349" s="143">
        <f>I349*0.06</f>
        <v>18.186</v>
      </c>
      <c r="M349" s="143">
        <v>38</v>
      </c>
      <c r="N349" s="143">
        <v>42</v>
      </c>
      <c r="O349" s="143">
        <v>38</v>
      </c>
      <c r="P349" s="143">
        <v>949.35</v>
      </c>
      <c r="Q349" s="143">
        <f t="shared" si="174"/>
        <v>0</v>
      </c>
      <c r="R349" s="147" t="s">
        <v>73</v>
      </c>
      <c r="S349" s="143">
        <f>P349*0.06</f>
        <v>56.961</v>
      </c>
      <c r="T349" s="143">
        <v>9</v>
      </c>
      <c r="U349" s="143">
        <v>10</v>
      </c>
      <c r="V349" s="143">
        <v>4</v>
      </c>
      <c r="W349" s="143">
        <v>115.5</v>
      </c>
      <c r="X349" s="143">
        <f t="shared" si="175"/>
        <v>-5</v>
      </c>
      <c r="Y349" s="147" t="s">
        <v>70</v>
      </c>
      <c r="Z349" s="143">
        <f>W349*0.06</f>
        <v>6.93</v>
      </c>
      <c r="AA349" s="143">
        <v>30</v>
      </c>
      <c r="AB349" s="143">
        <v>38</v>
      </c>
      <c r="AC349" s="143">
        <v>17</v>
      </c>
      <c r="AD349" s="143">
        <v>391.6</v>
      </c>
      <c r="AE349" s="143">
        <f t="shared" si="176"/>
        <v>-13</v>
      </c>
      <c r="AF349" s="147" t="s">
        <v>70</v>
      </c>
      <c r="AG349" s="143">
        <f>AD349*0.06</f>
        <v>23.496</v>
      </c>
      <c r="AH349" s="143">
        <v>4</v>
      </c>
      <c r="AI349" s="143">
        <v>5</v>
      </c>
      <c r="AJ349" s="143">
        <v>9</v>
      </c>
      <c r="AK349" s="143">
        <v>204.8</v>
      </c>
      <c r="AL349" s="143">
        <f t="shared" si="177"/>
        <v>5</v>
      </c>
      <c r="AM349" s="147" t="s">
        <v>69</v>
      </c>
      <c r="AN349" s="143">
        <f>AK349*0.1</f>
        <v>20.48</v>
      </c>
      <c r="AO349" s="143"/>
      <c r="AP349" s="143">
        <v>30</v>
      </c>
      <c r="AQ349" s="143">
        <v>36</v>
      </c>
      <c r="AR349" s="143">
        <v>52</v>
      </c>
      <c r="AS349" s="143">
        <v>4647.49</v>
      </c>
      <c r="AT349" s="143">
        <f t="shared" si="178"/>
        <v>22</v>
      </c>
      <c r="AU349" s="147" t="s">
        <v>69</v>
      </c>
      <c r="AV349" s="143">
        <f t="shared" ref="AV349:AV355" si="196">AS349*0.1</f>
        <v>464.749</v>
      </c>
      <c r="AW349" s="143">
        <v>7</v>
      </c>
      <c r="AX349" s="143">
        <v>8</v>
      </c>
      <c r="AY349" s="143">
        <v>4</v>
      </c>
      <c r="AZ349" s="143">
        <v>140</v>
      </c>
      <c r="BA349" s="143">
        <f t="shared" si="179"/>
        <v>-3</v>
      </c>
      <c r="BB349" s="147" t="s">
        <v>70</v>
      </c>
      <c r="BC349" s="143">
        <f>AZ349*0.06</f>
        <v>8.4</v>
      </c>
      <c r="BD349" s="143">
        <v>4</v>
      </c>
      <c r="BE349" s="143">
        <v>5</v>
      </c>
      <c r="BF349" s="143">
        <v>2</v>
      </c>
      <c r="BG349" s="143">
        <v>29.9</v>
      </c>
      <c r="BH349" s="143">
        <f t="shared" si="180"/>
        <v>-2</v>
      </c>
      <c r="BI349" s="147" t="s">
        <v>70</v>
      </c>
      <c r="BJ349" s="143">
        <f>BG349*0.06</f>
        <v>1.794</v>
      </c>
      <c r="BK349" s="143">
        <v>10</v>
      </c>
      <c r="BL349" s="143">
        <v>12</v>
      </c>
      <c r="BM349" s="143">
        <v>17</v>
      </c>
      <c r="BN349" s="143">
        <v>299</v>
      </c>
      <c r="BO349" s="143">
        <v>0</v>
      </c>
      <c r="BP349" s="143">
        <f t="shared" si="182"/>
        <v>7</v>
      </c>
      <c r="BQ349" s="147" t="s">
        <v>69</v>
      </c>
      <c r="BR349" s="143">
        <f>(BN349-BO349)*0.1</f>
        <v>29.9</v>
      </c>
      <c r="BS349" s="143">
        <v>11</v>
      </c>
      <c r="BT349" s="143">
        <v>14</v>
      </c>
      <c r="BU349" s="143">
        <v>14</v>
      </c>
      <c r="BV349" s="143">
        <v>301</v>
      </c>
      <c r="BW349" s="143">
        <f t="shared" si="183"/>
        <v>3</v>
      </c>
      <c r="BX349" s="147" t="s">
        <v>69</v>
      </c>
      <c r="BY349" s="143">
        <f>BV349*0.1</f>
        <v>30.1</v>
      </c>
      <c r="BZ349" s="143">
        <v>25</v>
      </c>
      <c r="CA349" s="143">
        <v>29</v>
      </c>
      <c r="CB349" s="143">
        <f t="shared" si="184"/>
        <v>18</v>
      </c>
      <c r="CC349" s="159">
        <f t="shared" si="185"/>
        <v>-7</v>
      </c>
      <c r="CD349" s="160" t="s">
        <v>70</v>
      </c>
      <c r="CE349" s="159">
        <f>CG349*2+CH349*3+CI349*15+CJ349*10+CK349*50+CL349*4+CM349*20+CN349*3+CO349*15+CP349*40+CQ349*40</f>
        <v>74</v>
      </c>
      <c r="CF349" s="159">
        <f>CC349*3</f>
        <v>-21</v>
      </c>
      <c r="CG349" s="144">
        <v>0</v>
      </c>
      <c r="CH349" s="143">
        <v>3</v>
      </c>
      <c r="CI349" s="143">
        <v>1</v>
      </c>
      <c r="CJ349" s="143">
        <v>0</v>
      </c>
      <c r="CK349" s="143">
        <v>1</v>
      </c>
      <c r="CL349" s="143">
        <v>0</v>
      </c>
      <c r="CM349" s="143">
        <v>0</v>
      </c>
      <c r="CN349" s="143">
        <v>0</v>
      </c>
      <c r="CO349" s="143">
        <v>0</v>
      </c>
      <c r="CP349" s="143">
        <v>0</v>
      </c>
      <c r="CQ349" s="143">
        <v>0</v>
      </c>
      <c r="CR349" s="143">
        <f t="shared" si="186"/>
        <v>735</v>
      </c>
      <c r="CS349" s="143">
        <f t="shared" si="187"/>
        <v>-21</v>
      </c>
    </row>
    <row r="350" s="135" customFormat="1" customHeight="1" spans="1:97">
      <c r="A350" s="143">
        <v>13135</v>
      </c>
      <c r="B350" s="143" t="s">
        <v>543</v>
      </c>
      <c r="C350" s="143">
        <v>570</v>
      </c>
      <c r="D350" s="143" t="s">
        <v>541</v>
      </c>
      <c r="E350" s="144" t="s">
        <v>544</v>
      </c>
      <c r="F350" s="143"/>
      <c r="G350" s="143"/>
      <c r="H350" s="143">
        <v>0</v>
      </c>
      <c r="I350" s="143">
        <v>0</v>
      </c>
      <c r="J350" s="143">
        <f t="shared" si="173"/>
        <v>0</v>
      </c>
      <c r="K350" s="147" t="s">
        <v>76</v>
      </c>
      <c r="L350" s="143">
        <f>I350*0.06</f>
        <v>0</v>
      </c>
      <c r="M350" s="143"/>
      <c r="N350" s="143"/>
      <c r="O350" s="143">
        <v>4</v>
      </c>
      <c r="P350" s="143">
        <v>116.3</v>
      </c>
      <c r="Q350" s="143">
        <f t="shared" si="174"/>
        <v>4</v>
      </c>
      <c r="R350" s="147" t="s">
        <v>76</v>
      </c>
      <c r="S350" s="143">
        <f>P350*0.05</f>
        <v>5.815</v>
      </c>
      <c r="T350" s="143"/>
      <c r="U350" s="143"/>
      <c r="V350" s="143">
        <v>0</v>
      </c>
      <c r="W350" s="143">
        <v>0</v>
      </c>
      <c r="X350" s="143">
        <f t="shared" si="175"/>
        <v>0</v>
      </c>
      <c r="Y350" s="147" t="s">
        <v>76</v>
      </c>
      <c r="Z350" s="143">
        <f>W350*0.06</f>
        <v>0</v>
      </c>
      <c r="AA350" s="143"/>
      <c r="AB350" s="143"/>
      <c r="AC350" s="143">
        <v>1</v>
      </c>
      <c r="AD350" s="143">
        <v>38.5</v>
      </c>
      <c r="AE350" s="143">
        <f t="shared" si="176"/>
        <v>1</v>
      </c>
      <c r="AF350" s="147" t="s">
        <v>76</v>
      </c>
      <c r="AG350" s="143">
        <f>AD350*0.06</f>
        <v>2.31</v>
      </c>
      <c r="AH350" s="143"/>
      <c r="AI350" s="143"/>
      <c r="AJ350" s="143">
        <v>0</v>
      </c>
      <c r="AK350" s="143">
        <v>0</v>
      </c>
      <c r="AL350" s="143">
        <f t="shared" si="177"/>
        <v>0</v>
      </c>
      <c r="AM350" s="147" t="s">
        <v>76</v>
      </c>
      <c r="AN350" s="143">
        <f>AK350*0.06</f>
        <v>0</v>
      </c>
      <c r="AO350" s="143"/>
      <c r="AP350" s="143"/>
      <c r="AQ350" s="143"/>
      <c r="AR350" s="143">
        <v>0</v>
      </c>
      <c r="AS350" s="143">
        <v>0</v>
      </c>
      <c r="AT350" s="143">
        <f t="shared" si="178"/>
        <v>0</v>
      </c>
      <c r="AU350" s="147" t="s">
        <v>76</v>
      </c>
      <c r="AV350" s="143">
        <f>AS350*0.06</f>
        <v>0</v>
      </c>
      <c r="AW350" s="143"/>
      <c r="AX350" s="143"/>
      <c r="AY350" s="143">
        <v>4</v>
      </c>
      <c r="AZ350" s="143">
        <v>105</v>
      </c>
      <c r="BA350" s="143">
        <f t="shared" si="179"/>
        <v>4</v>
      </c>
      <c r="BB350" s="147" t="s">
        <v>76</v>
      </c>
      <c r="BC350" s="143">
        <f>AZ350*0.06</f>
        <v>6.3</v>
      </c>
      <c r="BD350" s="143"/>
      <c r="BE350" s="143"/>
      <c r="BF350" s="143">
        <v>0</v>
      </c>
      <c r="BG350" s="143">
        <v>0</v>
      </c>
      <c r="BH350" s="143">
        <f t="shared" si="180"/>
        <v>0</v>
      </c>
      <c r="BI350" s="147" t="s">
        <v>76</v>
      </c>
      <c r="BJ350" s="143">
        <f>BG350*0.06</f>
        <v>0</v>
      </c>
      <c r="BK350" s="143"/>
      <c r="BL350" s="143"/>
      <c r="BM350" s="143">
        <v>0</v>
      </c>
      <c r="BN350" s="143">
        <v>0</v>
      </c>
      <c r="BO350" s="143">
        <v>0</v>
      </c>
      <c r="BP350" s="143">
        <f t="shared" si="182"/>
        <v>0</v>
      </c>
      <c r="BQ350" s="147" t="s">
        <v>76</v>
      </c>
      <c r="BR350" s="143">
        <f>(BN350-BO350)*0.06</f>
        <v>0</v>
      </c>
      <c r="BS350" s="143"/>
      <c r="BT350" s="143"/>
      <c r="BU350" s="143">
        <v>0</v>
      </c>
      <c r="BV350" s="143">
        <v>0</v>
      </c>
      <c r="BW350" s="143">
        <f t="shared" si="183"/>
        <v>0</v>
      </c>
      <c r="BX350" s="147" t="s">
        <v>76</v>
      </c>
      <c r="BY350" s="143">
        <f>BV350*0.06</f>
        <v>0</v>
      </c>
      <c r="BZ350" s="143"/>
      <c r="CA350" s="143"/>
      <c r="CB350" s="143">
        <f t="shared" si="184"/>
        <v>0</v>
      </c>
      <c r="CC350" s="159">
        <f t="shared" si="185"/>
        <v>0</v>
      </c>
      <c r="CD350" s="160" t="s">
        <v>76</v>
      </c>
      <c r="CE350" s="159">
        <f>CG350*2+CH350*3+CI350*15+CJ350*10+CK350*50+CL350*4+CM350*20+CN350*3+CO350*15+CP350*40+CQ350*40</f>
        <v>0</v>
      </c>
      <c r="CF350" s="159"/>
      <c r="CG350" s="144">
        <v>0</v>
      </c>
      <c r="CH350" s="143">
        <v>0</v>
      </c>
      <c r="CI350" s="143">
        <v>0</v>
      </c>
      <c r="CJ350" s="143">
        <v>0</v>
      </c>
      <c r="CK350" s="143">
        <v>0</v>
      </c>
      <c r="CL350" s="143">
        <v>0</v>
      </c>
      <c r="CM350" s="143">
        <v>0</v>
      </c>
      <c r="CN350" s="143">
        <v>0</v>
      </c>
      <c r="CO350" s="143">
        <v>0</v>
      </c>
      <c r="CP350" s="143">
        <v>0</v>
      </c>
      <c r="CQ350" s="143">
        <v>0</v>
      </c>
      <c r="CR350" s="143">
        <f t="shared" si="186"/>
        <v>14</v>
      </c>
      <c r="CS350" s="143">
        <f t="shared" si="187"/>
        <v>0</v>
      </c>
    </row>
    <row r="351" s="135" customFormat="1" customHeight="1" spans="1:97">
      <c r="A351" s="143">
        <v>13264</v>
      </c>
      <c r="B351" s="143" t="s">
        <v>545</v>
      </c>
      <c r="C351" s="143">
        <v>570</v>
      </c>
      <c r="D351" s="143" t="s">
        <v>541</v>
      </c>
      <c r="E351" s="144" t="s">
        <v>546</v>
      </c>
      <c r="F351" s="143"/>
      <c r="G351" s="143"/>
      <c r="H351" s="143">
        <v>0</v>
      </c>
      <c r="I351" s="143">
        <v>0</v>
      </c>
      <c r="J351" s="143">
        <f t="shared" si="173"/>
        <v>0</v>
      </c>
      <c r="K351" s="147" t="s">
        <v>76</v>
      </c>
      <c r="L351" s="143">
        <f>I351*0.06</f>
        <v>0</v>
      </c>
      <c r="M351" s="143"/>
      <c r="N351" s="143"/>
      <c r="O351" s="143">
        <v>2</v>
      </c>
      <c r="P351" s="143">
        <v>71.8</v>
      </c>
      <c r="Q351" s="143">
        <f t="shared" si="174"/>
        <v>2</v>
      </c>
      <c r="R351" s="147" t="s">
        <v>76</v>
      </c>
      <c r="S351" s="143">
        <f>P351*0.05</f>
        <v>3.59</v>
      </c>
      <c r="T351" s="143"/>
      <c r="U351" s="143"/>
      <c r="V351" s="143">
        <v>0</v>
      </c>
      <c r="W351" s="143">
        <v>0</v>
      </c>
      <c r="X351" s="143">
        <f t="shared" si="175"/>
        <v>0</v>
      </c>
      <c r="Y351" s="147" t="s">
        <v>76</v>
      </c>
      <c r="Z351" s="143">
        <f>W351*0.06</f>
        <v>0</v>
      </c>
      <c r="AA351" s="143"/>
      <c r="AB351" s="143"/>
      <c r="AC351" s="143">
        <v>1</v>
      </c>
      <c r="AD351" s="143">
        <v>18</v>
      </c>
      <c r="AE351" s="143">
        <f t="shared" si="176"/>
        <v>1</v>
      </c>
      <c r="AF351" s="147" t="s">
        <v>76</v>
      </c>
      <c r="AG351" s="143">
        <f>AD351*0.06</f>
        <v>1.08</v>
      </c>
      <c r="AH351" s="143"/>
      <c r="AI351" s="143"/>
      <c r="AJ351" s="143">
        <v>0</v>
      </c>
      <c r="AK351" s="143">
        <v>0</v>
      </c>
      <c r="AL351" s="143">
        <f t="shared" si="177"/>
        <v>0</v>
      </c>
      <c r="AM351" s="147" t="s">
        <v>76</v>
      </c>
      <c r="AN351" s="143">
        <f>AK351*0.06</f>
        <v>0</v>
      </c>
      <c r="AO351" s="143"/>
      <c r="AP351" s="143"/>
      <c r="AQ351" s="143"/>
      <c r="AR351" s="143">
        <v>0</v>
      </c>
      <c r="AS351" s="143">
        <v>0</v>
      </c>
      <c r="AT351" s="143">
        <f t="shared" si="178"/>
        <v>0</v>
      </c>
      <c r="AU351" s="147" t="s">
        <v>76</v>
      </c>
      <c r="AV351" s="143">
        <f>AS351*0.06</f>
        <v>0</v>
      </c>
      <c r="AW351" s="143"/>
      <c r="AX351" s="143"/>
      <c r="AY351" s="143">
        <v>0</v>
      </c>
      <c r="AZ351" s="143">
        <v>0</v>
      </c>
      <c r="BA351" s="143">
        <f t="shared" si="179"/>
        <v>0</v>
      </c>
      <c r="BB351" s="147" t="s">
        <v>76</v>
      </c>
      <c r="BC351" s="143">
        <f>AZ351*0.06</f>
        <v>0</v>
      </c>
      <c r="BD351" s="143"/>
      <c r="BE351" s="143"/>
      <c r="BF351" s="143">
        <v>0</v>
      </c>
      <c r="BG351" s="143">
        <v>0</v>
      </c>
      <c r="BH351" s="143">
        <f t="shared" si="180"/>
        <v>0</v>
      </c>
      <c r="BI351" s="147" t="s">
        <v>76</v>
      </c>
      <c r="BJ351" s="143">
        <f>BG351*0.06</f>
        <v>0</v>
      </c>
      <c r="BK351" s="143"/>
      <c r="BL351" s="143"/>
      <c r="BM351" s="143">
        <v>0</v>
      </c>
      <c r="BN351" s="143">
        <v>0</v>
      </c>
      <c r="BO351" s="143">
        <v>0</v>
      </c>
      <c r="BP351" s="143">
        <f t="shared" si="182"/>
        <v>0</v>
      </c>
      <c r="BQ351" s="147" t="s">
        <v>76</v>
      </c>
      <c r="BR351" s="143">
        <f>(BN351-BO351)*0.06</f>
        <v>0</v>
      </c>
      <c r="BS351" s="143"/>
      <c r="BT351" s="143"/>
      <c r="BU351" s="143">
        <v>1</v>
      </c>
      <c r="BV351" s="143">
        <v>21</v>
      </c>
      <c r="BW351" s="143">
        <f t="shared" si="183"/>
        <v>1</v>
      </c>
      <c r="BX351" s="147" t="s">
        <v>76</v>
      </c>
      <c r="BY351" s="143">
        <f>BV351*0.06</f>
        <v>1.26</v>
      </c>
      <c r="BZ351" s="143"/>
      <c r="CA351" s="143"/>
      <c r="CB351" s="143">
        <f t="shared" si="184"/>
        <v>0</v>
      </c>
      <c r="CC351" s="159">
        <f t="shared" si="185"/>
        <v>0</v>
      </c>
      <c r="CD351" s="160" t="s">
        <v>76</v>
      </c>
      <c r="CE351" s="159">
        <f>CG351*2+CH351*3+CI351*15+CJ351*10+CK351*50+CL351*4+CM351*20+CN351*3+CO351*15+CP351*40+CQ351*40</f>
        <v>0</v>
      </c>
      <c r="CF351" s="159"/>
      <c r="CG351" s="144">
        <v>0</v>
      </c>
      <c r="CH351" s="143">
        <v>0</v>
      </c>
      <c r="CI351" s="143">
        <v>0</v>
      </c>
      <c r="CJ351" s="143">
        <v>0</v>
      </c>
      <c r="CK351" s="143">
        <v>0</v>
      </c>
      <c r="CL351" s="143">
        <v>0</v>
      </c>
      <c r="CM351" s="143">
        <v>0</v>
      </c>
      <c r="CN351" s="143">
        <v>0</v>
      </c>
      <c r="CO351" s="143">
        <v>0</v>
      </c>
      <c r="CP351" s="143">
        <v>0</v>
      </c>
      <c r="CQ351" s="143">
        <v>0</v>
      </c>
      <c r="CR351" s="143">
        <f t="shared" si="186"/>
        <v>6</v>
      </c>
      <c r="CS351" s="143">
        <f t="shared" si="187"/>
        <v>0</v>
      </c>
    </row>
    <row r="352" s="135" customFormat="1" customHeight="1" spans="1:97">
      <c r="A352" s="143">
        <v>990035</v>
      </c>
      <c r="B352" s="143" t="s">
        <v>547</v>
      </c>
      <c r="C352" s="143">
        <v>114286</v>
      </c>
      <c r="D352" s="143" t="s">
        <v>548</v>
      </c>
      <c r="E352" s="143" t="s">
        <v>416</v>
      </c>
      <c r="F352" s="143">
        <v>10</v>
      </c>
      <c r="G352" s="143">
        <v>12</v>
      </c>
      <c r="H352" s="143">
        <v>3</v>
      </c>
      <c r="I352" s="143">
        <v>78.8</v>
      </c>
      <c r="J352" s="143">
        <f t="shared" si="173"/>
        <v>-7</v>
      </c>
      <c r="K352" s="147" t="s">
        <v>70</v>
      </c>
      <c r="L352" s="143">
        <f>I352*0.06</f>
        <v>4.728</v>
      </c>
      <c r="M352" s="143">
        <v>13</v>
      </c>
      <c r="N352" s="143">
        <v>15</v>
      </c>
      <c r="O352" s="143">
        <v>13</v>
      </c>
      <c r="P352" s="143">
        <v>288.5</v>
      </c>
      <c r="Q352" s="143">
        <f t="shared" si="174"/>
        <v>0</v>
      </c>
      <c r="R352" s="147" t="s">
        <v>73</v>
      </c>
      <c r="S352" s="143">
        <f>P352*0.06</f>
        <v>17.31</v>
      </c>
      <c r="T352" s="143">
        <v>5</v>
      </c>
      <c r="U352" s="143">
        <v>5</v>
      </c>
      <c r="V352" s="143">
        <v>3</v>
      </c>
      <c r="W352" s="143">
        <v>84</v>
      </c>
      <c r="X352" s="143">
        <f t="shared" si="175"/>
        <v>-2</v>
      </c>
      <c r="Y352" s="147" t="s">
        <v>70</v>
      </c>
      <c r="Z352" s="143">
        <f>W352*0.06</f>
        <v>5.04</v>
      </c>
      <c r="AA352" s="143">
        <v>9</v>
      </c>
      <c r="AB352" s="143">
        <v>12</v>
      </c>
      <c r="AC352" s="143">
        <v>2</v>
      </c>
      <c r="AD352" s="143">
        <v>70</v>
      </c>
      <c r="AE352" s="143">
        <f t="shared" si="176"/>
        <v>-7</v>
      </c>
      <c r="AF352" s="147" t="s">
        <v>70</v>
      </c>
      <c r="AG352" s="143">
        <f>AD352*0.06</f>
        <v>4.2</v>
      </c>
      <c r="AH352" s="143">
        <v>2</v>
      </c>
      <c r="AI352" s="143">
        <v>2</v>
      </c>
      <c r="AJ352" s="143">
        <v>3</v>
      </c>
      <c r="AK352" s="143">
        <v>88.8</v>
      </c>
      <c r="AL352" s="143">
        <f t="shared" si="177"/>
        <v>1</v>
      </c>
      <c r="AM352" s="147" t="s">
        <v>69</v>
      </c>
      <c r="AN352" s="143">
        <f>AK352*0.1</f>
        <v>8.88</v>
      </c>
      <c r="AO352" s="143"/>
      <c r="AP352" s="143">
        <v>15</v>
      </c>
      <c r="AQ352" s="143">
        <v>17</v>
      </c>
      <c r="AR352" s="143">
        <v>21</v>
      </c>
      <c r="AS352" s="143">
        <v>1516.34</v>
      </c>
      <c r="AT352" s="143">
        <f t="shared" si="178"/>
        <v>6</v>
      </c>
      <c r="AU352" s="147" t="s">
        <v>69</v>
      </c>
      <c r="AV352" s="143">
        <f t="shared" si="196"/>
        <v>151.634</v>
      </c>
      <c r="AW352" s="143">
        <v>2</v>
      </c>
      <c r="AX352" s="143">
        <v>2</v>
      </c>
      <c r="AY352" s="143">
        <v>0</v>
      </c>
      <c r="AZ352" s="143">
        <v>0</v>
      </c>
      <c r="BA352" s="143">
        <f t="shared" si="179"/>
        <v>-2</v>
      </c>
      <c r="BB352" s="147" t="s">
        <v>70</v>
      </c>
      <c r="BC352" s="143">
        <f>AZ352*0.06</f>
        <v>0</v>
      </c>
      <c r="BD352" s="143">
        <v>1</v>
      </c>
      <c r="BE352" s="143">
        <v>1</v>
      </c>
      <c r="BF352" s="143">
        <v>0</v>
      </c>
      <c r="BG352" s="143">
        <v>0</v>
      </c>
      <c r="BH352" s="143">
        <f t="shared" si="180"/>
        <v>-1</v>
      </c>
      <c r="BI352" s="147" t="s">
        <v>70</v>
      </c>
      <c r="BJ352" s="143">
        <f>BG352*0.06</f>
        <v>0</v>
      </c>
      <c r="BK352" s="143">
        <v>2</v>
      </c>
      <c r="BL352" s="143">
        <v>2</v>
      </c>
      <c r="BM352" s="143">
        <v>0</v>
      </c>
      <c r="BN352" s="143">
        <v>0</v>
      </c>
      <c r="BO352" s="143">
        <v>0</v>
      </c>
      <c r="BP352" s="143">
        <f t="shared" si="182"/>
        <v>-2</v>
      </c>
      <c r="BQ352" s="147" t="s">
        <v>70</v>
      </c>
      <c r="BR352" s="143">
        <f>(BN352-BO352)*0.06</f>
        <v>0</v>
      </c>
      <c r="BS352" s="143">
        <v>5</v>
      </c>
      <c r="BT352" s="143">
        <v>7</v>
      </c>
      <c r="BU352" s="143">
        <v>5</v>
      </c>
      <c r="BV352" s="143">
        <v>105.22</v>
      </c>
      <c r="BW352" s="143">
        <f t="shared" si="183"/>
        <v>0</v>
      </c>
      <c r="BX352" s="147" t="s">
        <v>73</v>
      </c>
      <c r="BY352" s="143">
        <f>BV352*0.08</f>
        <v>8.4176</v>
      </c>
      <c r="BZ352" s="143">
        <v>5</v>
      </c>
      <c r="CA352" s="143">
        <v>6</v>
      </c>
      <c r="CB352" s="143">
        <f t="shared" si="184"/>
        <v>6</v>
      </c>
      <c r="CC352" s="159">
        <f t="shared" si="185"/>
        <v>1</v>
      </c>
      <c r="CD352" s="160" t="s">
        <v>69</v>
      </c>
      <c r="CE352" s="159">
        <f>CG352*3+CH352*5+CI352*25+CJ352*15+CK352*70+CL352*6+CM352*30+CN352*6+CO352*24+CP352*56+CQ352*61</f>
        <v>30</v>
      </c>
      <c r="CF352" s="159"/>
      <c r="CG352" s="144">
        <v>0</v>
      </c>
      <c r="CH352" s="143">
        <v>1</v>
      </c>
      <c r="CI352" s="143">
        <v>1</v>
      </c>
      <c r="CJ352" s="143">
        <v>0</v>
      </c>
      <c r="CK352" s="143">
        <v>0</v>
      </c>
      <c r="CL352" s="143">
        <v>0</v>
      </c>
      <c r="CM352" s="143">
        <v>0</v>
      </c>
      <c r="CN352" s="143">
        <v>0</v>
      </c>
      <c r="CO352" s="143">
        <v>0</v>
      </c>
      <c r="CP352" s="143">
        <v>0</v>
      </c>
      <c r="CQ352" s="143">
        <v>0</v>
      </c>
      <c r="CR352" s="143">
        <f t="shared" si="186"/>
        <v>230</v>
      </c>
      <c r="CS352" s="143">
        <f t="shared" si="187"/>
        <v>0</v>
      </c>
    </row>
    <row r="353" s="135" customFormat="1" customHeight="1" spans="1:97">
      <c r="A353" s="143">
        <v>4077</v>
      </c>
      <c r="B353" s="143" t="s">
        <v>549</v>
      </c>
      <c r="C353" s="143">
        <v>114286</v>
      </c>
      <c r="D353" s="143" t="s">
        <v>548</v>
      </c>
      <c r="E353" s="143" t="s">
        <v>68</v>
      </c>
      <c r="F353" s="143">
        <v>10</v>
      </c>
      <c r="G353" s="143">
        <v>12</v>
      </c>
      <c r="H353" s="143">
        <v>24</v>
      </c>
      <c r="I353" s="143">
        <v>533.67</v>
      </c>
      <c r="J353" s="143">
        <f t="shared" si="173"/>
        <v>14</v>
      </c>
      <c r="K353" s="147" t="s">
        <v>69</v>
      </c>
      <c r="L353" s="143">
        <f>I353*0.1</f>
        <v>53.367</v>
      </c>
      <c r="M353" s="143">
        <v>14</v>
      </c>
      <c r="N353" s="143">
        <v>15</v>
      </c>
      <c r="O353" s="143">
        <v>35</v>
      </c>
      <c r="P353" s="143">
        <v>622.75</v>
      </c>
      <c r="Q353" s="143">
        <f t="shared" si="174"/>
        <v>21</v>
      </c>
      <c r="R353" s="147" t="s">
        <v>69</v>
      </c>
      <c r="S353" s="143">
        <f>P353*0.08</f>
        <v>49.82</v>
      </c>
      <c r="T353" s="143">
        <v>4</v>
      </c>
      <c r="U353" s="143">
        <v>5</v>
      </c>
      <c r="V353" s="143">
        <v>4</v>
      </c>
      <c r="W353" s="143">
        <v>107.83</v>
      </c>
      <c r="X353" s="143">
        <f t="shared" si="175"/>
        <v>0</v>
      </c>
      <c r="Y353" s="147" t="s">
        <v>73</v>
      </c>
      <c r="Z353" s="143">
        <f>W353*0.08</f>
        <v>8.6264</v>
      </c>
      <c r="AA353" s="143">
        <v>9</v>
      </c>
      <c r="AB353" s="143">
        <v>12</v>
      </c>
      <c r="AC353" s="143">
        <v>11</v>
      </c>
      <c r="AD353" s="143">
        <v>312.7</v>
      </c>
      <c r="AE353" s="143">
        <f t="shared" si="176"/>
        <v>2</v>
      </c>
      <c r="AF353" s="147" t="s">
        <v>73</v>
      </c>
      <c r="AG353" s="143">
        <f>AD353*0.08</f>
        <v>25.016</v>
      </c>
      <c r="AH353" s="143">
        <v>2</v>
      </c>
      <c r="AI353" s="143">
        <v>2</v>
      </c>
      <c r="AJ353" s="143">
        <v>3</v>
      </c>
      <c r="AK353" s="143">
        <v>86.8</v>
      </c>
      <c r="AL353" s="143">
        <f t="shared" si="177"/>
        <v>1</v>
      </c>
      <c r="AM353" s="147" t="s">
        <v>69</v>
      </c>
      <c r="AN353" s="143">
        <f>AK353*0.1</f>
        <v>8.68</v>
      </c>
      <c r="AO353" s="143"/>
      <c r="AP353" s="143">
        <v>14</v>
      </c>
      <c r="AQ353" s="143">
        <v>17</v>
      </c>
      <c r="AR353" s="143">
        <v>23</v>
      </c>
      <c r="AS353" s="143">
        <v>1241.37</v>
      </c>
      <c r="AT353" s="143">
        <f t="shared" si="178"/>
        <v>9</v>
      </c>
      <c r="AU353" s="147" t="s">
        <v>69</v>
      </c>
      <c r="AV353" s="143">
        <f t="shared" si="196"/>
        <v>124.137</v>
      </c>
      <c r="AW353" s="143">
        <v>2</v>
      </c>
      <c r="AX353" s="143">
        <v>2</v>
      </c>
      <c r="AY353" s="143">
        <v>16</v>
      </c>
      <c r="AZ353" s="143">
        <v>400</v>
      </c>
      <c r="BA353" s="143">
        <f t="shared" si="179"/>
        <v>14</v>
      </c>
      <c r="BB353" s="147" t="s">
        <v>69</v>
      </c>
      <c r="BC353" s="143">
        <f>AZ353*0.1</f>
        <v>40</v>
      </c>
      <c r="BD353" s="143">
        <v>1</v>
      </c>
      <c r="BE353" s="143">
        <v>2</v>
      </c>
      <c r="BF353" s="143">
        <v>3</v>
      </c>
      <c r="BG353" s="143">
        <v>39.6</v>
      </c>
      <c r="BH353" s="143">
        <f t="shared" si="180"/>
        <v>2</v>
      </c>
      <c r="BI353" s="147" t="s">
        <v>69</v>
      </c>
      <c r="BJ353" s="143">
        <f>BG353*0.1</f>
        <v>3.96</v>
      </c>
      <c r="BK353" s="143">
        <v>2</v>
      </c>
      <c r="BL353" s="143">
        <v>2</v>
      </c>
      <c r="BM353" s="143">
        <v>38</v>
      </c>
      <c r="BN353" s="143">
        <v>590.65</v>
      </c>
      <c r="BO353" s="143">
        <v>441.15</v>
      </c>
      <c r="BP353" s="143">
        <f t="shared" si="182"/>
        <v>36</v>
      </c>
      <c r="BQ353" s="147" t="s">
        <v>69</v>
      </c>
      <c r="BR353" s="143">
        <f>(BN353-BO353)*0.1</f>
        <v>14.95</v>
      </c>
      <c r="BS353" s="143">
        <v>5</v>
      </c>
      <c r="BT353" s="143">
        <v>7</v>
      </c>
      <c r="BU353" s="143">
        <v>3</v>
      </c>
      <c r="BV353" s="143">
        <v>49</v>
      </c>
      <c r="BW353" s="143">
        <f t="shared" si="183"/>
        <v>-2</v>
      </c>
      <c r="BX353" s="147" t="s">
        <v>70</v>
      </c>
      <c r="BY353" s="143">
        <f t="shared" ref="BY353:BY358" si="197">BV353*0.06</f>
        <v>2.94</v>
      </c>
      <c r="BZ353" s="143">
        <v>5</v>
      </c>
      <c r="CA353" s="143">
        <v>6</v>
      </c>
      <c r="CB353" s="143">
        <f t="shared" si="184"/>
        <v>1</v>
      </c>
      <c r="CC353" s="159">
        <f t="shared" si="185"/>
        <v>-4</v>
      </c>
      <c r="CD353" s="160" t="s">
        <v>70</v>
      </c>
      <c r="CE353" s="159">
        <f t="shared" ref="CE353:CE366" si="198">CG353*2+CH353*3+CI353*15+CJ353*10+CK353*50+CL353*4+CM353*20+CN353*3+CO353*15+CP353*40+CQ353*40</f>
        <v>3</v>
      </c>
      <c r="CF353" s="159">
        <f t="shared" ref="CF353:CF363" si="199">CC353*3</f>
        <v>-12</v>
      </c>
      <c r="CG353" s="144">
        <v>0</v>
      </c>
      <c r="CH353" s="143">
        <v>1</v>
      </c>
      <c r="CI353" s="143">
        <v>0</v>
      </c>
      <c r="CJ353" s="143">
        <v>0</v>
      </c>
      <c r="CK353" s="143">
        <v>0</v>
      </c>
      <c r="CL353" s="143">
        <v>0</v>
      </c>
      <c r="CM353" s="143">
        <v>0</v>
      </c>
      <c r="CN353" s="143">
        <v>0</v>
      </c>
      <c r="CO353" s="143">
        <v>0</v>
      </c>
      <c r="CP353" s="143">
        <v>0</v>
      </c>
      <c r="CQ353" s="143">
        <v>0</v>
      </c>
      <c r="CR353" s="143">
        <f t="shared" si="186"/>
        <v>334</v>
      </c>
      <c r="CS353" s="143">
        <f t="shared" si="187"/>
        <v>-12</v>
      </c>
    </row>
    <row r="354" s="135" customFormat="1" customHeight="1" spans="1:97">
      <c r="A354" s="143">
        <v>13162</v>
      </c>
      <c r="B354" s="143" t="s">
        <v>550</v>
      </c>
      <c r="C354" s="143">
        <v>114286</v>
      </c>
      <c r="D354" s="143" t="s">
        <v>548</v>
      </c>
      <c r="E354" s="143" t="s">
        <v>416</v>
      </c>
      <c r="F354" s="143">
        <v>10</v>
      </c>
      <c r="G354" s="143">
        <v>12</v>
      </c>
      <c r="H354" s="143">
        <v>9</v>
      </c>
      <c r="I354" s="143">
        <v>161.3</v>
      </c>
      <c r="J354" s="143">
        <f t="shared" si="173"/>
        <v>-1</v>
      </c>
      <c r="K354" s="147" t="s">
        <v>70</v>
      </c>
      <c r="L354" s="143">
        <f>I354*0.06</f>
        <v>9.678</v>
      </c>
      <c r="M354" s="143">
        <v>13</v>
      </c>
      <c r="N354" s="143">
        <v>14</v>
      </c>
      <c r="O354" s="143">
        <v>16</v>
      </c>
      <c r="P354" s="143">
        <v>356.58</v>
      </c>
      <c r="Q354" s="143">
        <f t="shared" si="174"/>
        <v>3</v>
      </c>
      <c r="R354" s="147" t="s">
        <v>69</v>
      </c>
      <c r="S354" s="143">
        <f>P354*0.08</f>
        <v>28.5264</v>
      </c>
      <c r="T354" s="143">
        <v>5</v>
      </c>
      <c r="U354" s="143">
        <v>5</v>
      </c>
      <c r="V354" s="143">
        <v>3</v>
      </c>
      <c r="W354" s="143">
        <v>81</v>
      </c>
      <c r="X354" s="143">
        <f t="shared" si="175"/>
        <v>-2</v>
      </c>
      <c r="Y354" s="147" t="s">
        <v>70</v>
      </c>
      <c r="Z354" s="143">
        <f>W354*0.06</f>
        <v>4.86</v>
      </c>
      <c r="AA354" s="143">
        <v>9</v>
      </c>
      <c r="AB354" s="143">
        <v>12</v>
      </c>
      <c r="AC354" s="143">
        <v>10</v>
      </c>
      <c r="AD354" s="143">
        <v>193.84</v>
      </c>
      <c r="AE354" s="143">
        <f t="shared" si="176"/>
        <v>1</v>
      </c>
      <c r="AF354" s="147" t="s">
        <v>73</v>
      </c>
      <c r="AG354" s="143">
        <f>AD354*0.08</f>
        <v>15.5072</v>
      </c>
      <c r="AH354" s="143">
        <v>2</v>
      </c>
      <c r="AI354" s="143">
        <v>2</v>
      </c>
      <c r="AJ354" s="143">
        <v>0</v>
      </c>
      <c r="AK354" s="143">
        <v>0</v>
      </c>
      <c r="AL354" s="143">
        <f t="shared" si="177"/>
        <v>-2</v>
      </c>
      <c r="AM354" s="147" t="s">
        <v>70</v>
      </c>
      <c r="AN354" s="143">
        <f>AK354*0.06</f>
        <v>0</v>
      </c>
      <c r="AO354" s="143">
        <f>AL354*1</f>
        <v>-2</v>
      </c>
      <c r="AP354" s="143">
        <v>14</v>
      </c>
      <c r="AQ354" s="143">
        <v>17</v>
      </c>
      <c r="AR354" s="143">
        <v>37</v>
      </c>
      <c r="AS354" s="143">
        <v>2722.69</v>
      </c>
      <c r="AT354" s="143">
        <f t="shared" si="178"/>
        <v>23</v>
      </c>
      <c r="AU354" s="147" t="s">
        <v>69</v>
      </c>
      <c r="AV354" s="143">
        <f t="shared" si="196"/>
        <v>272.269</v>
      </c>
      <c r="AW354" s="143">
        <v>2</v>
      </c>
      <c r="AX354" s="143">
        <v>2</v>
      </c>
      <c r="AY354" s="143">
        <v>5</v>
      </c>
      <c r="AZ354" s="143">
        <v>140</v>
      </c>
      <c r="BA354" s="143">
        <f t="shared" si="179"/>
        <v>3</v>
      </c>
      <c r="BB354" s="147" t="s">
        <v>69</v>
      </c>
      <c r="BC354" s="143">
        <f>AZ354*0.1</f>
        <v>14</v>
      </c>
      <c r="BD354" s="143">
        <v>1</v>
      </c>
      <c r="BE354" s="143">
        <v>1</v>
      </c>
      <c r="BF354" s="143">
        <v>0</v>
      </c>
      <c r="BG354" s="143">
        <v>0</v>
      </c>
      <c r="BH354" s="143">
        <f t="shared" si="180"/>
        <v>-1</v>
      </c>
      <c r="BI354" s="147" t="s">
        <v>70</v>
      </c>
      <c r="BJ354" s="143">
        <f>BG354*0.06</f>
        <v>0</v>
      </c>
      <c r="BK354" s="143">
        <v>1</v>
      </c>
      <c r="BL354" s="143">
        <v>2</v>
      </c>
      <c r="BM354" s="143">
        <v>32</v>
      </c>
      <c r="BN354" s="143">
        <v>448.5</v>
      </c>
      <c r="BO354" s="143">
        <v>448.5</v>
      </c>
      <c r="BP354" s="143">
        <f t="shared" si="182"/>
        <v>31</v>
      </c>
      <c r="BQ354" s="147" t="s">
        <v>69</v>
      </c>
      <c r="BR354" s="143">
        <f>(BN354-BO354)*0.1</f>
        <v>0</v>
      </c>
      <c r="BS354" s="143">
        <v>5</v>
      </c>
      <c r="BT354" s="143">
        <v>7</v>
      </c>
      <c r="BU354" s="143">
        <v>4</v>
      </c>
      <c r="BV354" s="143">
        <v>49.34</v>
      </c>
      <c r="BW354" s="143">
        <f t="shared" si="183"/>
        <v>-1</v>
      </c>
      <c r="BX354" s="147" t="s">
        <v>70</v>
      </c>
      <c r="BY354" s="143">
        <f t="shared" si="197"/>
        <v>2.9604</v>
      </c>
      <c r="BZ354" s="143">
        <v>5</v>
      </c>
      <c r="CA354" s="143">
        <v>6</v>
      </c>
      <c r="CB354" s="143">
        <f t="shared" si="184"/>
        <v>3</v>
      </c>
      <c r="CC354" s="159">
        <f t="shared" si="185"/>
        <v>-2</v>
      </c>
      <c r="CD354" s="160" t="s">
        <v>70</v>
      </c>
      <c r="CE354" s="159">
        <f t="shared" si="198"/>
        <v>9</v>
      </c>
      <c r="CF354" s="159">
        <f t="shared" si="199"/>
        <v>-6</v>
      </c>
      <c r="CG354" s="144">
        <v>0</v>
      </c>
      <c r="CH354" s="143">
        <v>3</v>
      </c>
      <c r="CI354" s="143">
        <v>0</v>
      </c>
      <c r="CJ354" s="143">
        <v>0</v>
      </c>
      <c r="CK354" s="143">
        <v>0</v>
      </c>
      <c r="CL354" s="143">
        <v>0</v>
      </c>
      <c r="CM354" s="143">
        <v>0</v>
      </c>
      <c r="CN354" s="143">
        <v>0</v>
      </c>
      <c r="CO354" s="143">
        <v>0</v>
      </c>
      <c r="CP354" s="143">
        <v>0</v>
      </c>
      <c r="CQ354" s="143">
        <v>0</v>
      </c>
      <c r="CR354" s="143">
        <f t="shared" si="186"/>
        <v>357</v>
      </c>
      <c r="CS354" s="143">
        <f t="shared" si="187"/>
        <v>-8</v>
      </c>
    </row>
    <row r="355" s="135" customFormat="1" customHeight="1" spans="1:97">
      <c r="A355" s="143">
        <v>13394</v>
      </c>
      <c r="B355" s="143" t="s">
        <v>551</v>
      </c>
      <c r="C355" s="143">
        <v>114286</v>
      </c>
      <c r="D355" s="143" t="s">
        <v>548</v>
      </c>
      <c r="E355" s="143" t="s">
        <v>416</v>
      </c>
      <c r="F355" s="143">
        <v>10</v>
      </c>
      <c r="G355" s="143">
        <v>12</v>
      </c>
      <c r="H355" s="143">
        <v>3</v>
      </c>
      <c r="I355" s="143">
        <v>68.89</v>
      </c>
      <c r="J355" s="143">
        <f t="shared" si="173"/>
        <v>-7</v>
      </c>
      <c r="K355" s="147" t="s">
        <v>70</v>
      </c>
      <c r="L355" s="143">
        <f>I355*0.06</f>
        <v>4.1334</v>
      </c>
      <c r="M355" s="143">
        <v>13</v>
      </c>
      <c r="N355" s="143">
        <v>14</v>
      </c>
      <c r="O355" s="143">
        <v>16</v>
      </c>
      <c r="P355" s="143">
        <v>370.31</v>
      </c>
      <c r="Q355" s="143">
        <f t="shared" si="174"/>
        <v>3</v>
      </c>
      <c r="R355" s="147" t="s">
        <v>69</v>
      </c>
      <c r="S355" s="143">
        <f>P355*0.08</f>
        <v>29.6248</v>
      </c>
      <c r="T355" s="143">
        <v>4</v>
      </c>
      <c r="U355" s="143">
        <v>4</v>
      </c>
      <c r="V355" s="143">
        <v>4</v>
      </c>
      <c r="W355" s="143">
        <v>108.5</v>
      </c>
      <c r="X355" s="143">
        <f t="shared" si="175"/>
        <v>0</v>
      </c>
      <c r="Y355" s="147" t="s">
        <v>69</v>
      </c>
      <c r="Z355" s="143">
        <f>W355*0.1</f>
        <v>10.85</v>
      </c>
      <c r="AA355" s="143">
        <v>9</v>
      </c>
      <c r="AB355" s="143">
        <v>12</v>
      </c>
      <c r="AC355" s="143">
        <v>9</v>
      </c>
      <c r="AD355" s="143">
        <v>175.1</v>
      </c>
      <c r="AE355" s="143">
        <f t="shared" si="176"/>
        <v>0</v>
      </c>
      <c r="AF355" s="147" t="s">
        <v>73</v>
      </c>
      <c r="AG355" s="143">
        <f>AD355*0.08</f>
        <v>14.008</v>
      </c>
      <c r="AH355" s="143">
        <v>1</v>
      </c>
      <c r="AI355" s="143">
        <v>2</v>
      </c>
      <c r="AJ355" s="143">
        <v>2</v>
      </c>
      <c r="AK355" s="143">
        <v>59</v>
      </c>
      <c r="AL355" s="143">
        <f t="shared" si="177"/>
        <v>1</v>
      </c>
      <c r="AM355" s="147" t="s">
        <v>69</v>
      </c>
      <c r="AN355" s="143">
        <f>AK355*0.1</f>
        <v>5.9</v>
      </c>
      <c r="AO355" s="143"/>
      <c r="AP355" s="143">
        <v>14</v>
      </c>
      <c r="AQ355" s="143">
        <v>17</v>
      </c>
      <c r="AR355" s="143">
        <v>22</v>
      </c>
      <c r="AS355" s="143">
        <v>1439.83</v>
      </c>
      <c r="AT355" s="143">
        <f t="shared" si="178"/>
        <v>8</v>
      </c>
      <c r="AU355" s="147" t="s">
        <v>69</v>
      </c>
      <c r="AV355" s="143">
        <f t="shared" si="196"/>
        <v>143.983</v>
      </c>
      <c r="AW355" s="143">
        <v>2</v>
      </c>
      <c r="AX355" s="143">
        <v>3</v>
      </c>
      <c r="AY355" s="143">
        <v>3</v>
      </c>
      <c r="AZ355" s="143">
        <v>55</v>
      </c>
      <c r="BA355" s="143">
        <f t="shared" si="179"/>
        <v>1</v>
      </c>
      <c r="BB355" s="147" t="s">
        <v>69</v>
      </c>
      <c r="BC355" s="143">
        <f>AZ355*0.1</f>
        <v>5.5</v>
      </c>
      <c r="BD355" s="143">
        <v>1</v>
      </c>
      <c r="BE355" s="143">
        <v>1</v>
      </c>
      <c r="BF355" s="143">
        <v>0</v>
      </c>
      <c r="BG355" s="143">
        <v>0</v>
      </c>
      <c r="BH355" s="143">
        <f t="shared" si="180"/>
        <v>-1</v>
      </c>
      <c r="BI355" s="147" t="s">
        <v>70</v>
      </c>
      <c r="BJ355" s="143">
        <f>BG355*0.06</f>
        <v>0</v>
      </c>
      <c r="BK355" s="143">
        <v>2</v>
      </c>
      <c r="BL355" s="143">
        <v>2</v>
      </c>
      <c r="BM355" s="143">
        <v>0</v>
      </c>
      <c r="BN355" s="143">
        <v>0</v>
      </c>
      <c r="BO355" s="143">
        <v>0</v>
      </c>
      <c r="BP355" s="143">
        <f t="shared" si="182"/>
        <v>-2</v>
      </c>
      <c r="BQ355" s="147" t="s">
        <v>70</v>
      </c>
      <c r="BR355" s="143">
        <f>(BN355-BO355)*0.06</f>
        <v>0</v>
      </c>
      <c r="BS355" s="143">
        <v>5</v>
      </c>
      <c r="BT355" s="143">
        <v>6</v>
      </c>
      <c r="BU355" s="143">
        <v>2</v>
      </c>
      <c r="BV355" s="143">
        <v>32</v>
      </c>
      <c r="BW355" s="143">
        <f t="shared" si="183"/>
        <v>-3</v>
      </c>
      <c r="BX355" s="147" t="s">
        <v>70</v>
      </c>
      <c r="BY355" s="143">
        <f t="shared" si="197"/>
        <v>1.92</v>
      </c>
      <c r="BZ355" s="143">
        <v>5</v>
      </c>
      <c r="CA355" s="143">
        <v>6</v>
      </c>
      <c r="CB355" s="143">
        <f t="shared" si="184"/>
        <v>0</v>
      </c>
      <c r="CC355" s="159">
        <f t="shared" si="185"/>
        <v>-5</v>
      </c>
      <c r="CD355" s="160" t="s">
        <v>70</v>
      </c>
      <c r="CE355" s="159">
        <f t="shared" si="198"/>
        <v>0</v>
      </c>
      <c r="CF355" s="159">
        <f t="shared" si="199"/>
        <v>-15</v>
      </c>
      <c r="CG355" s="144">
        <v>0</v>
      </c>
      <c r="CH355" s="143">
        <v>0</v>
      </c>
      <c r="CI355" s="143">
        <v>0</v>
      </c>
      <c r="CJ355" s="143">
        <v>0</v>
      </c>
      <c r="CK355" s="143">
        <v>0</v>
      </c>
      <c r="CL355" s="143">
        <v>0</v>
      </c>
      <c r="CM355" s="143">
        <v>0</v>
      </c>
      <c r="CN355" s="143">
        <v>0</v>
      </c>
      <c r="CO355" s="143">
        <v>0</v>
      </c>
      <c r="CP355" s="143">
        <v>0</v>
      </c>
      <c r="CQ355" s="143">
        <v>0</v>
      </c>
      <c r="CR355" s="143">
        <f t="shared" si="186"/>
        <v>216</v>
      </c>
      <c r="CS355" s="143">
        <f t="shared" si="187"/>
        <v>-15</v>
      </c>
    </row>
    <row r="356" s="135" customFormat="1" customHeight="1" spans="1:97">
      <c r="A356" s="143">
        <v>12505</v>
      </c>
      <c r="B356" s="143" t="s">
        <v>552</v>
      </c>
      <c r="C356" s="143">
        <v>113833</v>
      </c>
      <c r="D356" s="143" t="s">
        <v>553</v>
      </c>
      <c r="E356" s="143" t="s">
        <v>68</v>
      </c>
      <c r="F356" s="143">
        <v>18</v>
      </c>
      <c r="G356" s="143">
        <v>22</v>
      </c>
      <c r="H356" s="143">
        <v>17</v>
      </c>
      <c r="I356" s="143">
        <v>403.74</v>
      </c>
      <c r="J356" s="143">
        <f t="shared" si="173"/>
        <v>-1</v>
      </c>
      <c r="K356" s="147" t="s">
        <v>70</v>
      </c>
      <c r="L356" s="143">
        <f>I356*0.06</f>
        <v>24.2244</v>
      </c>
      <c r="M356" s="143">
        <v>23</v>
      </c>
      <c r="N356" s="143">
        <v>26</v>
      </c>
      <c r="O356" s="143">
        <v>40</v>
      </c>
      <c r="P356" s="143">
        <v>766.76</v>
      </c>
      <c r="Q356" s="143">
        <f t="shared" si="174"/>
        <v>17</v>
      </c>
      <c r="R356" s="147" t="s">
        <v>69</v>
      </c>
      <c r="S356" s="143">
        <f>P356*0.08</f>
        <v>61.3408</v>
      </c>
      <c r="T356" s="143">
        <v>8</v>
      </c>
      <c r="U356" s="143">
        <v>9</v>
      </c>
      <c r="V356" s="143">
        <v>2</v>
      </c>
      <c r="W356" s="143">
        <v>49</v>
      </c>
      <c r="X356" s="143">
        <f t="shared" si="175"/>
        <v>-6</v>
      </c>
      <c r="Y356" s="147" t="s">
        <v>70</v>
      </c>
      <c r="Z356" s="143">
        <f>W356*0.06</f>
        <v>2.94</v>
      </c>
      <c r="AA356" s="143">
        <v>10</v>
      </c>
      <c r="AB356" s="143">
        <v>14</v>
      </c>
      <c r="AC356" s="143">
        <v>12</v>
      </c>
      <c r="AD356" s="143">
        <v>323.67</v>
      </c>
      <c r="AE356" s="143">
        <f t="shared" si="176"/>
        <v>2</v>
      </c>
      <c r="AF356" s="147" t="s">
        <v>73</v>
      </c>
      <c r="AG356" s="143">
        <f>AD356*0.08</f>
        <v>25.8936</v>
      </c>
      <c r="AH356" s="143">
        <v>3</v>
      </c>
      <c r="AI356" s="143">
        <v>3</v>
      </c>
      <c r="AJ356" s="143">
        <v>0</v>
      </c>
      <c r="AK356" s="143">
        <v>0</v>
      </c>
      <c r="AL356" s="143">
        <f t="shared" si="177"/>
        <v>-3</v>
      </c>
      <c r="AM356" s="147" t="s">
        <v>70</v>
      </c>
      <c r="AN356" s="143">
        <f>AK356*0.06</f>
        <v>0</v>
      </c>
      <c r="AO356" s="143">
        <f>AL356*1</f>
        <v>-3</v>
      </c>
      <c r="AP356" s="143">
        <v>17</v>
      </c>
      <c r="AQ356" s="143">
        <v>20</v>
      </c>
      <c r="AR356" s="143">
        <v>8</v>
      </c>
      <c r="AS356" s="143">
        <v>723.39</v>
      </c>
      <c r="AT356" s="143">
        <f t="shared" si="178"/>
        <v>-9</v>
      </c>
      <c r="AU356" s="147" t="s">
        <v>70</v>
      </c>
      <c r="AV356" s="143">
        <f t="shared" ref="AV356:AV363" si="200">AS356*0.06</f>
        <v>43.4034</v>
      </c>
      <c r="AW356" s="143">
        <v>4</v>
      </c>
      <c r="AX356" s="143">
        <v>5</v>
      </c>
      <c r="AY356" s="143">
        <v>1</v>
      </c>
      <c r="AZ356" s="143">
        <v>24.3</v>
      </c>
      <c r="BA356" s="143">
        <f t="shared" si="179"/>
        <v>-3</v>
      </c>
      <c r="BB356" s="147" t="s">
        <v>70</v>
      </c>
      <c r="BC356" s="143">
        <f>AZ356*0.06</f>
        <v>1.458</v>
      </c>
      <c r="BD356" s="143">
        <v>2</v>
      </c>
      <c r="BE356" s="143">
        <v>3</v>
      </c>
      <c r="BF356" s="143">
        <v>5</v>
      </c>
      <c r="BG356" s="143">
        <v>29.92</v>
      </c>
      <c r="BH356" s="143">
        <f t="shared" si="180"/>
        <v>3</v>
      </c>
      <c r="BI356" s="147" t="s">
        <v>69</v>
      </c>
      <c r="BJ356" s="143">
        <f>BG356*0.1</f>
        <v>2.992</v>
      </c>
      <c r="BK356" s="143">
        <v>4</v>
      </c>
      <c r="BL356" s="143">
        <v>4</v>
      </c>
      <c r="BM356" s="143">
        <v>22</v>
      </c>
      <c r="BN356" s="143">
        <v>299</v>
      </c>
      <c r="BO356" s="143">
        <v>299</v>
      </c>
      <c r="BP356" s="143">
        <f t="shared" si="182"/>
        <v>18</v>
      </c>
      <c r="BQ356" s="147" t="s">
        <v>69</v>
      </c>
      <c r="BR356" s="143">
        <f>(BN356-BO356)*0.1</f>
        <v>0</v>
      </c>
      <c r="BS356" s="143">
        <v>10</v>
      </c>
      <c r="BT356" s="143">
        <v>14</v>
      </c>
      <c r="BU356" s="143">
        <v>3</v>
      </c>
      <c r="BV356" s="143">
        <v>58.33</v>
      </c>
      <c r="BW356" s="143">
        <f t="shared" si="183"/>
        <v>-7</v>
      </c>
      <c r="BX356" s="147" t="s">
        <v>70</v>
      </c>
      <c r="BY356" s="143">
        <f t="shared" si="197"/>
        <v>3.4998</v>
      </c>
      <c r="BZ356" s="143">
        <v>6</v>
      </c>
      <c r="CA356" s="143">
        <v>7</v>
      </c>
      <c r="CB356" s="143">
        <f t="shared" si="184"/>
        <v>0</v>
      </c>
      <c r="CC356" s="159">
        <f t="shared" si="185"/>
        <v>-6</v>
      </c>
      <c r="CD356" s="160" t="s">
        <v>70</v>
      </c>
      <c r="CE356" s="159">
        <f t="shared" si="198"/>
        <v>0</v>
      </c>
      <c r="CF356" s="159">
        <f t="shared" si="199"/>
        <v>-18</v>
      </c>
      <c r="CG356" s="144">
        <v>0</v>
      </c>
      <c r="CH356" s="143">
        <v>0</v>
      </c>
      <c r="CI356" s="143">
        <v>0</v>
      </c>
      <c r="CJ356" s="143">
        <v>0</v>
      </c>
      <c r="CK356" s="143">
        <v>0</v>
      </c>
      <c r="CL356" s="143">
        <v>0</v>
      </c>
      <c r="CM356" s="143">
        <v>0</v>
      </c>
      <c r="CN356" s="143">
        <v>0</v>
      </c>
      <c r="CO356" s="143">
        <v>0</v>
      </c>
      <c r="CP356" s="143">
        <v>0</v>
      </c>
      <c r="CQ356" s="143">
        <v>0</v>
      </c>
      <c r="CR356" s="143">
        <f t="shared" si="186"/>
        <v>166</v>
      </c>
      <c r="CS356" s="143">
        <f t="shared" si="187"/>
        <v>-21</v>
      </c>
    </row>
    <row r="357" s="135" customFormat="1" customHeight="1" spans="1:97">
      <c r="A357" s="143">
        <v>13296</v>
      </c>
      <c r="B357" s="143" t="s">
        <v>554</v>
      </c>
      <c r="C357" s="143">
        <v>113833</v>
      </c>
      <c r="D357" s="143" t="s">
        <v>553</v>
      </c>
      <c r="E357" s="143" t="s">
        <v>555</v>
      </c>
      <c r="F357" s="143">
        <v>18</v>
      </c>
      <c r="G357" s="143">
        <v>21</v>
      </c>
      <c r="H357" s="143">
        <v>12</v>
      </c>
      <c r="I357" s="143">
        <v>305.75</v>
      </c>
      <c r="J357" s="143">
        <f t="shared" si="173"/>
        <v>-6</v>
      </c>
      <c r="K357" s="147" t="s">
        <v>70</v>
      </c>
      <c r="L357" s="143">
        <f>I357*0.06</f>
        <v>18.345</v>
      </c>
      <c r="M357" s="143">
        <v>24</v>
      </c>
      <c r="N357" s="143">
        <v>26</v>
      </c>
      <c r="O357" s="143">
        <v>25</v>
      </c>
      <c r="P357" s="143">
        <v>511.4</v>
      </c>
      <c r="Q357" s="143">
        <f t="shared" si="174"/>
        <v>1</v>
      </c>
      <c r="R357" s="147" t="s">
        <v>73</v>
      </c>
      <c r="S357" s="143">
        <f>P357*0.06</f>
        <v>30.684</v>
      </c>
      <c r="T357" s="143">
        <v>8</v>
      </c>
      <c r="U357" s="143">
        <v>9</v>
      </c>
      <c r="V357" s="143">
        <v>1</v>
      </c>
      <c r="W357" s="143">
        <v>28</v>
      </c>
      <c r="X357" s="143">
        <f t="shared" si="175"/>
        <v>-7</v>
      </c>
      <c r="Y357" s="147" t="s">
        <v>70</v>
      </c>
      <c r="Z357" s="143">
        <f>W357*0.06</f>
        <v>1.68</v>
      </c>
      <c r="AA357" s="143">
        <v>9</v>
      </c>
      <c r="AB357" s="143">
        <v>14</v>
      </c>
      <c r="AC357" s="143">
        <v>7</v>
      </c>
      <c r="AD357" s="143">
        <v>188.51</v>
      </c>
      <c r="AE357" s="143">
        <f t="shared" si="176"/>
        <v>-2</v>
      </c>
      <c r="AF357" s="147" t="s">
        <v>70</v>
      </c>
      <c r="AG357" s="143">
        <f>AD357*0.06</f>
        <v>11.3106</v>
      </c>
      <c r="AH357" s="143">
        <v>2</v>
      </c>
      <c r="AI357" s="143">
        <v>3</v>
      </c>
      <c r="AJ357" s="143">
        <v>0</v>
      </c>
      <c r="AK357" s="143">
        <v>0</v>
      </c>
      <c r="AL357" s="143">
        <f t="shared" si="177"/>
        <v>-2</v>
      </c>
      <c r="AM357" s="147" t="s">
        <v>70</v>
      </c>
      <c r="AN357" s="143">
        <f>AK357*0.06</f>
        <v>0</v>
      </c>
      <c r="AO357" s="143">
        <f>AL357*1</f>
        <v>-2</v>
      </c>
      <c r="AP357" s="143">
        <v>16</v>
      </c>
      <c r="AQ357" s="143">
        <v>19</v>
      </c>
      <c r="AR357" s="143">
        <v>8</v>
      </c>
      <c r="AS357" s="143">
        <v>660.73</v>
      </c>
      <c r="AT357" s="143">
        <f t="shared" si="178"/>
        <v>-8</v>
      </c>
      <c r="AU357" s="147" t="s">
        <v>70</v>
      </c>
      <c r="AV357" s="143">
        <f t="shared" si="200"/>
        <v>39.6438</v>
      </c>
      <c r="AW357" s="143">
        <v>4</v>
      </c>
      <c r="AX357" s="143">
        <v>4</v>
      </c>
      <c r="AY357" s="143">
        <v>1</v>
      </c>
      <c r="AZ357" s="143">
        <v>28.75</v>
      </c>
      <c r="BA357" s="143">
        <f t="shared" si="179"/>
        <v>-3</v>
      </c>
      <c r="BB357" s="147" t="s">
        <v>70</v>
      </c>
      <c r="BC357" s="143">
        <f>AZ357*0.06</f>
        <v>1.725</v>
      </c>
      <c r="BD357" s="143">
        <v>2</v>
      </c>
      <c r="BE357" s="143">
        <v>2</v>
      </c>
      <c r="BF357" s="143">
        <v>4</v>
      </c>
      <c r="BG357" s="143">
        <v>0.03</v>
      </c>
      <c r="BH357" s="143">
        <f t="shared" si="180"/>
        <v>2</v>
      </c>
      <c r="BI357" s="147" t="s">
        <v>69</v>
      </c>
      <c r="BJ357" s="143">
        <f>BG357*0.1</f>
        <v>0.003</v>
      </c>
      <c r="BK357" s="143">
        <v>3</v>
      </c>
      <c r="BL357" s="143">
        <v>4</v>
      </c>
      <c r="BM357" s="143">
        <v>0</v>
      </c>
      <c r="BN357" s="143">
        <v>0</v>
      </c>
      <c r="BO357" s="143">
        <v>0</v>
      </c>
      <c r="BP357" s="143">
        <f t="shared" si="182"/>
        <v>-3</v>
      </c>
      <c r="BQ357" s="147" t="s">
        <v>70</v>
      </c>
      <c r="BR357" s="143">
        <f>(BN357-BO357)*0.06</f>
        <v>0</v>
      </c>
      <c r="BS357" s="143">
        <v>10</v>
      </c>
      <c r="BT357" s="143">
        <v>13</v>
      </c>
      <c r="BU357" s="143">
        <v>9</v>
      </c>
      <c r="BV357" s="143">
        <v>180.1</v>
      </c>
      <c r="BW357" s="143">
        <f t="shared" si="183"/>
        <v>-1</v>
      </c>
      <c r="BX357" s="147" t="s">
        <v>70</v>
      </c>
      <c r="BY357" s="143">
        <f t="shared" si="197"/>
        <v>10.806</v>
      </c>
      <c r="BZ357" s="143">
        <v>6</v>
      </c>
      <c r="CA357" s="143">
        <v>7</v>
      </c>
      <c r="CB357" s="143">
        <f t="shared" si="184"/>
        <v>0</v>
      </c>
      <c r="CC357" s="159">
        <f t="shared" si="185"/>
        <v>-6</v>
      </c>
      <c r="CD357" s="160" t="s">
        <v>70</v>
      </c>
      <c r="CE357" s="159">
        <f t="shared" si="198"/>
        <v>0</v>
      </c>
      <c r="CF357" s="159">
        <f t="shared" si="199"/>
        <v>-18</v>
      </c>
      <c r="CG357" s="144">
        <v>0</v>
      </c>
      <c r="CH357" s="143">
        <v>0</v>
      </c>
      <c r="CI357" s="143">
        <v>0</v>
      </c>
      <c r="CJ357" s="143">
        <v>0</v>
      </c>
      <c r="CK357" s="143">
        <v>0</v>
      </c>
      <c r="CL357" s="143">
        <v>0</v>
      </c>
      <c r="CM357" s="143">
        <v>0</v>
      </c>
      <c r="CN357" s="143">
        <v>0</v>
      </c>
      <c r="CO357" s="143">
        <v>0</v>
      </c>
      <c r="CP357" s="143">
        <v>0</v>
      </c>
      <c r="CQ357" s="143">
        <v>0</v>
      </c>
      <c r="CR357" s="143">
        <f t="shared" si="186"/>
        <v>114</v>
      </c>
      <c r="CS357" s="143">
        <f t="shared" si="187"/>
        <v>-20</v>
      </c>
    </row>
    <row r="358" s="135" customFormat="1" customHeight="1" spans="1:97">
      <c r="A358" s="143">
        <v>8400</v>
      </c>
      <c r="B358" s="143" t="s">
        <v>556</v>
      </c>
      <c r="C358" s="143">
        <v>347</v>
      </c>
      <c r="D358" s="143" t="s">
        <v>557</v>
      </c>
      <c r="E358" s="143" t="s">
        <v>68</v>
      </c>
      <c r="F358" s="143">
        <v>15</v>
      </c>
      <c r="G358" s="143">
        <v>17</v>
      </c>
      <c r="H358" s="143">
        <v>5</v>
      </c>
      <c r="I358" s="143">
        <v>140.4</v>
      </c>
      <c r="J358" s="143">
        <f t="shared" si="173"/>
        <v>-10</v>
      </c>
      <c r="K358" s="147" t="s">
        <v>70</v>
      </c>
      <c r="L358" s="143">
        <f>I358*0.06</f>
        <v>8.424</v>
      </c>
      <c r="M358" s="143">
        <v>18</v>
      </c>
      <c r="N358" s="143">
        <v>21</v>
      </c>
      <c r="O358" s="143">
        <v>16</v>
      </c>
      <c r="P358" s="143">
        <v>384.71</v>
      </c>
      <c r="Q358" s="143">
        <f t="shared" si="174"/>
        <v>-2</v>
      </c>
      <c r="R358" s="147" t="s">
        <v>70</v>
      </c>
      <c r="S358" s="143">
        <f>P358*0.05</f>
        <v>19.2355</v>
      </c>
      <c r="T358" s="143">
        <v>6</v>
      </c>
      <c r="U358" s="143">
        <v>6</v>
      </c>
      <c r="V358" s="143">
        <v>7</v>
      </c>
      <c r="W358" s="143">
        <v>206.5</v>
      </c>
      <c r="X358" s="143">
        <f t="shared" si="175"/>
        <v>1</v>
      </c>
      <c r="Y358" s="147" t="s">
        <v>69</v>
      </c>
      <c r="Z358" s="143">
        <f>W358*0.1</f>
        <v>20.65</v>
      </c>
      <c r="AA358" s="143">
        <v>12</v>
      </c>
      <c r="AB358" s="143">
        <v>15</v>
      </c>
      <c r="AC358" s="143">
        <v>9</v>
      </c>
      <c r="AD358" s="143">
        <v>266.2</v>
      </c>
      <c r="AE358" s="143">
        <f t="shared" si="176"/>
        <v>-3</v>
      </c>
      <c r="AF358" s="147" t="s">
        <v>70</v>
      </c>
      <c r="AG358" s="143">
        <f>AD358*0.06</f>
        <v>15.972</v>
      </c>
      <c r="AH358" s="143">
        <v>2</v>
      </c>
      <c r="AI358" s="143">
        <v>3</v>
      </c>
      <c r="AJ358" s="143">
        <v>5</v>
      </c>
      <c r="AK358" s="143">
        <v>142.5</v>
      </c>
      <c r="AL358" s="143">
        <f t="shared" si="177"/>
        <v>3</v>
      </c>
      <c r="AM358" s="147" t="s">
        <v>69</v>
      </c>
      <c r="AN358" s="143">
        <f>AK358*0.1</f>
        <v>14.25</v>
      </c>
      <c r="AO358" s="143"/>
      <c r="AP358" s="143">
        <v>20</v>
      </c>
      <c r="AQ358" s="143">
        <v>24</v>
      </c>
      <c r="AR358" s="143">
        <v>5</v>
      </c>
      <c r="AS358" s="143">
        <v>474</v>
      </c>
      <c r="AT358" s="143">
        <f t="shared" si="178"/>
        <v>-15</v>
      </c>
      <c r="AU358" s="147" t="s">
        <v>70</v>
      </c>
      <c r="AV358" s="143">
        <f t="shared" si="200"/>
        <v>28.44</v>
      </c>
      <c r="AW358" s="143">
        <v>4</v>
      </c>
      <c r="AX358" s="143">
        <v>5</v>
      </c>
      <c r="AY358" s="143">
        <v>0</v>
      </c>
      <c r="AZ358" s="143">
        <v>0</v>
      </c>
      <c r="BA358" s="143">
        <f t="shared" si="179"/>
        <v>-4</v>
      </c>
      <c r="BB358" s="147" t="s">
        <v>70</v>
      </c>
      <c r="BC358" s="143">
        <f>AZ358*0.06</f>
        <v>0</v>
      </c>
      <c r="BD358" s="143">
        <v>3</v>
      </c>
      <c r="BE358" s="143">
        <v>3</v>
      </c>
      <c r="BF358" s="143">
        <v>4</v>
      </c>
      <c r="BG358" s="143">
        <v>176.02</v>
      </c>
      <c r="BH358" s="143">
        <f t="shared" si="180"/>
        <v>1</v>
      </c>
      <c r="BI358" s="147" t="s">
        <v>69</v>
      </c>
      <c r="BJ358" s="143">
        <f>BG358*0.1</f>
        <v>17.602</v>
      </c>
      <c r="BK358" s="143">
        <v>6</v>
      </c>
      <c r="BL358" s="143">
        <v>8</v>
      </c>
      <c r="BM358" s="143">
        <v>36</v>
      </c>
      <c r="BN358" s="143">
        <v>598.1</v>
      </c>
      <c r="BO358" s="143">
        <v>0</v>
      </c>
      <c r="BP358" s="143">
        <f t="shared" si="182"/>
        <v>30</v>
      </c>
      <c r="BQ358" s="147" t="s">
        <v>69</v>
      </c>
      <c r="BR358" s="143">
        <f>(BN358-BO358)*0.1</f>
        <v>59.81</v>
      </c>
      <c r="BS358" s="143">
        <v>7</v>
      </c>
      <c r="BT358" s="143">
        <v>9</v>
      </c>
      <c r="BU358" s="143">
        <v>0</v>
      </c>
      <c r="BV358" s="143">
        <v>0</v>
      </c>
      <c r="BW358" s="143">
        <f t="shared" si="183"/>
        <v>-7</v>
      </c>
      <c r="BX358" s="147" t="s">
        <v>70</v>
      </c>
      <c r="BY358" s="143">
        <f t="shared" si="197"/>
        <v>0</v>
      </c>
      <c r="BZ358" s="143">
        <v>16</v>
      </c>
      <c r="CA358" s="143">
        <v>19</v>
      </c>
      <c r="CB358" s="143">
        <f t="shared" si="184"/>
        <v>10</v>
      </c>
      <c r="CC358" s="159">
        <f t="shared" si="185"/>
        <v>-6</v>
      </c>
      <c r="CD358" s="160" t="s">
        <v>70</v>
      </c>
      <c r="CE358" s="159">
        <f t="shared" si="198"/>
        <v>46</v>
      </c>
      <c r="CF358" s="159">
        <f t="shared" si="199"/>
        <v>-18</v>
      </c>
      <c r="CG358" s="144">
        <v>0</v>
      </c>
      <c r="CH358" s="143">
        <v>1</v>
      </c>
      <c r="CI358" s="143">
        <v>0</v>
      </c>
      <c r="CJ358" s="143">
        <v>0</v>
      </c>
      <c r="CK358" s="143">
        <v>0</v>
      </c>
      <c r="CL358" s="143">
        <v>0</v>
      </c>
      <c r="CM358" s="143">
        <v>0</v>
      </c>
      <c r="CN358" s="143">
        <v>1</v>
      </c>
      <c r="CO358" s="143">
        <v>0</v>
      </c>
      <c r="CP358" s="143">
        <v>1</v>
      </c>
      <c r="CQ358" s="143">
        <v>0</v>
      </c>
      <c r="CR358" s="143">
        <f t="shared" si="186"/>
        <v>230</v>
      </c>
      <c r="CS358" s="143">
        <f t="shared" si="187"/>
        <v>-18</v>
      </c>
    </row>
    <row r="359" s="135" customFormat="1" customHeight="1" spans="1:97">
      <c r="A359" s="143">
        <v>12990</v>
      </c>
      <c r="B359" s="143" t="s">
        <v>558</v>
      </c>
      <c r="C359" s="143">
        <v>347</v>
      </c>
      <c r="D359" s="143" t="s">
        <v>557</v>
      </c>
      <c r="E359" s="143" t="s">
        <v>83</v>
      </c>
      <c r="F359" s="143">
        <v>11</v>
      </c>
      <c r="G359" s="143">
        <v>14</v>
      </c>
      <c r="H359" s="143">
        <v>12</v>
      </c>
      <c r="I359" s="143">
        <v>275</v>
      </c>
      <c r="J359" s="143">
        <f t="shared" si="173"/>
        <v>1</v>
      </c>
      <c r="K359" s="147" t="s">
        <v>73</v>
      </c>
      <c r="L359" s="143">
        <f>I359*0.08</f>
        <v>22</v>
      </c>
      <c r="M359" s="143">
        <v>15</v>
      </c>
      <c r="N359" s="143">
        <v>16</v>
      </c>
      <c r="O359" s="143">
        <v>15</v>
      </c>
      <c r="P359" s="143">
        <v>317.36</v>
      </c>
      <c r="Q359" s="143">
        <f t="shared" si="174"/>
        <v>0</v>
      </c>
      <c r="R359" s="147" t="s">
        <v>73</v>
      </c>
      <c r="S359" s="143">
        <f>P359*0.06</f>
        <v>19.0416</v>
      </c>
      <c r="T359" s="143">
        <v>5</v>
      </c>
      <c r="U359" s="143">
        <v>6</v>
      </c>
      <c r="V359" s="143">
        <v>4</v>
      </c>
      <c r="W359" s="143">
        <v>100</v>
      </c>
      <c r="X359" s="143">
        <f t="shared" si="175"/>
        <v>-1</v>
      </c>
      <c r="Y359" s="147" t="s">
        <v>70</v>
      </c>
      <c r="Z359" s="143">
        <f>W359*0.06</f>
        <v>6</v>
      </c>
      <c r="AA359" s="143">
        <v>10</v>
      </c>
      <c r="AB359" s="143">
        <v>14</v>
      </c>
      <c r="AC359" s="143">
        <v>10</v>
      </c>
      <c r="AD359" s="143">
        <v>168</v>
      </c>
      <c r="AE359" s="143">
        <f t="shared" si="176"/>
        <v>0</v>
      </c>
      <c r="AF359" s="147" t="s">
        <v>73</v>
      </c>
      <c r="AG359" s="143">
        <f>AD359*0.08</f>
        <v>13.44</v>
      </c>
      <c r="AH359" s="143">
        <v>2</v>
      </c>
      <c r="AI359" s="143">
        <v>2</v>
      </c>
      <c r="AJ359" s="143">
        <v>3</v>
      </c>
      <c r="AK359" s="143">
        <v>86.8</v>
      </c>
      <c r="AL359" s="143">
        <f t="shared" si="177"/>
        <v>1</v>
      </c>
      <c r="AM359" s="147" t="s">
        <v>69</v>
      </c>
      <c r="AN359" s="143">
        <f>AK359*0.1</f>
        <v>8.68</v>
      </c>
      <c r="AO359" s="143"/>
      <c r="AP359" s="143">
        <v>15</v>
      </c>
      <c r="AQ359" s="143">
        <v>17</v>
      </c>
      <c r="AR359" s="143">
        <v>8</v>
      </c>
      <c r="AS359" s="143">
        <v>690.39</v>
      </c>
      <c r="AT359" s="143">
        <f t="shared" si="178"/>
        <v>-7</v>
      </c>
      <c r="AU359" s="147" t="s">
        <v>70</v>
      </c>
      <c r="AV359" s="143">
        <f t="shared" si="200"/>
        <v>41.4234</v>
      </c>
      <c r="AW359" s="143">
        <v>4</v>
      </c>
      <c r="AX359" s="143">
        <v>4</v>
      </c>
      <c r="AY359" s="143">
        <v>7</v>
      </c>
      <c r="AZ359" s="143">
        <v>175</v>
      </c>
      <c r="BA359" s="143">
        <f t="shared" si="179"/>
        <v>3</v>
      </c>
      <c r="BB359" s="147" t="s">
        <v>69</v>
      </c>
      <c r="BC359" s="143">
        <f>AZ359*0.1</f>
        <v>17.5</v>
      </c>
      <c r="BD359" s="143">
        <v>2</v>
      </c>
      <c r="BE359" s="143">
        <v>3</v>
      </c>
      <c r="BF359" s="143">
        <v>1</v>
      </c>
      <c r="BG359" s="143">
        <v>19.8</v>
      </c>
      <c r="BH359" s="143">
        <f t="shared" si="180"/>
        <v>-1</v>
      </c>
      <c r="BI359" s="147" t="s">
        <v>70</v>
      </c>
      <c r="BJ359" s="143">
        <f>BG359*0.06</f>
        <v>1.188</v>
      </c>
      <c r="BK359" s="143">
        <v>6</v>
      </c>
      <c r="BL359" s="143">
        <v>6</v>
      </c>
      <c r="BM359" s="143">
        <v>10</v>
      </c>
      <c r="BN359" s="143">
        <v>149.5</v>
      </c>
      <c r="BO359" s="143">
        <v>149.5</v>
      </c>
      <c r="BP359" s="143">
        <f t="shared" si="182"/>
        <v>4</v>
      </c>
      <c r="BQ359" s="147" t="s">
        <v>69</v>
      </c>
      <c r="BR359" s="143">
        <f>(BN359-BO359)*0.1</f>
        <v>0</v>
      </c>
      <c r="BS359" s="143">
        <v>5</v>
      </c>
      <c r="BT359" s="143">
        <v>8</v>
      </c>
      <c r="BU359" s="143">
        <v>10</v>
      </c>
      <c r="BV359" s="143">
        <v>176.51</v>
      </c>
      <c r="BW359" s="143">
        <f t="shared" si="183"/>
        <v>5</v>
      </c>
      <c r="BX359" s="147" t="s">
        <v>69</v>
      </c>
      <c r="BY359" s="143">
        <f>BV359*0.1</f>
        <v>17.651</v>
      </c>
      <c r="BZ359" s="143">
        <v>12</v>
      </c>
      <c r="CA359" s="143">
        <v>14</v>
      </c>
      <c r="CB359" s="143">
        <f t="shared" si="184"/>
        <v>2</v>
      </c>
      <c r="CC359" s="159">
        <f t="shared" si="185"/>
        <v>-10</v>
      </c>
      <c r="CD359" s="160" t="s">
        <v>70</v>
      </c>
      <c r="CE359" s="159">
        <f t="shared" si="198"/>
        <v>6</v>
      </c>
      <c r="CF359" s="159">
        <f t="shared" si="199"/>
        <v>-30</v>
      </c>
      <c r="CG359" s="144">
        <v>0</v>
      </c>
      <c r="CH359" s="143">
        <v>1</v>
      </c>
      <c r="CI359" s="143">
        <v>0</v>
      </c>
      <c r="CJ359" s="143">
        <v>0</v>
      </c>
      <c r="CK359" s="143">
        <v>0</v>
      </c>
      <c r="CL359" s="143">
        <v>0</v>
      </c>
      <c r="CM359" s="143">
        <v>0</v>
      </c>
      <c r="CN359" s="143">
        <v>1</v>
      </c>
      <c r="CO359" s="143">
        <v>0</v>
      </c>
      <c r="CP359" s="143">
        <v>0</v>
      </c>
      <c r="CQ359" s="143">
        <v>0</v>
      </c>
      <c r="CR359" s="143">
        <f t="shared" si="186"/>
        <v>153</v>
      </c>
      <c r="CS359" s="143">
        <f t="shared" si="187"/>
        <v>-30</v>
      </c>
    </row>
    <row r="360" s="135" customFormat="1" customHeight="1" spans="1:97">
      <c r="A360" s="143">
        <v>12528</v>
      </c>
      <c r="B360" s="143" t="s">
        <v>559</v>
      </c>
      <c r="C360" s="143">
        <v>347</v>
      </c>
      <c r="D360" s="143" t="s">
        <v>557</v>
      </c>
      <c r="E360" s="143" t="s">
        <v>72</v>
      </c>
      <c r="F360" s="143">
        <v>16</v>
      </c>
      <c r="G360" s="143">
        <v>19</v>
      </c>
      <c r="H360" s="143">
        <v>20</v>
      </c>
      <c r="I360" s="143">
        <v>444.77</v>
      </c>
      <c r="J360" s="143">
        <f t="shared" si="173"/>
        <v>4</v>
      </c>
      <c r="K360" s="147" t="s">
        <v>69</v>
      </c>
      <c r="L360" s="143">
        <f>I360*0.1</f>
        <v>44.477</v>
      </c>
      <c r="M360" s="143">
        <v>22</v>
      </c>
      <c r="N360" s="143">
        <v>24</v>
      </c>
      <c r="O360" s="143">
        <v>28</v>
      </c>
      <c r="P360" s="143">
        <v>563.83</v>
      </c>
      <c r="Q360" s="143">
        <f t="shared" si="174"/>
        <v>6</v>
      </c>
      <c r="R360" s="147" t="s">
        <v>69</v>
      </c>
      <c r="S360" s="143">
        <f>P360*0.08</f>
        <v>45.1064</v>
      </c>
      <c r="T360" s="143">
        <v>7</v>
      </c>
      <c r="U360" s="143">
        <v>7</v>
      </c>
      <c r="V360" s="143">
        <v>3</v>
      </c>
      <c r="W360" s="143">
        <v>87.38</v>
      </c>
      <c r="X360" s="143">
        <f t="shared" si="175"/>
        <v>-4</v>
      </c>
      <c r="Y360" s="147" t="s">
        <v>70</v>
      </c>
      <c r="Z360" s="143">
        <f>W360*0.06</f>
        <v>5.2428</v>
      </c>
      <c r="AA360" s="143">
        <v>14</v>
      </c>
      <c r="AB360" s="143">
        <v>19</v>
      </c>
      <c r="AC360" s="143">
        <v>5</v>
      </c>
      <c r="AD360" s="143">
        <v>127.5</v>
      </c>
      <c r="AE360" s="143">
        <f t="shared" si="176"/>
        <v>-9</v>
      </c>
      <c r="AF360" s="147" t="s">
        <v>70</v>
      </c>
      <c r="AG360" s="143">
        <f>AD360*0.06</f>
        <v>7.65</v>
      </c>
      <c r="AH360" s="143">
        <v>3</v>
      </c>
      <c r="AI360" s="143">
        <v>3</v>
      </c>
      <c r="AJ360" s="143">
        <v>3</v>
      </c>
      <c r="AK360" s="143">
        <v>88.01</v>
      </c>
      <c r="AL360" s="143">
        <f t="shared" si="177"/>
        <v>0</v>
      </c>
      <c r="AM360" s="147" t="s">
        <v>69</v>
      </c>
      <c r="AN360" s="143">
        <f>AK360*0.1</f>
        <v>8.801</v>
      </c>
      <c r="AO360" s="143"/>
      <c r="AP360" s="143">
        <v>22</v>
      </c>
      <c r="AQ360" s="143">
        <v>27</v>
      </c>
      <c r="AR360" s="143">
        <v>17</v>
      </c>
      <c r="AS360" s="143">
        <v>1621.59</v>
      </c>
      <c r="AT360" s="143">
        <f t="shared" si="178"/>
        <v>-5</v>
      </c>
      <c r="AU360" s="147" t="s">
        <v>70</v>
      </c>
      <c r="AV360" s="143">
        <f t="shared" si="200"/>
        <v>97.2954</v>
      </c>
      <c r="AW360" s="143">
        <v>5</v>
      </c>
      <c r="AX360" s="143">
        <v>6</v>
      </c>
      <c r="AY360" s="143">
        <v>0</v>
      </c>
      <c r="AZ360" s="143">
        <v>0</v>
      </c>
      <c r="BA360" s="143">
        <f t="shared" si="179"/>
        <v>-5</v>
      </c>
      <c r="BB360" s="147" t="s">
        <v>70</v>
      </c>
      <c r="BC360" s="143">
        <f>AZ360*0.06</f>
        <v>0</v>
      </c>
      <c r="BD360" s="143">
        <v>3</v>
      </c>
      <c r="BE360" s="143">
        <v>4</v>
      </c>
      <c r="BF360" s="143">
        <v>2</v>
      </c>
      <c r="BG360" s="143">
        <v>88</v>
      </c>
      <c r="BH360" s="143">
        <f t="shared" si="180"/>
        <v>-1</v>
      </c>
      <c r="BI360" s="147" t="s">
        <v>70</v>
      </c>
      <c r="BJ360" s="143">
        <f>BG360*0.06</f>
        <v>5.28</v>
      </c>
      <c r="BK360" s="143">
        <v>7</v>
      </c>
      <c r="BL360" s="143">
        <v>9</v>
      </c>
      <c r="BM360" s="143">
        <v>22</v>
      </c>
      <c r="BN360" s="143">
        <v>299</v>
      </c>
      <c r="BO360" s="143">
        <v>299</v>
      </c>
      <c r="BP360" s="143">
        <f t="shared" si="182"/>
        <v>15</v>
      </c>
      <c r="BQ360" s="147" t="s">
        <v>69</v>
      </c>
      <c r="BR360" s="143">
        <f>(BN360-BO360)*0.1</f>
        <v>0</v>
      </c>
      <c r="BS360" s="143">
        <v>8</v>
      </c>
      <c r="BT360" s="143">
        <v>10</v>
      </c>
      <c r="BU360" s="143">
        <v>4</v>
      </c>
      <c r="BV360" s="143">
        <v>72.94</v>
      </c>
      <c r="BW360" s="143">
        <f t="shared" si="183"/>
        <v>-4</v>
      </c>
      <c r="BX360" s="147" t="s">
        <v>70</v>
      </c>
      <c r="BY360" s="143">
        <f>BV360*0.06</f>
        <v>4.3764</v>
      </c>
      <c r="BZ360" s="143">
        <v>18</v>
      </c>
      <c r="CA360" s="143">
        <v>22</v>
      </c>
      <c r="CB360" s="143">
        <f t="shared" si="184"/>
        <v>11</v>
      </c>
      <c r="CC360" s="159">
        <f t="shared" si="185"/>
        <v>-7</v>
      </c>
      <c r="CD360" s="160" t="s">
        <v>70</v>
      </c>
      <c r="CE360" s="159">
        <f t="shared" si="198"/>
        <v>49</v>
      </c>
      <c r="CF360" s="159">
        <f t="shared" si="199"/>
        <v>-21</v>
      </c>
      <c r="CG360" s="144">
        <v>0</v>
      </c>
      <c r="CH360" s="143">
        <v>1</v>
      </c>
      <c r="CI360" s="143">
        <v>0</v>
      </c>
      <c r="CJ360" s="143">
        <v>0</v>
      </c>
      <c r="CK360" s="143">
        <v>0</v>
      </c>
      <c r="CL360" s="143">
        <v>0</v>
      </c>
      <c r="CM360" s="143">
        <v>0</v>
      </c>
      <c r="CN360" s="143">
        <v>2</v>
      </c>
      <c r="CO360" s="143">
        <v>0</v>
      </c>
      <c r="CP360" s="143">
        <v>1</v>
      </c>
      <c r="CQ360" s="143">
        <v>0</v>
      </c>
      <c r="CR360" s="143">
        <f t="shared" si="186"/>
        <v>267</v>
      </c>
      <c r="CS360" s="143">
        <f t="shared" si="187"/>
        <v>-21</v>
      </c>
    </row>
    <row r="361" s="135" customFormat="1" customHeight="1" spans="1:97">
      <c r="A361" s="143">
        <v>4086</v>
      </c>
      <c r="B361" s="143" t="s">
        <v>560</v>
      </c>
      <c r="C361" s="143">
        <v>114685</v>
      </c>
      <c r="D361" s="143" t="s">
        <v>561</v>
      </c>
      <c r="E361" s="143" t="s">
        <v>68</v>
      </c>
      <c r="F361" s="143">
        <v>16</v>
      </c>
      <c r="G361" s="143">
        <v>21</v>
      </c>
      <c r="H361" s="143">
        <v>5</v>
      </c>
      <c r="I361" s="143">
        <v>139.49</v>
      </c>
      <c r="J361" s="143">
        <f t="shared" si="173"/>
        <v>-11</v>
      </c>
      <c r="K361" s="147" t="s">
        <v>70</v>
      </c>
      <c r="L361" s="143">
        <f>I361*0.06</f>
        <v>8.3694</v>
      </c>
      <c r="M361" s="143">
        <v>21</v>
      </c>
      <c r="N361" s="143">
        <v>26</v>
      </c>
      <c r="O361" s="143">
        <v>7</v>
      </c>
      <c r="P361" s="143">
        <v>133.97</v>
      </c>
      <c r="Q361" s="143">
        <f t="shared" si="174"/>
        <v>-14</v>
      </c>
      <c r="R361" s="147" t="s">
        <v>70</v>
      </c>
      <c r="S361" s="143">
        <f>P361*0.05</f>
        <v>6.6985</v>
      </c>
      <c r="T361" s="143">
        <v>8</v>
      </c>
      <c r="U361" s="143">
        <v>9</v>
      </c>
      <c r="V361" s="143">
        <v>5</v>
      </c>
      <c r="W361" s="143">
        <v>94</v>
      </c>
      <c r="X361" s="143">
        <f t="shared" si="175"/>
        <v>-3</v>
      </c>
      <c r="Y361" s="147" t="s">
        <v>70</v>
      </c>
      <c r="Z361" s="143">
        <f>W361*0.06</f>
        <v>5.64</v>
      </c>
      <c r="AA361" s="143">
        <v>16</v>
      </c>
      <c r="AB361" s="143">
        <v>21</v>
      </c>
      <c r="AC361" s="143">
        <v>10</v>
      </c>
      <c r="AD361" s="143">
        <v>246.8</v>
      </c>
      <c r="AE361" s="143">
        <f t="shared" si="176"/>
        <v>-6</v>
      </c>
      <c r="AF361" s="147" t="s">
        <v>70</v>
      </c>
      <c r="AG361" s="143">
        <f>AD361*0.06</f>
        <v>14.808</v>
      </c>
      <c r="AH361" s="143">
        <v>2</v>
      </c>
      <c r="AI361" s="143">
        <v>3</v>
      </c>
      <c r="AJ361" s="143">
        <v>10</v>
      </c>
      <c r="AK361" s="143">
        <v>232</v>
      </c>
      <c r="AL361" s="143">
        <f t="shared" si="177"/>
        <v>8</v>
      </c>
      <c r="AM361" s="147" t="s">
        <v>69</v>
      </c>
      <c r="AN361" s="143">
        <f>AK361*0.1</f>
        <v>23.2</v>
      </c>
      <c r="AO361" s="143"/>
      <c r="AP361" s="143">
        <v>28</v>
      </c>
      <c r="AQ361" s="143">
        <v>34</v>
      </c>
      <c r="AR361" s="143">
        <v>10</v>
      </c>
      <c r="AS361" s="143">
        <v>512</v>
      </c>
      <c r="AT361" s="143">
        <f t="shared" si="178"/>
        <v>-18</v>
      </c>
      <c r="AU361" s="147" t="s">
        <v>70</v>
      </c>
      <c r="AV361" s="143">
        <f t="shared" si="200"/>
        <v>30.72</v>
      </c>
      <c r="AW361" s="143">
        <v>2</v>
      </c>
      <c r="AX361" s="143">
        <v>3</v>
      </c>
      <c r="AY361" s="143">
        <v>4</v>
      </c>
      <c r="AZ361" s="143">
        <v>105</v>
      </c>
      <c r="BA361" s="143">
        <f t="shared" si="179"/>
        <v>2</v>
      </c>
      <c r="BB361" s="147" t="s">
        <v>69</v>
      </c>
      <c r="BC361" s="143">
        <f t="shared" ref="BC361:BC366" si="201">AZ361*0.1</f>
        <v>10.5</v>
      </c>
      <c r="BD361" s="143">
        <v>2</v>
      </c>
      <c r="BE361" s="143">
        <v>3</v>
      </c>
      <c r="BF361" s="143">
        <v>10</v>
      </c>
      <c r="BG361" s="143">
        <v>310.84</v>
      </c>
      <c r="BH361" s="143">
        <f t="shared" si="180"/>
        <v>8</v>
      </c>
      <c r="BI361" s="147" t="s">
        <v>69</v>
      </c>
      <c r="BJ361" s="143">
        <f>BG361*0.1</f>
        <v>31.084</v>
      </c>
      <c r="BK361" s="143">
        <v>9</v>
      </c>
      <c r="BL361" s="143">
        <v>11</v>
      </c>
      <c r="BM361" s="143">
        <v>40</v>
      </c>
      <c r="BN361" s="143">
        <v>687.75</v>
      </c>
      <c r="BO361" s="143">
        <v>239.2</v>
      </c>
      <c r="BP361" s="143">
        <f t="shared" si="182"/>
        <v>31</v>
      </c>
      <c r="BQ361" s="147" t="s">
        <v>69</v>
      </c>
      <c r="BR361" s="143">
        <f>(BN361-BO361)*0.1</f>
        <v>44.855</v>
      </c>
      <c r="BS361" s="143">
        <v>8</v>
      </c>
      <c r="BT361" s="143">
        <v>10</v>
      </c>
      <c r="BU361" s="143">
        <v>0</v>
      </c>
      <c r="BV361" s="143">
        <v>0</v>
      </c>
      <c r="BW361" s="143">
        <f t="shared" si="183"/>
        <v>-8</v>
      </c>
      <c r="BX361" s="147" t="s">
        <v>70</v>
      </c>
      <c r="BY361" s="143">
        <f>BV361*0.06</f>
        <v>0</v>
      </c>
      <c r="BZ361" s="143">
        <v>11</v>
      </c>
      <c r="CA361" s="143">
        <v>13</v>
      </c>
      <c r="CB361" s="143">
        <f t="shared" si="184"/>
        <v>1</v>
      </c>
      <c r="CC361" s="159">
        <f t="shared" si="185"/>
        <v>-10</v>
      </c>
      <c r="CD361" s="160" t="s">
        <v>70</v>
      </c>
      <c r="CE361" s="159">
        <f t="shared" si="198"/>
        <v>3</v>
      </c>
      <c r="CF361" s="159">
        <f t="shared" si="199"/>
        <v>-30</v>
      </c>
      <c r="CG361" s="144">
        <v>0</v>
      </c>
      <c r="CH361" s="143">
        <v>0</v>
      </c>
      <c r="CI361" s="143">
        <v>0</v>
      </c>
      <c r="CJ361" s="143">
        <v>0</v>
      </c>
      <c r="CK361" s="143">
        <v>0</v>
      </c>
      <c r="CL361" s="143">
        <v>0</v>
      </c>
      <c r="CM361" s="143">
        <v>0</v>
      </c>
      <c r="CN361" s="143">
        <v>1</v>
      </c>
      <c r="CO361" s="143">
        <v>0</v>
      </c>
      <c r="CP361" s="143">
        <v>0</v>
      </c>
      <c r="CQ361" s="143">
        <v>0</v>
      </c>
      <c r="CR361" s="143">
        <f t="shared" si="186"/>
        <v>179</v>
      </c>
      <c r="CS361" s="143">
        <f t="shared" si="187"/>
        <v>-30</v>
      </c>
    </row>
    <row r="362" s="135" customFormat="1" customHeight="1" spans="1:97">
      <c r="A362" s="143">
        <v>7279</v>
      </c>
      <c r="B362" s="143" t="s">
        <v>562</v>
      </c>
      <c r="C362" s="143">
        <v>114685</v>
      </c>
      <c r="D362" s="143" t="s">
        <v>561</v>
      </c>
      <c r="E362" s="143" t="s">
        <v>124</v>
      </c>
      <c r="F362" s="143">
        <v>16</v>
      </c>
      <c r="G362" s="143">
        <v>21</v>
      </c>
      <c r="H362" s="143">
        <v>29</v>
      </c>
      <c r="I362" s="143">
        <v>647.36</v>
      </c>
      <c r="J362" s="143">
        <f t="shared" si="173"/>
        <v>13</v>
      </c>
      <c r="K362" s="147" t="s">
        <v>69</v>
      </c>
      <c r="L362" s="143">
        <f>I362*0.1</f>
        <v>64.736</v>
      </c>
      <c r="M362" s="143">
        <v>21</v>
      </c>
      <c r="N362" s="143">
        <v>26</v>
      </c>
      <c r="O362" s="143">
        <v>40</v>
      </c>
      <c r="P362" s="143">
        <v>1035.95</v>
      </c>
      <c r="Q362" s="143">
        <f t="shared" si="174"/>
        <v>19</v>
      </c>
      <c r="R362" s="147" t="s">
        <v>69</v>
      </c>
      <c r="S362" s="143">
        <f>P362*0.08</f>
        <v>82.876</v>
      </c>
      <c r="T362" s="143">
        <v>8</v>
      </c>
      <c r="U362" s="143">
        <v>9</v>
      </c>
      <c r="V362" s="143">
        <v>7</v>
      </c>
      <c r="W362" s="143">
        <v>185.32</v>
      </c>
      <c r="X362" s="143">
        <f t="shared" si="175"/>
        <v>-1</v>
      </c>
      <c r="Y362" s="147" t="s">
        <v>70</v>
      </c>
      <c r="Z362" s="143">
        <f>W362*0.06</f>
        <v>11.1192</v>
      </c>
      <c r="AA362" s="143">
        <v>16</v>
      </c>
      <c r="AB362" s="143">
        <v>21</v>
      </c>
      <c r="AC362" s="143">
        <v>11</v>
      </c>
      <c r="AD362" s="143">
        <v>292.5</v>
      </c>
      <c r="AE362" s="143">
        <f t="shared" si="176"/>
        <v>-5</v>
      </c>
      <c r="AF362" s="147" t="s">
        <v>70</v>
      </c>
      <c r="AG362" s="143">
        <f>AD362*0.06</f>
        <v>17.55</v>
      </c>
      <c r="AH362" s="143">
        <v>2</v>
      </c>
      <c r="AI362" s="143">
        <v>3</v>
      </c>
      <c r="AJ362" s="143">
        <v>2</v>
      </c>
      <c r="AK362" s="143">
        <v>57</v>
      </c>
      <c r="AL362" s="143">
        <f t="shared" si="177"/>
        <v>0</v>
      </c>
      <c r="AM362" s="147" t="s">
        <v>73</v>
      </c>
      <c r="AN362" s="143">
        <f>AK362*0.08</f>
        <v>4.56</v>
      </c>
      <c r="AO362" s="143"/>
      <c r="AP362" s="143">
        <v>28</v>
      </c>
      <c r="AQ362" s="143">
        <v>34</v>
      </c>
      <c r="AR362" s="143">
        <v>27</v>
      </c>
      <c r="AS362" s="143">
        <v>1931</v>
      </c>
      <c r="AT362" s="143">
        <f t="shared" si="178"/>
        <v>-1</v>
      </c>
      <c r="AU362" s="147" t="s">
        <v>70</v>
      </c>
      <c r="AV362" s="143">
        <f t="shared" si="200"/>
        <v>115.86</v>
      </c>
      <c r="AW362" s="143">
        <v>2</v>
      </c>
      <c r="AX362" s="143">
        <v>3</v>
      </c>
      <c r="AY362" s="143">
        <v>11</v>
      </c>
      <c r="AZ362" s="143">
        <v>280.02</v>
      </c>
      <c r="BA362" s="143">
        <f t="shared" si="179"/>
        <v>9</v>
      </c>
      <c r="BB362" s="147" t="s">
        <v>69</v>
      </c>
      <c r="BC362" s="143">
        <f t="shared" si="201"/>
        <v>28.002</v>
      </c>
      <c r="BD362" s="143">
        <v>2</v>
      </c>
      <c r="BE362" s="143">
        <v>3</v>
      </c>
      <c r="BF362" s="143">
        <v>1</v>
      </c>
      <c r="BG362" s="143">
        <v>10.7</v>
      </c>
      <c r="BH362" s="143">
        <f t="shared" si="180"/>
        <v>-1</v>
      </c>
      <c r="BI362" s="147" t="s">
        <v>70</v>
      </c>
      <c r="BJ362" s="143">
        <f>BG362*0.06</f>
        <v>0.642</v>
      </c>
      <c r="BK362" s="143">
        <v>9</v>
      </c>
      <c r="BL362" s="143">
        <v>11</v>
      </c>
      <c r="BM362" s="143">
        <v>11</v>
      </c>
      <c r="BN362" s="143">
        <v>179.4</v>
      </c>
      <c r="BO362" s="143">
        <v>119.6</v>
      </c>
      <c r="BP362" s="143">
        <f t="shared" si="182"/>
        <v>2</v>
      </c>
      <c r="BQ362" s="147" t="s">
        <v>69</v>
      </c>
      <c r="BR362" s="143">
        <f>(BN362-BO362)*0.1</f>
        <v>5.98</v>
      </c>
      <c r="BS362" s="143">
        <v>8</v>
      </c>
      <c r="BT362" s="143">
        <v>10</v>
      </c>
      <c r="BU362" s="143">
        <v>10</v>
      </c>
      <c r="BV362" s="143">
        <v>150.51</v>
      </c>
      <c r="BW362" s="143">
        <f t="shared" si="183"/>
        <v>2</v>
      </c>
      <c r="BX362" s="147" t="s">
        <v>69</v>
      </c>
      <c r="BY362" s="143">
        <f>BV362*0.1</f>
        <v>15.051</v>
      </c>
      <c r="BZ362" s="143">
        <v>11</v>
      </c>
      <c r="CA362" s="143">
        <v>13</v>
      </c>
      <c r="CB362" s="143">
        <f t="shared" si="184"/>
        <v>7</v>
      </c>
      <c r="CC362" s="159">
        <f t="shared" si="185"/>
        <v>-4</v>
      </c>
      <c r="CD362" s="160" t="s">
        <v>70</v>
      </c>
      <c r="CE362" s="159">
        <f t="shared" si="198"/>
        <v>21</v>
      </c>
      <c r="CF362" s="159">
        <f t="shared" si="199"/>
        <v>-12</v>
      </c>
      <c r="CG362" s="144">
        <v>0</v>
      </c>
      <c r="CH362" s="143">
        <v>2</v>
      </c>
      <c r="CI362" s="143">
        <v>1</v>
      </c>
      <c r="CJ362" s="143">
        <v>0</v>
      </c>
      <c r="CK362" s="143">
        <v>0</v>
      </c>
      <c r="CL362" s="143">
        <v>0</v>
      </c>
      <c r="CM362" s="143">
        <v>0</v>
      </c>
      <c r="CN362" s="143">
        <v>0</v>
      </c>
      <c r="CO362" s="143">
        <v>0</v>
      </c>
      <c r="CP362" s="143">
        <v>0</v>
      </c>
      <c r="CQ362" s="143">
        <v>0</v>
      </c>
      <c r="CR362" s="143">
        <f t="shared" si="186"/>
        <v>367</v>
      </c>
      <c r="CS362" s="143">
        <f t="shared" si="187"/>
        <v>-12</v>
      </c>
    </row>
    <row r="363" s="135" customFormat="1" customHeight="1" spans="1:97">
      <c r="A363" s="143">
        <v>11120</v>
      </c>
      <c r="B363" s="143" t="s">
        <v>563</v>
      </c>
      <c r="C363" s="143">
        <v>114685</v>
      </c>
      <c r="D363" s="143" t="s">
        <v>561</v>
      </c>
      <c r="E363" s="143" t="s">
        <v>72</v>
      </c>
      <c r="F363" s="143">
        <v>11</v>
      </c>
      <c r="G363" s="143">
        <v>12</v>
      </c>
      <c r="H363" s="143">
        <v>12</v>
      </c>
      <c r="I363" s="143">
        <v>327.7</v>
      </c>
      <c r="J363" s="143">
        <f t="shared" si="173"/>
        <v>1</v>
      </c>
      <c r="K363" s="147" t="s">
        <v>69</v>
      </c>
      <c r="L363" s="143">
        <f>I363*0.1</f>
        <v>32.77</v>
      </c>
      <c r="M363" s="143">
        <v>15</v>
      </c>
      <c r="N363" s="143">
        <v>15</v>
      </c>
      <c r="O363" s="143">
        <v>14</v>
      </c>
      <c r="P363" s="143">
        <v>379.65</v>
      </c>
      <c r="Q363" s="143">
        <f t="shared" si="174"/>
        <v>-1</v>
      </c>
      <c r="R363" s="147" t="s">
        <v>70</v>
      </c>
      <c r="S363" s="143">
        <f>P363*0.05</f>
        <v>18.9825</v>
      </c>
      <c r="T363" s="143">
        <v>5</v>
      </c>
      <c r="U363" s="143">
        <v>5</v>
      </c>
      <c r="V363" s="143">
        <v>4</v>
      </c>
      <c r="W363" s="143">
        <v>105.55</v>
      </c>
      <c r="X363" s="143">
        <f t="shared" si="175"/>
        <v>-1</v>
      </c>
      <c r="Y363" s="147" t="s">
        <v>70</v>
      </c>
      <c r="Z363" s="143">
        <f>W363*0.06</f>
        <v>6.333</v>
      </c>
      <c r="AA363" s="143">
        <v>9</v>
      </c>
      <c r="AB363" s="143">
        <v>12</v>
      </c>
      <c r="AC363" s="143">
        <v>15</v>
      </c>
      <c r="AD363" s="143">
        <v>330.8</v>
      </c>
      <c r="AE363" s="143">
        <f t="shared" si="176"/>
        <v>6</v>
      </c>
      <c r="AF363" s="147" t="s">
        <v>69</v>
      </c>
      <c r="AG363" s="143">
        <f>AD363*0.1</f>
        <v>33.08</v>
      </c>
      <c r="AH363" s="143">
        <v>2</v>
      </c>
      <c r="AI363" s="143">
        <v>2</v>
      </c>
      <c r="AJ363" s="143">
        <v>1</v>
      </c>
      <c r="AK363" s="143">
        <v>28.5</v>
      </c>
      <c r="AL363" s="143">
        <f t="shared" si="177"/>
        <v>-1</v>
      </c>
      <c r="AM363" s="147" t="s">
        <v>70</v>
      </c>
      <c r="AN363" s="143">
        <f>AK363*0.06</f>
        <v>1.71</v>
      </c>
      <c r="AO363" s="143">
        <f>AL363*1</f>
        <v>-1</v>
      </c>
      <c r="AP363" s="143">
        <v>15</v>
      </c>
      <c r="AQ363" s="143">
        <v>17</v>
      </c>
      <c r="AR363" s="143">
        <v>6</v>
      </c>
      <c r="AS363" s="143">
        <v>552</v>
      </c>
      <c r="AT363" s="143">
        <f t="shared" si="178"/>
        <v>-9</v>
      </c>
      <c r="AU363" s="147" t="s">
        <v>70</v>
      </c>
      <c r="AV363" s="143">
        <f t="shared" si="200"/>
        <v>33.12</v>
      </c>
      <c r="AW363" s="143">
        <v>2</v>
      </c>
      <c r="AX363" s="143">
        <v>2</v>
      </c>
      <c r="AY363" s="143">
        <v>6</v>
      </c>
      <c r="AZ363" s="143">
        <v>179.36</v>
      </c>
      <c r="BA363" s="143">
        <f t="shared" si="179"/>
        <v>4</v>
      </c>
      <c r="BB363" s="147" t="s">
        <v>69</v>
      </c>
      <c r="BC363" s="143">
        <f t="shared" si="201"/>
        <v>17.936</v>
      </c>
      <c r="BD363" s="143">
        <v>2</v>
      </c>
      <c r="BE363" s="143">
        <v>2</v>
      </c>
      <c r="BF363" s="143">
        <v>2</v>
      </c>
      <c r="BG363" s="143">
        <v>88</v>
      </c>
      <c r="BH363" s="143">
        <f t="shared" si="180"/>
        <v>0</v>
      </c>
      <c r="BI363" s="147" t="s">
        <v>69</v>
      </c>
      <c r="BJ363" s="143">
        <f>BG363*0.1</f>
        <v>8.8</v>
      </c>
      <c r="BK363" s="143">
        <v>6</v>
      </c>
      <c r="BL363" s="143">
        <v>7</v>
      </c>
      <c r="BM363" s="143">
        <v>5</v>
      </c>
      <c r="BN363" s="143">
        <v>119.6</v>
      </c>
      <c r="BO363" s="143">
        <v>59.8</v>
      </c>
      <c r="BP363" s="143">
        <f t="shared" si="182"/>
        <v>-1</v>
      </c>
      <c r="BQ363" s="147" t="s">
        <v>70</v>
      </c>
      <c r="BR363" s="143">
        <f>(BN363-BO363)*0.06</f>
        <v>3.588</v>
      </c>
      <c r="BS363" s="143">
        <v>4</v>
      </c>
      <c r="BT363" s="143">
        <v>6</v>
      </c>
      <c r="BU363" s="143">
        <v>0</v>
      </c>
      <c r="BV363" s="143">
        <v>0</v>
      </c>
      <c r="BW363" s="143">
        <f t="shared" si="183"/>
        <v>-4</v>
      </c>
      <c r="BX363" s="147" t="s">
        <v>70</v>
      </c>
      <c r="BY363" s="143">
        <f>BV363*0.06</f>
        <v>0</v>
      </c>
      <c r="BZ363" s="143">
        <v>6</v>
      </c>
      <c r="CA363" s="143">
        <v>7</v>
      </c>
      <c r="CB363" s="143">
        <f t="shared" si="184"/>
        <v>5</v>
      </c>
      <c r="CC363" s="159">
        <f t="shared" si="185"/>
        <v>-1</v>
      </c>
      <c r="CD363" s="160" t="s">
        <v>70</v>
      </c>
      <c r="CE363" s="159">
        <f t="shared" si="198"/>
        <v>15</v>
      </c>
      <c r="CF363" s="159">
        <f t="shared" si="199"/>
        <v>-3</v>
      </c>
      <c r="CG363" s="144">
        <v>0</v>
      </c>
      <c r="CH363" s="143">
        <v>0</v>
      </c>
      <c r="CI363" s="143">
        <v>1</v>
      </c>
      <c r="CJ363" s="143">
        <v>0</v>
      </c>
      <c r="CK363" s="143">
        <v>0</v>
      </c>
      <c r="CL363" s="143">
        <v>0</v>
      </c>
      <c r="CM363" s="143">
        <v>0</v>
      </c>
      <c r="CN363" s="143">
        <v>0</v>
      </c>
      <c r="CO363" s="143">
        <v>0</v>
      </c>
      <c r="CP363" s="143">
        <v>0</v>
      </c>
      <c r="CQ363" s="143">
        <v>0</v>
      </c>
      <c r="CR363" s="143">
        <f t="shared" si="186"/>
        <v>171</v>
      </c>
      <c r="CS363" s="143">
        <f t="shared" si="187"/>
        <v>-4</v>
      </c>
    </row>
    <row r="364" s="135" customFormat="1" customHeight="1" spans="1:97">
      <c r="A364" s="143">
        <v>13229</v>
      </c>
      <c r="B364" s="143" t="s">
        <v>564</v>
      </c>
      <c r="C364" s="143">
        <v>114685</v>
      </c>
      <c r="D364" s="143" t="s">
        <v>561</v>
      </c>
      <c r="E364" s="144" t="s">
        <v>81</v>
      </c>
      <c r="F364" s="143"/>
      <c r="G364" s="143"/>
      <c r="H364" s="143">
        <v>1</v>
      </c>
      <c r="I364" s="143">
        <v>33</v>
      </c>
      <c r="J364" s="143">
        <f t="shared" si="173"/>
        <v>1</v>
      </c>
      <c r="K364" s="147" t="s">
        <v>76</v>
      </c>
      <c r="L364" s="143">
        <f>I364*0.06</f>
        <v>1.98</v>
      </c>
      <c r="M364" s="143"/>
      <c r="N364" s="143"/>
      <c r="O364" s="143">
        <v>8</v>
      </c>
      <c r="P364" s="143">
        <v>188.18</v>
      </c>
      <c r="Q364" s="143">
        <f t="shared" si="174"/>
        <v>8</v>
      </c>
      <c r="R364" s="147" t="s">
        <v>76</v>
      </c>
      <c r="S364" s="143">
        <f>P364*0.05</f>
        <v>9.409</v>
      </c>
      <c r="T364" s="143"/>
      <c r="U364" s="143"/>
      <c r="V364" s="143">
        <v>1</v>
      </c>
      <c r="W364" s="143">
        <v>26.5</v>
      </c>
      <c r="X364" s="143">
        <f t="shared" si="175"/>
        <v>1</v>
      </c>
      <c r="Y364" s="147" t="s">
        <v>76</v>
      </c>
      <c r="Z364" s="143">
        <f>W364*0.06</f>
        <v>1.59</v>
      </c>
      <c r="AA364" s="143"/>
      <c r="AB364" s="143"/>
      <c r="AC364" s="143">
        <v>5</v>
      </c>
      <c r="AD364" s="143">
        <v>161.6</v>
      </c>
      <c r="AE364" s="143">
        <f t="shared" si="176"/>
        <v>5</v>
      </c>
      <c r="AF364" s="147" t="s">
        <v>76</v>
      </c>
      <c r="AG364" s="143">
        <f>AD364*0.06</f>
        <v>9.696</v>
      </c>
      <c r="AH364" s="143"/>
      <c r="AI364" s="143"/>
      <c r="AJ364" s="143">
        <v>1</v>
      </c>
      <c r="AK364" s="143">
        <v>29.8</v>
      </c>
      <c r="AL364" s="143">
        <f t="shared" si="177"/>
        <v>1</v>
      </c>
      <c r="AM364" s="147" t="s">
        <v>76</v>
      </c>
      <c r="AN364" s="143">
        <f>AK364*0.06</f>
        <v>1.788</v>
      </c>
      <c r="AO364" s="143"/>
      <c r="AP364" s="143"/>
      <c r="AQ364" s="143"/>
      <c r="AR364" s="143">
        <v>1</v>
      </c>
      <c r="AS364" s="143">
        <v>129</v>
      </c>
      <c r="AT364" s="143">
        <f t="shared" si="178"/>
        <v>1</v>
      </c>
      <c r="AU364" s="147" t="s">
        <v>76</v>
      </c>
      <c r="AV364" s="143">
        <f>AS364*0.06</f>
        <v>7.74</v>
      </c>
      <c r="AW364" s="143"/>
      <c r="AX364" s="143"/>
      <c r="AY364" s="143">
        <v>0</v>
      </c>
      <c r="AZ364" s="143">
        <v>0</v>
      </c>
      <c r="BA364" s="143">
        <f t="shared" si="179"/>
        <v>0</v>
      </c>
      <c r="BB364" s="147" t="s">
        <v>76</v>
      </c>
      <c r="BC364" s="143">
        <f>AZ364*0.06</f>
        <v>0</v>
      </c>
      <c r="BD364" s="143"/>
      <c r="BE364" s="143"/>
      <c r="BF364" s="143">
        <v>1</v>
      </c>
      <c r="BG364" s="143">
        <v>0.01</v>
      </c>
      <c r="BH364" s="143">
        <f t="shared" si="180"/>
        <v>1</v>
      </c>
      <c r="BI364" s="147" t="s">
        <v>76</v>
      </c>
      <c r="BJ364" s="143">
        <f>BG364*0.06</f>
        <v>0.0006</v>
      </c>
      <c r="BK364" s="143"/>
      <c r="BL364" s="143"/>
      <c r="BM364" s="143">
        <v>4</v>
      </c>
      <c r="BN364" s="143">
        <v>0.04</v>
      </c>
      <c r="BO364" s="143">
        <v>0.04</v>
      </c>
      <c r="BP364" s="143">
        <f t="shared" si="182"/>
        <v>4</v>
      </c>
      <c r="BQ364" s="147" t="s">
        <v>76</v>
      </c>
      <c r="BR364" s="143">
        <f>(BN364-BO364)*0.06</f>
        <v>0</v>
      </c>
      <c r="BS364" s="143"/>
      <c r="BT364" s="143"/>
      <c r="BU364" s="143">
        <v>0</v>
      </c>
      <c r="BV364" s="143">
        <v>0</v>
      </c>
      <c r="BW364" s="143">
        <f t="shared" si="183"/>
        <v>0</v>
      </c>
      <c r="BX364" s="147" t="s">
        <v>76</v>
      </c>
      <c r="BY364" s="143">
        <f>BV364*0.06</f>
        <v>0</v>
      </c>
      <c r="BZ364" s="143"/>
      <c r="CA364" s="143"/>
      <c r="CB364" s="143">
        <f t="shared" si="184"/>
        <v>0</v>
      </c>
      <c r="CC364" s="159">
        <f t="shared" si="185"/>
        <v>0</v>
      </c>
      <c r="CD364" s="160" t="s">
        <v>76</v>
      </c>
      <c r="CE364" s="159">
        <f t="shared" si="198"/>
        <v>0</v>
      </c>
      <c r="CF364" s="159"/>
      <c r="CG364" s="144">
        <v>0</v>
      </c>
      <c r="CH364" s="143">
        <v>0</v>
      </c>
      <c r="CI364" s="143">
        <v>0</v>
      </c>
      <c r="CJ364" s="143">
        <v>0</v>
      </c>
      <c r="CK364" s="143">
        <v>0</v>
      </c>
      <c r="CL364" s="143">
        <v>0</v>
      </c>
      <c r="CM364" s="143">
        <v>0</v>
      </c>
      <c r="CN364" s="143">
        <v>0</v>
      </c>
      <c r="CO364" s="143">
        <v>0</v>
      </c>
      <c r="CP364" s="143">
        <v>0</v>
      </c>
      <c r="CQ364" s="143">
        <v>0</v>
      </c>
      <c r="CR364" s="143">
        <f t="shared" si="186"/>
        <v>32</v>
      </c>
      <c r="CS364" s="143">
        <f t="shared" si="187"/>
        <v>0</v>
      </c>
    </row>
    <row r="365" s="135" customFormat="1" customHeight="1" spans="1:97">
      <c r="A365" s="143">
        <v>13254</v>
      </c>
      <c r="B365" s="143" t="s">
        <v>565</v>
      </c>
      <c r="C365" s="143">
        <v>114685</v>
      </c>
      <c r="D365" s="143" t="s">
        <v>561</v>
      </c>
      <c r="E365" s="144" t="s">
        <v>81</v>
      </c>
      <c r="F365" s="143"/>
      <c r="G365" s="143"/>
      <c r="H365" s="143">
        <v>0</v>
      </c>
      <c r="I365" s="143">
        <v>0</v>
      </c>
      <c r="J365" s="143">
        <f t="shared" si="173"/>
        <v>0</v>
      </c>
      <c r="K365" s="147" t="s">
        <v>76</v>
      </c>
      <c r="L365" s="143">
        <f>I365*0.06</f>
        <v>0</v>
      </c>
      <c r="M365" s="143"/>
      <c r="N365" s="143"/>
      <c r="O365" s="143">
        <v>8</v>
      </c>
      <c r="P365" s="143">
        <v>202</v>
      </c>
      <c r="Q365" s="143">
        <f t="shared" si="174"/>
        <v>8</v>
      </c>
      <c r="R365" s="147" t="s">
        <v>76</v>
      </c>
      <c r="S365" s="143">
        <f>P365*0.05</f>
        <v>10.1</v>
      </c>
      <c r="T365" s="143"/>
      <c r="U365" s="143"/>
      <c r="V365" s="143">
        <v>3</v>
      </c>
      <c r="W365" s="143">
        <v>84</v>
      </c>
      <c r="X365" s="143">
        <f t="shared" si="175"/>
        <v>3</v>
      </c>
      <c r="Y365" s="147" t="s">
        <v>76</v>
      </c>
      <c r="Z365" s="143">
        <f>W365*0.06</f>
        <v>5.04</v>
      </c>
      <c r="AA365" s="143"/>
      <c r="AB365" s="143"/>
      <c r="AC365" s="143">
        <v>3</v>
      </c>
      <c r="AD365" s="143">
        <v>99.8</v>
      </c>
      <c r="AE365" s="143">
        <f t="shared" si="176"/>
        <v>3</v>
      </c>
      <c r="AF365" s="147" t="s">
        <v>76</v>
      </c>
      <c r="AG365" s="143">
        <f>AD365*0.06</f>
        <v>5.988</v>
      </c>
      <c r="AH365" s="143"/>
      <c r="AI365" s="143"/>
      <c r="AJ365" s="143">
        <v>1</v>
      </c>
      <c r="AK365" s="143">
        <v>28.5</v>
      </c>
      <c r="AL365" s="143">
        <f t="shared" si="177"/>
        <v>1</v>
      </c>
      <c r="AM365" s="147" t="s">
        <v>76</v>
      </c>
      <c r="AN365" s="143">
        <f>AK365*0.06</f>
        <v>1.71</v>
      </c>
      <c r="AO365" s="143"/>
      <c r="AP365" s="143"/>
      <c r="AQ365" s="143"/>
      <c r="AR365" s="143">
        <v>1</v>
      </c>
      <c r="AS365" s="143">
        <v>25</v>
      </c>
      <c r="AT365" s="143">
        <f t="shared" si="178"/>
        <v>1</v>
      </c>
      <c r="AU365" s="147" t="s">
        <v>76</v>
      </c>
      <c r="AV365" s="143">
        <f>AS365*0.06</f>
        <v>1.5</v>
      </c>
      <c r="AW365" s="143"/>
      <c r="AX365" s="143"/>
      <c r="AY365" s="143">
        <v>0</v>
      </c>
      <c r="AZ365" s="143">
        <v>0</v>
      </c>
      <c r="BA365" s="143">
        <f t="shared" si="179"/>
        <v>0</v>
      </c>
      <c r="BB365" s="147" t="s">
        <v>76</v>
      </c>
      <c r="BC365" s="143">
        <f>AZ365*0.06</f>
        <v>0</v>
      </c>
      <c r="BD365" s="143"/>
      <c r="BE365" s="143"/>
      <c r="BF365" s="143">
        <v>1</v>
      </c>
      <c r="BG365" s="143">
        <v>88</v>
      </c>
      <c r="BH365" s="143">
        <f t="shared" si="180"/>
        <v>1</v>
      </c>
      <c r="BI365" s="147" t="s">
        <v>76</v>
      </c>
      <c r="BJ365" s="143">
        <f>BG365*0.06</f>
        <v>5.28</v>
      </c>
      <c r="BK365" s="143"/>
      <c r="BL365" s="143"/>
      <c r="BM365" s="143">
        <v>1</v>
      </c>
      <c r="BN365" s="143">
        <v>29.9</v>
      </c>
      <c r="BO365" s="143">
        <v>29.9</v>
      </c>
      <c r="BP365" s="143">
        <f t="shared" si="182"/>
        <v>1</v>
      </c>
      <c r="BQ365" s="147" t="s">
        <v>76</v>
      </c>
      <c r="BR365" s="143">
        <f>(BN365-BO365)*0.06</f>
        <v>0</v>
      </c>
      <c r="BS365" s="143"/>
      <c r="BT365" s="143"/>
      <c r="BU365" s="143">
        <v>0</v>
      </c>
      <c r="BV365" s="143">
        <v>0</v>
      </c>
      <c r="BW365" s="143">
        <f t="shared" si="183"/>
        <v>0</v>
      </c>
      <c r="BX365" s="147" t="s">
        <v>76</v>
      </c>
      <c r="BY365" s="143">
        <f>BV365*0.06</f>
        <v>0</v>
      </c>
      <c r="BZ365" s="143"/>
      <c r="CA365" s="143"/>
      <c r="CB365" s="143">
        <f t="shared" si="184"/>
        <v>0</v>
      </c>
      <c r="CC365" s="159">
        <f t="shared" si="185"/>
        <v>0</v>
      </c>
      <c r="CD365" s="160" t="s">
        <v>76</v>
      </c>
      <c r="CE365" s="159">
        <f t="shared" si="198"/>
        <v>0</v>
      </c>
      <c r="CF365" s="159"/>
      <c r="CG365" s="144">
        <v>0</v>
      </c>
      <c r="CH365" s="143">
        <v>0</v>
      </c>
      <c r="CI365" s="143">
        <v>0</v>
      </c>
      <c r="CJ365" s="143">
        <v>0</v>
      </c>
      <c r="CK365" s="143">
        <v>0</v>
      </c>
      <c r="CL365" s="143">
        <v>0</v>
      </c>
      <c r="CM365" s="143">
        <v>0</v>
      </c>
      <c r="CN365" s="143">
        <v>0</v>
      </c>
      <c r="CO365" s="143">
        <v>0</v>
      </c>
      <c r="CP365" s="143">
        <v>0</v>
      </c>
      <c r="CQ365" s="143">
        <v>0</v>
      </c>
      <c r="CR365" s="143">
        <f t="shared" si="186"/>
        <v>30</v>
      </c>
      <c r="CS365" s="143">
        <f t="shared" si="187"/>
        <v>0</v>
      </c>
    </row>
    <row r="366" s="135" customFormat="1" customHeight="1" spans="1:97">
      <c r="A366" s="143">
        <v>13313</v>
      </c>
      <c r="B366" s="143" t="s">
        <v>566</v>
      </c>
      <c r="C366" s="143">
        <v>114685</v>
      </c>
      <c r="D366" s="143" t="s">
        <v>561</v>
      </c>
      <c r="E366" s="143" t="s">
        <v>72</v>
      </c>
      <c r="F366" s="143">
        <v>11</v>
      </c>
      <c r="G366" s="143">
        <v>11</v>
      </c>
      <c r="H366" s="143">
        <v>4</v>
      </c>
      <c r="I366" s="143">
        <v>91.12</v>
      </c>
      <c r="J366" s="143">
        <f t="shared" si="173"/>
        <v>-7</v>
      </c>
      <c r="K366" s="147" t="s">
        <v>70</v>
      </c>
      <c r="L366" s="143">
        <f>I366*0.06</f>
        <v>5.4672</v>
      </c>
      <c r="M366" s="143">
        <v>15</v>
      </c>
      <c r="N366" s="143">
        <v>15</v>
      </c>
      <c r="O366" s="143">
        <v>19</v>
      </c>
      <c r="P366" s="143">
        <v>444.8</v>
      </c>
      <c r="Q366" s="143">
        <f t="shared" si="174"/>
        <v>4</v>
      </c>
      <c r="R366" s="147" t="s">
        <v>69</v>
      </c>
      <c r="S366" s="143">
        <f>P366*0.08</f>
        <v>35.584</v>
      </c>
      <c r="T366" s="143">
        <v>4</v>
      </c>
      <c r="U366" s="143">
        <v>5</v>
      </c>
      <c r="V366" s="143">
        <v>0</v>
      </c>
      <c r="W366" s="143">
        <v>0</v>
      </c>
      <c r="X366" s="143">
        <f t="shared" si="175"/>
        <v>-4</v>
      </c>
      <c r="Y366" s="147" t="s">
        <v>70</v>
      </c>
      <c r="Z366" s="143">
        <f>W366*0.06</f>
        <v>0</v>
      </c>
      <c r="AA366" s="143">
        <v>9</v>
      </c>
      <c r="AB366" s="143">
        <v>11</v>
      </c>
      <c r="AC366" s="143">
        <v>12</v>
      </c>
      <c r="AD366" s="143">
        <v>330.7</v>
      </c>
      <c r="AE366" s="143">
        <f t="shared" si="176"/>
        <v>3</v>
      </c>
      <c r="AF366" s="147" t="s">
        <v>69</v>
      </c>
      <c r="AG366" s="143">
        <f>AD366*0.1</f>
        <v>33.07</v>
      </c>
      <c r="AH366" s="143">
        <v>2</v>
      </c>
      <c r="AI366" s="143">
        <v>2</v>
      </c>
      <c r="AJ366" s="143">
        <v>2</v>
      </c>
      <c r="AK366" s="143">
        <v>58.3</v>
      </c>
      <c r="AL366" s="143">
        <f t="shared" si="177"/>
        <v>0</v>
      </c>
      <c r="AM366" s="147" t="s">
        <v>69</v>
      </c>
      <c r="AN366" s="143">
        <f>AK366*0.1</f>
        <v>5.83</v>
      </c>
      <c r="AO366" s="143"/>
      <c r="AP366" s="143">
        <v>14</v>
      </c>
      <c r="AQ366" s="143">
        <v>17</v>
      </c>
      <c r="AR366" s="143">
        <v>7</v>
      </c>
      <c r="AS366" s="143">
        <v>491.8</v>
      </c>
      <c r="AT366" s="143">
        <f t="shared" si="178"/>
        <v>-7</v>
      </c>
      <c r="AU366" s="147" t="s">
        <v>70</v>
      </c>
      <c r="AV366" s="143">
        <f>AS366*0.06</f>
        <v>29.508</v>
      </c>
      <c r="AW366" s="143">
        <v>2</v>
      </c>
      <c r="AX366" s="143">
        <v>1</v>
      </c>
      <c r="AY366" s="143">
        <v>6</v>
      </c>
      <c r="AZ366" s="143">
        <v>175</v>
      </c>
      <c r="BA366" s="143">
        <f t="shared" si="179"/>
        <v>4</v>
      </c>
      <c r="BB366" s="147" t="s">
        <v>69</v>
      </c>
      <c r="BC366" s="143">
        <f t="shared" si="201"/>
        <v>17.5</v>
      </c>
      <c r="BD366" s="143">
        <v>2</v>
      </c>
      <c r="BE366" s="143">
        <v>2</v>
      </c>
      <c r="BF366" s="143">
        <v>0</v>
      </c>
      <c r="BG366" s="143">
        <v>0</v>
      </c>
      <c r="BH366" s="143">
        <f t="shared" si="180"/>
        <v>-2</v>
      </c>
      <c r="BI366" s="147" t="s">
        <v>70</v>
      </c>
      <c r="BJ366" s="143">
        <f>BG366*0.06</f>
        <v>0</v>
      </c>
      <c r="BK366" s="143">
        <v>5</v>
      </c>
      <c r="BL366" s="143">
        <v>6</v>
      </c>
      <c r="BM366" s="143">
        <v>10</v>
      </c>
      <c r="BN366" s="143">
        <v>239.2</v>
      </c>
      <c r="BO366" s="143">
        <v>89.7</v>
      </c>
      <c r="BP366" s="143">
        <f t="shared" si="182"/>
        <v>5</v>
      </c>
      <c r="BQ366" s="147" t="s">
        <v>69</v>
      </c>
      <c r="BR366" s="143">
        <f>(BN366-BO366)*0.1</f>
        <v>14.95</v>
      </c>
      <c r="BS366" s="143">
        <v>4</v>
      </c>
      <c r="BT366" s="143">
        <v>5</v>
      </c>
      <c r="BU366" s="143">
        <v>1</v>
      </c>
      <c r="BV366" s="143">
        <v>28</v>
      </c>
      <c r="BW366" s="143">
        <f t="shared" si="183"/>
        <v>-3</v>
      </c>
      <c r="BX366" s="147" t="s">
        <v>70</v>
      </c>
      <c r="BY366" s="143">
        <f>BV366*0.06</f>
        <v>1.68</v>
      </c>
      <c r="BZ366" s="143">
        <v>5</v>
      </c>
      <c r="CA366" s="143">
        <v>7</v>
      </c>
      <c r="CB366" s="143">
        <f t="shared" si="184"/>
        <v>0</v>
      </c>
      <c r="CC366" s="159">
        <f t="shared" si="185"/>
        <v>-5</v>
      </c>
      <c r="CD366" s="160" t="s">
        <v>70</v>
      </c>
      <c r="CE366" s="159">
        <f t="shared" si="198"/>
        <v>0</v>
      </c>
      <c r="CF366" s="159">
        <f>CC366*3</f>
        <v>-15</v>
      </c>
      <c r="CG366" s="144">
        <v>0</v>
      </c>
      <c r="CH366" s="143">
        <v>0</v>
      </c>
      <c r="CI366" s="143">
        <v>0</v>
      </c>
      <c r="CJ366" s="143">
        <v>0</v>
      </c>
      <c r="CK366" s="143">
        <v>0</v>
      </c>
      <c r="CL366" s="143">
        <v>0</v>
      </c>
      <c r="CM366" s="143">
        <v>0</v>
      </c>
      <c r="CN366" s="143">
        <v>0</v>
      </c>
      <c r="CO366" s="143">
        <v>0</v>
      </c>
      <c r="CP366" s="143">
        <v>0</v>
      </c>
      <c r="CQ366" s="143">
        <v>0</v>
      </c>
      <c r="CR366" s="143">
        <f t="shared" si="186"/>
        <v>144</v>
      </c>
      <c r="CS366" s="143">
        <f t="shared" si="187"/>
        <v>-15</v>
      </c>
    </row>
    <row r="367" s="135" customFormat="1" customHeight="1" spans="1:97">
      <c r="A367" s="143">
        <v>4444</v>
      </c>
      <c r="B367" s="143" t="s">
        <v>567</v>
      </c>
      <c r="C367" s="143">
        <v>582</v>
      </c>
      <c r="D367" s="143" t="s">
        <v>568</v>
      </c>
      <c r="E367" s="143" t="s">
        <v>72</v>
      </c>
      <c r="F367" s="143">
        <v>32.5</v>
      </c>
      <c r="G367" s="143">
        <v>39</v>
      </c>
      <c r="H367" s="143">
        <v>15</v>
      </c>
      <c r="I367" s="143">
        <v>344.19</v>
      </c>
      <c r="J367" s="143">
        <f t="shared" si="173"/>
        <v>-17.5</v>
      </c>
      <c r="K367" s="147" t="s">
        <v>70</v>
      </c>
      <c r="L367" s="143">
        <f>I367*0.06</f>
        <v>20.6514</v>
      </c>
      <c r="M367" s="143">
        <v>49.25</v>
      </c>
      <c r="N367" s="143">
        <v>59</v>
      </c>
      <c r="O367" s="143">
        <v>30</v>
      </c>
      <c r="P367" s="143">
        <v>762.15</v>
      </c>
      <c r="Q367" s="143">
        <f t="shared" si="174"/>
        <v>-19.25</v>
      </c>
      <c r="R367" s="147" t="s">
        <v>70</v>
      </c>
      <c r="S367" s="143">
        <f>P367*0.05</f>
        <v>38.1075</v>
      </c>
      <c r="T367" s="143">
        <v>16</v>
      </c>
      <c r="U367" s="143">
        <v>17.75</v>
      </c>
      <c r="V367" s="143">
        <v>4</v>
      </c>
      <c r="W367" s="143">
        <v>119</v>
      </c>
      <c r="X367" s="143">
        <f t="shared" si="175"/>
        <v>-12</v>
      </c>
      <c r="Y367" s="147" t="s">
        <v>70</v>
      </c>
      <c r="Z367" s="143">
        <f>W367*0.06</f>
        <v>7.14</v>
      </c>
      <c r="AA367" s="143">
        <v>33.75</v>
      </c>
      <c r="AB367" s="143">
        <v>41.75</v>
      </c>
      <c r="AC367" s="143">
        <v>8</v>
      </c>
      <c r="AD367" s="143">
        <v>253.2</v>
      </c>
      <c r="AE367" s="143">
        <f t="shared" si="176"/>
        <v>-25.75</v>
      </c>
      <c r="AF367" s="147" t="s">
        <v>70</v>
      </c>
      <c r="AG367" s="143">
        <f>AD367*0.06</f>
        <v>15.192</v>
      </c>
      <c r="AH367" s="143">
        <v>5.75</v>
      </c>
      <c r="AI367" s="143">
        <v>7</v>
      </c>
      <c r="AJ367" s="143">
        <v>1</v>
      </c>
      <c r="AK367" s="143">
        <v>29.8</v>
      </c>
      <c r="AL367" s="143">
        <f t="shared" si="177"/>
        <v>-4.75</v>
      </c>
      <c r="AM367" s="147" t="s">
        <v>70</v>
      </c>
      <c r="AN367" s="143">
        <f>AK367*0.06</f>
        <v>1.788</v>
      </c>
      <c r="AO367" s="143">
        <f>AL367*1</f>
        <v>-4.75</v>
      </c>
      <c r="AP367" s="143">
        <v>44.75</v>
      </c>
      <c r="AQ367" s="143">
        <v>53.75</v>
      </c>
      <c r="AR367" s="143">
        <v>18.5</v>
      </c>
      <c r="AS367" s="143">
        <v>1656.03</v>
      </c>
      <c r="AT367" s="143">
        <f t="shared" si="178"/>
        <v>-26.25</v>
      </c>
      <c r="AU367" s="147" t="s">
        <v>70</v>
      </c>
      <c r="AV367" s="143">
        <f>AS367*0.06</f>
        <v>99.3618</v>
      </c>
      <c r="AW367" s="143">
        <v>12</v>
      </c>
      <c r="AX367" s="143">
        <v>14.5</v>
      </c>
      <c r="AY367" s="143">
        <v>4</v>
      </c>
      <c r="AZ367" s="143">
        <v>105</v>
      </c>
      <c r="BA367" s="143">
        <f t="shared" si="179"/>
        <v>-8</v>
      </c>
      <c r="BB367" s="147" t="s">
        <v>70</v>
      </c>
      <c r="BC367" s="143">
        <f>AZ367*0.06</f>
        <v>6.3</v>
      </c>
      <c r="BD367" s="143">
        <v>3.75</v>
      </c>
      <c r="BE367" s="143">
        <v>4.5</v>
      </c>
      <c r="BF367" s="143">
        <v>2</v>
      </c>
      <c r="BG367" s="143">
        <v>39.6</v>
      </c>
      <c r="BH367" s="143">
        <f t="shared" si="180"/>
        <v>-1.75</v>
      </c>
      <c r="BI367" s="147" t="s">
        <v>70</v>
      </c>
      <c r="BJ367" s="143">
        <f>BG367*0.06</f>
        <v>2.376</v>
      </c>
      <c r="BK367" s="143">
        <v>12</v>
      </c>
      <c r="BL367" s="143">
        <v>14.5</v>
      </c>
      <c r="BM367" s="143">
        <v>43</v>
      </c>
      <c r="BN367" s="143">
        <v>598.11</v>
      </c>
      <c r="BO367" s="143">
        <v>598.11</v>
      </c>
      <c r="BP367" s="143">
        <f t="shared" si="182"/>
        <v>31</v>
      </c>
      <c r="BQ367" s="147" t="s">
        <v>69</v>
      </c>
      <c r="BR367" s="143">
        <f>(BN367-BO367)*0.1</f>
        <v>0</v>
      </c>
      <c r="BS367" s="143">
        <v>8.5</v>
      </c>
      <c r="BT367" s="143">
        <v>11</v>
      </c>
      <c r="BU367" s="143">
        <v>4</v>
      </c>
      <c r="BV367" s="143">
        <v>89</v>
      </c>
      <c r="BW367" s="143">
        <f t="shared" si="183"/>
        <v>-4.5</v>
      </c>
      <c r="BX367" s="147" t="s">
        <v>70</v>
      </c>
      <c r="BY367" s="143">
        <f>BV367*0.06</f>
        <v>5.34</v>
      </c>
      <c r="BZ367" s="143">
        <v>13.5</v>
      </c>
      <c r="CA367" s="143">
        <v>16.25</v>
      </c>
      <c r="CB367" s="143">
        <f t="shared" si="184"/>
        <v>24</v>
      </c>
      <c r="CC367" s="159">
        <f t="shared" si="185"/>
        <v>10.5</v>
      </c>
      <c r="CD367" s="160" t="s">
        <v>69</v>
      </c>
      <c r="CE367" s="159">
        <f>CG367*3+CH367*5+CI367*25+CJ367*15+CK367*70+CL367*6+CM367*30+CN367*6+CO367*24+CP367*56+CQ367*61</f>
        <v>164</v>
      </c>
      <c r="CF367" s="159"/>
      <c r="CG367" s="144">
        <v>0</v>
      </c>
      <c r="CH367" s="143">
        <v>2</v>
      </c>
      <c r="CI367" s="143">
        <v>1</v>
      </c>
      <c r="CJ367" s="143">
        <v>0</v>
      </c>
      <c r="CK367" s="143">
        <v>0</v>
      </c>
      <c r="CL367" s="143">
        <v>0</v>
      </c>
      <c r="CM367" s="143">
        <v>0</v>
      </c>
      <c r="CN367" s="143">
        <v>2</v>
      </c>
      <c r="CO367" s="143">
        <v>0</v>
      </c>
      <c r="CP367" s="143">
        <v>1</v>
      </c>
      <c r="CQ367" s="143">
        <v>1</v>
      </c>
      <c r="CR367" s="143">
        <f t="shared" si="186"/>
        <v>360</v>
      </c>
      <c r="CS367" s="143">
        <f t="shared" si="187"/>
        <v>-4.75</v>
      </c>
    </row>
    <row r="368" s="135" customFormat="1" customHeight="1" spans="1:97">
      <c r="A368" s="143">
        <v>4044</v>
      </c>
      <c r="B368" s="143" t="s">
        <v>569</v>
      </c>
      <c r="C368" s="143">
        <v>582</v>
      </c>
      <c r="D368" s="143" t="s">
        <v>568</v>
      </c>
      <c r="E368" s="143" t="s">
        <v>68</v>
      </c>
      <c r="F368" s="143">
        <v>32.5</v>
      </c>
      <c r="G368" s="143">
        <v>39</v>
      </c>
      <c r="H368" s="143">
        <v>31</v>
      </c>
      <c r="I368" s="143">
        <v>748.4</v>
      </c>
      <c r="J368" s="143">
        <f t="shared" si="173"/>
        <v>-1.5</v>
      </c>
      <c r="K368" s="147" t="s">
        <v>70</v>
      </c>
      <c r="L368" s="143">
        <f>I368*0.06</f>
        <v>44.904</v>
      </c>
      <c r="M368" s="143">
        <v>49.25</v>
      </c>
      <c r="N368" s="143">
        <v>59</v>
      </c>
      <c r="O368" s="143">
        <v>31</v>
      </c>
      <c r="P368" s="143">
        <v>710.28</v>
      </c>
      <c r="Q368" s="143">
        <f t="shared" si="174"/>
        <v>-18.25</v>
      </c>
      <c r="R368" s="147" t="s">
        <v>70</v>
      </c>
      <c r="S368" s="143">
        <f>P368*0.05</f>
        <v>35.514</v>
      </c>
      <c r="T368" s="143">
        <v>16</v>
      </c>
      <c r="U368" s="143">
        <v>17.75</v>
      </c>
      <c r="V368" s="143">
        <v>10</v>
      </c>
      <c r="W368" s="143">
        <v>280</v>
      </c>
      <c r="X368" s="143">
        <f t="shared" si="175"/>
        <v>-6</v>
      </c>
      <c r="Y368" s="147" t="s">
        <v>70</v>
      </c>
      <c r="Z368" s="143">
        <f>W368*0.06</f>
        <v>16.8</v>
      </c>
      <c r="AA368" s="143">
        <v>33.75</v>
      </c>
      <c r="AB368" s="143">
        <v>41.75</v>
      </c>
      <c r="AC368" s="143">
        <v>26</v>
      </c>
      <c r="AD368" s="143">
        <v>717.1</v>
      </c>
      <c r="AE368" s="143">
        <f t="shared" si="176"/>
        <v>-7.75</v>
      </c>
      <c r="AF368" s="147" t="s">
        <v>70</v>
      </c>
      <c r="AG368" s="143">
        <f>AD368*0.06</f>
        <v>43.026</v>
      </c>
      <c r="AH368" s="143">
        <v>5.75</v>
      </c>
      <c r="AI368" s="143">
        <v>7</v>
      </c>
      <c r="AJ368" s="143">
        <v>7</v>
      </c>
      <c r="AK368" s="143">
        <v>203.5</v>
      </c>
      <c r="AL368" s="143">
        <f t="shared" si="177"/>
        <v>1.25</v>
      </c>
      <c r="AM368" s="147" t="s">
        <v>69</v>
      </c>
      <c r="AN368" s="143">
        <f>AK368*0.1</f>
        <v>20.35</v>
      </c>
      <c r="AO368" s="143"/>
      <c r="AP368" s="143">
        <v>44.75</v>
      </c>
      <c r="AQ368" s="143">
        <v>53.75</v>
      </c>
      <c r="AR368" s="143">
        <v>19</v>
      </c>
      <c r="AS368" s="143">
        <v>1749.02</v>
      </c>
      <c r="AT368" s="143">
        <f t="shared" si="178"/>
        <v>-25.75</v>
      </c>
      <c r="AU368" s="147" t="s">
        <v>70</v>
      </c>
      <c r="AV368" s="143">
        <f>AS368*0.06</f>
        <v>104.9412</v>
      </c>
      <c r="AW368" s="143">
        <v>12</v>
      </c>
      <c r="AX368" s="143">
        <v>14.5</v>
      </c>
      <c r="AY368" s="143">
        <v>11</v>
      </c>
      <c r="AZ368" s="143">
        <v>315</v>
      </c>
      <c r="BA368" s="143">
        <f t="shared" si="179"/>
        <v>-1</v>
      </c>
      <c r="BB368" s="147" t="s">
        <v>70</v>
      </c>
      <c r="BC368" s="143">
        <f>AZ368*0.06</f>
        <v>18.9</v>
      </c>
      <c r="BD368" s="143">
        <v>3.75</v>
      </c>
      <c r="BE368" s="143">
        <v>4.5</v>
      </c>
      <c r="BF368" s="143">
        <v>0</v>
      </c>
      <c r="BG368" s="143">
        <v>0</v>
      </c>
      <c r="BH368" s="143">
        <f t="shared" si="180"/>
        <v>-3.75</v>
      </c>
      <c r="BI368" s="147" t="s">
        <v>70</v>
      </c>
      <c r="BJ368" s="143">
        <f>BG368*0.06</f>
        <v>0</v>
      </c>
      <c r="BK368" s="143">
        <v>12</v>
      </c>
      <c r="BL368" s="143">
        <v>14.5</v>
      </c>
      <c r="BM368" s="143">
        <v>29</v>
      </c>
      <c r="BN368" s="143">
        <v>538.26</v>
      </c>
      <c r="BO368" s="143">
        <v>0</v>
      </c>
      <c r="BP368" s="143">
        <f t="shared" si="182"/>
        <v>17</v>
      </c>
      <c r="BQ368" s="147" t="s">
        <v>69</v>
      </c>
      <c r="BR368" s="143">
        <f>(BN368-BO368)*0.1</f>
        <v>53.826</v>
      </c>
      <c r="BS368" s="143">
        <v>8.5</v>
      </c>
      <c r="BT368" s="143">
        <v>11</v>
      </c>
      <c r="BU368" s="143">
        <v>3</v>
      </c>
      <c r="BV368" s="143">
        <v>59.98</v>
      </c>
      <c r="BW368" s="143">
        <f t="shared" si="183"/>
        <v>-5.5</v>
      </c>
      <c r="BX368" s="147" t="s">
        <v>70</v>
      </c>
      <c r="BY368" s="143">
        <f>BV368*0.06</f>
        <v>3.5988</v>
      </c>
      <c r="BZ368" s="143">
        <v>13.5</v>
      </c>
      <c r="CA368" s="143">
        <v>16.25</v>
      </c>
      <c r="CB368" s="143">
        <f t="shared" si="184"/>
        <v>10</v>
      </c>
      <c r="CC368" s="159">
        <f t="shared" si="185"/>
        <v>-3.5</v>
      </c>
      <c r="CD368" s="160" t="s">
        <v>70</v>
      </c>
      <c r="CE368" s="159">
        <f t="shared" ref="CE368:CE373" si="202">CG368*2+CH368*3+CI368*15+CJ368*10+CK368*50+CL368*4+CM368*20+CN368*3+CO368*15+CP368*40+CQ368*40</f>
        <v>46</v>
      </c>
      <c r="CF368" s="159">
        <f>CC368*3</f>
        <v>-10.5</v>
      </c>
      <c r="CG368" s="144">
        <v>0</v>
      </c>
      <c r="CH368" s="143">
        <v>1</v>
      </c>
      <c r="CI368" s="143">
        <v>0</v>
      </c>
      <c r="CJ368" s="143">
        <v>0</v>
      </c>
      <c r="CK368" s="143">
        <v>0</v>
      </c>
      <c r="CL368" s="143">
        <v>0</v>
      </c>
      <c r="CM368" s="143">
        <v>0</v>
      </c>
      <c r="CN368" s="143">
        <v>1</v>
      </c>
      <c r="CO368" s="143">
        <v>0</v>
      </c>
      <c r="CP368" s="143">
        <v>1</v>
      </c>
      <c r="CQ368" s="143">
        <v>0</v>
      </c>
      <c r="CR368" s="143">
        <f t="shared" si="186"/>
        <v>388</v>
      </c>
      <c r="CS368" s="143">
        <f t="shared" si="187"/>
        <v>-10.5</v>
      </c>
    </row>
    <row r="369" s="135" customFormat="1" customHeight="1" spans="1:97">
      <c r="A369" s="143">
        <v>8798</v>
      </c>
      <c r="B369" s="143" t="s">
        <v>570</v>
      </c>
      <c r="C369" s="143">
        <v>582</v>
      </c>
      <c r="D369" s="143" t="s">
        <v>568</v>
      </c>
      <c r="E369" s="143" t="s">
        <v>72</v>
      </c>
      <c r="F369" s="143">
        <v>32.5</v>
      </c>
      <c r="G369" s="143">
        <v>39</v>
      </c>
      <c r="H369" s="143">
        <v>34</v>
      </c>
      <c r="I369" s="143">
        <v>955.9</v>
      </c>
      <c r="J369" s="143">
        <f t="shared" si="173"/>
        <v>1.5</v>
      </c>
      <c r="K369" s="147" t="s">
        <v>73</v>
      </c>
      <c r="L369" s="143">
        <f>I369*0.08</f>
        <v>76.472</v>
      </c>
      <c r="M369" s="143">
        <v>49.25</v>
      </c>
      <c r="N369" s="143">
        <v>59</v>
      </c>
      <c r="O369" s="143">
        <v>59</v>
      </c>
      <c r="P369" s="143">
        <v>1405.3</v>
      </c>
      <c r="Q369" s="143">
        <f t="shared" si="174"/>
        <v>9.75</v>
      </c>
      <c r="R369" s="147" t="s">
        <v>69</v>
      </c>
      <c r="S369" s="143">
        <f>P369*0.08</f>
        <v>112.424</v>
      </c>
      <c r="T369" s="143">
        <v>16</v>
      </c>
      <c r="U369" s="143">
        <v>17.75</v>
      </c>
      <c r="V369" s="143">
        <v>7</v>
      </c>
      <c r="W369" s="143">
        <v>196</v>
      </c>
      <c r="X369" s="143">
        <f t="shared" si="175"/>
        <v>-9</v>
      </c>
      <c r="Y369" s="147" t="s">
        <v>70</v>
      </c>
      <c r="Z369" s="143">
        <f>W369*0.06</f>
        <v>11.76</v>
      </c>
      <c r="AA369" s="143">
        <v>33.75</v>
      </c>
      <c r="AB369" s="143">
        <v>41.75</v>
      </c>
      <c r="AC369" s="143">
        <v>23</v>
      </c>
      <c r="AD369" s="143">
        <v>559.69</v>
      </c>
      <c r="AE369" s="143">
        <f t="shared" si="176"/>
        <v>-10.75</v>
      </c>
      <c r="AF369" s="147" t="s">
        <v>70</v>
      </c>
      <c r="AG369" s="143">
        <f>AD369*0.06</f>
        <v>33.5814</v>
      </c>
      <c r="AH369" s="143">
        <v>5.75</v>
      </c>
      <c r="AI369" s="143">
        <v>7</v>
      </c>
      <c r="AJ369" s="143">
        <v>7</v>
      </c>
      <c r="AK369" s="143">
        <v>201.89</v>
      </c>
      <c r="AL369" s="143">
        <f t="shared" si="177"/>
        <v>1.25</v>
      </c>
      <c r="AM369" s="147" t="s">
        <v>69</v>
      </c>
      <c r="AN369" s="143">
        <f>AK369*0.1</f>
        <v>20.189</v>
      </c>
      <c r="AO369" s="143"/>
      <c r="AP369" s="143">
        <v>44.75</v>
      </c>
      <c r="AQ369" s="143">
        <v>53.75</v>
      </c>
      <c r="AR369" s="143">
        <v>27</v>
      </c>
      <c r="AS369" s="143">
        <v>2400.92</v>
      </c>
      <c r="AT369" s="143">
        <f t="shared" si="178"/>
        <v>-17.75</v>
      </c>
      <c r="AU369" s="147" t="s">
        <v>70</v>
      </c>
      <c r="AV369" s="143">
        <f>AS369*0.06</f>
        <v>144.0552</v>
      </c>
      <c r="AW369" s="143">
        <v>12</v>
      </c>
      <c r="AX369" s="143">
        <v>14.5</v>
      </c>
      <c r="AY369" s="143">
        <v>4</v>
      </c>
      <c r="AZ369" s="143">
        <v>140</v>
      </c>
      <c r="BA369" s="143">
        <f t="shared" si="179"/>
        <v>-8</v>
      </c>
      <c r="BB369" s="147" t="s">
        <v>70</v>
      </c>
      <c r="BC369" s="143">
        <f>AZ369*0.06</f>
        <v>8.4</v>
      </c>
      <c r="BD369" s="143">
        <v>3.75</v>
      </c>
      <c r="BE369" s="143">
        <v>4.5</v>
      </c>
      <c r="BF369" s="143">
        <v>1</v>
      </c>
      <c r="BG369" s="143">
        <v>19.8</v>
      </c>
      <c r="BH369" s="143">
        <f t="shared" si="180"/>
        <v>-2.75</v>
      </c>
      <c r="BI369" s="147" t="s">
        <v>70</v>
      </c>
      <c r="BJ369" s="143">
        <f>BG369*0.06</f>
        <v>1.188</v>
      </c>
      <c r="BK369" s="143">
        <v>12</v>
      </c>
      <c r="BL369" s="143">
        <v>14.5</v>
      </c>
      <c r="BM369" s="143">
        <v>14</v>
      </c>
      <c r="BN369" s="143">
        <v>299.04</v>
      </c>
      <c r="BO369" s="143">
        <v>0</v>
      </c>
      <c r="BP369" s="143">
        <f t="shared" si="182"/>
        <v>2</v>
      </c>
      <c r="BQ369" s="147" t="s">
        <v>73</v>
      </c>
      <c r="BR369" s="143">
        <f>(BN369-BO369)*0.08</f>
        <v>23.9232</v>
      </c>
      <c r="BS369" s="143">
        <v>8.5</v>
      </c>
      <c r="BT369" s="143">
        <v>11</v>
      </c>
      <c r="BU369" s="143">
        <v>19</v>
      </c>
      <c r="BV369" s="143">
        <v>429</v>
      </c>
      <c r="BW369" s="143">
        <f t="shared" si="183"/>
        <v>10.5</v>
      </c>
      <c r="BX369" s="147" t="s">
        <v>69</v>
      </c>
      <c r="BY369" s="143">
        <f>BV369*0.1</f>
        <v>42.9</v>
      </c>
      <c r="BZ369" s="143">
        <v>13.5</v>
      </c>
      <c r="CA369" s="143">
        <v>16.25</v>
      </c>
      <c r="CB369" s="143">
        <f t="shared" si="184"/>
        <v>0</v>
      </c>
      <c r="CC369" s="159">
        <f t="shared" si="185"/>
        <v>-13.5</v>
      </c>
      <c r="CD369" s="160" t="s">
        <v>70</v>
      </c>
      <c r="CE369" s="159">
        <f t="shared" si="202"/>
        <v>0</v>
      </c>
      <c r="CF369" s="159">
        <f>CC369*3</f>
        <v>-40.5</v>
      </c>
      <c r="CG369" s="144">
        <v>0</v>
      </c>
      <c r="CH369" s="143">
        <v>0</v>
      </c>
      <c r="CI369" s="143">
        <v>0</v>
      </c>
      <c r="CJ369" s="143">
        <v>0</v>
      </c>
      <c r="CK369" s="143">
        <v>0</v>
      </c>
      <c r="CL369" s="143">
        <v>0</v>
      </c>
      <c r="CM369" s="143">
        <v>0</v>
      </c>
      <c r="CN369" s="143">
        <v>0</v>
      </c>
      <c r="CO369" s="143">
        <v>0</v>
      </c>
      <c r="CP369" s="143">
        <v>0</v>
      </c>
      <c r="CQ369" s="143">
        <v>0</v>
      </c>
      <c r="CR369" s="143">
        <f t="shared" si="186"/>
        <v>475</v>
      </c>
      <c r="CS369" s="143">
        <f t="shared" si="187"/>
        <v>-40.5</v>
      </c>
    </row>
    <row r="370" s="135" customFormat="1" customHeight="1" spans="1:97">
      <c r="A370" s="143">
        <v>10816</v>
      </c>
      <c r="B370" s="143" t="s">
        <v>571</v>
      </c>
      <c r="C370" s="143">
        <v>582</v>
      </c>
      <c r="D370" s="143" t="s">
        <v>568</v>
      </c>
      <c r="E370" s="143" t="s">
        <v>72</v>
      </c>
      <c r="F370" s="143">
        <v>32.5</v>
      </c>
      <c r="G370" s="143">
        <v>39</v>
      </c>
      <c r="H370" s="143">
        <v>25</v>
      </c>
      <c r="I370" s="143">
        <v>680.76</v>
      </c>
      <c r="J370" s="143">
        <f t="shared" si="173"/>
        <v>-7.5</v>
      </c>
      <c r="K370" s="147" t="s">
        <v>70</v>
      </c>
      <c r="L370" s="143">
        <f>I370*0.06</f>
        <v>40.8456</v>
      </c>
      <c r="M370" s="143">
        <v>49.25</v>
      </c>
      <c r="N370" s="143">
        <v>59</v>
      </c>
      <c r="O370" s="143">
        <v>29</v>
      </c>
      <c r="P370" s="143">
        <v>683.9</v>
      </c>
      <c r="Q370" s="143">
        <f t="shared" si="174"/>
        <v>-20.25</v>
      </c>
      <c r="R370" s="147" t="s">
        <v>70</v>
      </c>
      <c r="S370" s="143">
        <f>P370*0.05</f>
        <v>34.195</v>
      </c>
      <c r="T370" s="143">
        <v>16</v>
      </c>
      <c r="U370" s="143">
        <v>17.75</v>
      </c>
      <c r="V370" s="143">
        <v>11</v>
      </c>
      <c r="W370" s="143">
        <v>357</v>
      </c>
      <c r="X370" s="143">
        <f t="shared" si="175"/>
        <v>-5</v>
      </c>
      <c r="Y370" s="147" t="s">
        <v>70</v>
      </c>
      <c r="Z370" s="143">
        <f>W370*0.06</f>
        <v>21.42</v>
      </c>
      <c r="AA370" s="143">
        <v>33.75</v>
      </c>
      <c r="AB370" s="143">
        <v>41.75</v>
      </c>
      <c r="AC370" s="143">
        <v>27</v>
      </c>
      <c r="AD370" s="143">
        <v>658.4</v>
      </c>
      <c r="AE370" s="143">
        <f t="shared" si="176"/>
        <v>-6.75</v>
      </c>
      <c r="AF370" s="147" t="s">
        <v>70</v>
      </c>
      <c r="AG370" s="143">
        <f>AD370*0.06</f>
        <v>39.504</v>
      </c>
      <c r="AH370" s="143">
        <v>5.75</v>
      </c>
      <c r="AI370" s="143">
        <v>7</v>
      </c>
      <c r="AJ370" s="143">
        <v>6</v>
      </c>
      <c r="AK370" s="143">
        <v>176.3</v>
      </c>
      <c r="AL370" s="143">
        <f t="shared" si="177"/>
        <v>0.25</v>
      </c>
      <c r="AM370" s="147" t="s">
        <v>73</v>
      </c>
      <c r="AN370" s="143">
        <f>AK370*0.08</f>
        <v>14.104</v>
      </c>
      <c r="AO370" s="143"/>
      <c r="AP370" s="143">
        <v>44.75</v>
      </c>
      <c r="AQ370" s="143">
        <v>53.75</v>
      </c>
      <c r="AR370" s="143">
        <v>29.5</v>
      </c>
      <c r="AS370" s="143">
        <v>2488.81</v>
      </c>
      <c r="AT370" s="143">
        <f t="shared" si="178"/>
        <v>-15.25</v>
      </c>
      <c r="AU370" s="147" t="s">
        <v>70</v>
      </c>
      <c r="AV370" s="143">
        <f>AS370*0.06</f>
        <v>149.3286</v>
      </c>
      <c r="AW370" s="143">
        <v>12</v>
      </c>
      <c r="AX370" s="143">
        <v>14.5</v>
      </c>
      <c r="AY370" s="143">
        <v>8</v>
      </c>
      <c r="AZ370" s="143">
        <v>245</v>
      </c>
      <c r="BA370" s="143">
        <f t="shared" si="179"/>
        <v>-4</v>
      </c>
      <c r="BB370" s="147" t="s">
        <v>70</v>
      </c>
      <c r="BC370" s="143">
        <f>AZ370*0.06</f>
        <v>14.7</v>
      </c>
      <c r="BD370" s="143">
        <v>3.75</v>
      </c>
      <c r="BE370" s="143">
        <v>4.5</v>
      </c>
      <c r="BF370" s="143">
        <v>5</v>
      </c>
      <c r="BG370" s="143">
        <v>79.2</v>
      </c>
      <c r="BH370" s="143">
        <f t="shared" si="180"/>
        <v>1.25</v>
      </c>
      <c r="BI370" s="147" t="s">
        <v>69</v>
      </c>
      <c r="BJ370" s="143">
        <f>BG370*0.1</f>
        <v>7.92</v>
      </c>
      <c r="BK370" s="143">
        <v>12</v>
      </c>
      <c r="BL370" s="143">
        <v>14.5</v>
      </c>
      <c r="BM370" s="143">
        <v>63</v>
      </c>
      <c r="BN370" s="143">
        <v>897.11</v>
      </c>
      <c r="BO370" s="143">
        <v>897.11</v>
      </c>
      <c r="BP370" s="143">
        <f t="shared" si="182"/>
        <v>51</v>
      </c>
      <c r="BQ370" s="147" t="s">
        <v>69</v>
      </c>
      <c r="BR370" s="143">
        <f>(BN370-BO370)*0.1</f>
        <v>0</v>
      </c>
      <c r="BS370" s="143">
        <v>8.5</v>
      </c>
      <c r="BT370" s="143">
        <v>11</v>
      </c>
      <c r="BU370" s="143">
        <v>5</v>
      </c>
      <c r="BV370" s="143">
        <v>80.5</v>
      </c>
      <c r="BW370" s="143">
        <f t="shared" si="183"/>
        <v>-3.5</v>
      </c>
      <c r="BX370" s="147" t="s">
        <v>70</v>
      </c>
      <c r="BY370" s="143">
        <f>BV370*0.06</f>
        <v>4.83</v>
      </c>
      <c r="BZ370" s="143">
        <v>13.5</v>
      </c>
      <c r="CA370" s="143">
        <v>16.25</v>
      </c>
      <c r="CB370" s="143">
        <f t="shared" si="184"/>
        <v>13</v>
      </c>
      <c r="CC370" s="159">
        <f t="shared" si="185"/>
        <v>-0.5</v>
      </c>
      <c r="CD370" s="160" t="s">
        <v>70</v>
      </c>
      <c r="CE370" s="159">
        <f t="shared" si="202"/>
        <v>61</v>
      </c>
      <c r="CF370" s="159">
        <f>CC370*3</f>
        <v>-1.5</v>
      </c>
      <c r="CG370" s="144">
        <v>0</v>
      </c>
      <c r="CH370" s="143">
        <v>0</v>
      </c>
      <c r="CI370" s="143">
        <v>0</v>
      </c>
      <c r="CJ370" s="143">
        <v>0</v>
      </c>
      <c r="CK370" s="143">
        <v>0</v>
      </c>
      <c r="CL370" s="143">
        <v>0</v>
      </c>
      <c r="CM370" s="143">
        <v>0</v>
      </c>
      <c r="CN370" s="143">
        <v>2</v>
      </c>
      <c r="CO370" s="143">
        <v>1</v>
      </c>
      <c r="CP370" s="143">
        <v>0</v>
      </c>
      <c r="CQ370" s="143">
        <v>1</v>
      </c>
      <c r="CR370" s="143">
        <f t="shared" si="186"/>
        <v>388</v>
      </c>
      <c r="CS370" s="143">
        <f t="shared" si="187"/>
        <v>-1.5</v>
      </c>
    </row>
    <row r="371" s="135" customFormat="1" customHeight="1" spans="1:97">
      <c r="A371" s="143">
        <v>13300</v>
      </c>
      <c r="B371" s="143" t="s">
        <v>572</v>
      </c>
      <c r="C371" s="143">
        <v>582</v>
      </c>
      <c r="D371" s="143" t="s">
        <v>568</v>
      </c>
      <c r="E371" s="144" t="s">
        <v>81</v>
      </c>
      <c r="F371" s="143">
        <v>0</v>
      </c>
      <c r="G371" s="143">
        <v>0</v>
      </c>
      <c r="H371" s="143">
        <v>0</v>
      </c>
      <c r="I371" s="143">
        <v>0</v>
      </c>
      <c r="J371" s="143">
        <f t="shared" si="173"/>
        <v>0</v>
      </c>
      <c r="K371" s="147" t="s">
        <v>76</v>
      </c>
      <c r="L371" s="143">
        <f>I371*0.06</f>
        <v>0</v>
      </c>
      <c r="M371" s="143">
        <v>0</v>
      </c>
      <c r="N371" s="143">
        <v>0</v>
      </c>
      <c r="O371" s="143">
        <v>0</v>
      </c>
      <c r="P371" s="143">
        <v>0</v>
      </c>
      <c r="Q371" s="143">
        <f t="shared" si="174"/>
        <v>0</v>
      </c>
      <c r="R371" s="147" t="s">
        <v>76</v>
      </c>
      <c r="S371" s="143">
        <f>P371*0.05</f>
        <v>0</v>
      </c>
      <c r="T371" s="143">
        <v>0</v>
      </c>
      <c r="U371" s="143">
        <v>0</v>
      </c>
      <c r="V371" s="143">
        <v>0</v>
      </c>
      <c r="W371" s="143">
        <v>0</v>
      </c>
      <c r="X371" s="143">
        <f t="shared" si="175"/>
        <v>0</v>
      </c>
      <c r="Y371" s="147" t="s">
        <v>76</v>
      </c>
      <c r="Z371" s="143">
        <f>W371*0.06</f>
        <v>0</v>
      </c>
      <c r="AA371" s="143">
        <v>0</v>
      </c>
      <c r="AB371" s="143">
        <v>0</v>
      </c>
      <c r="AC371" s="143">
        <v>0</v>
      </c>
      <c r="AD371" s="143">
        <v>0</v>
      </c>
      <c r="AE371" s="143">
        <f t="shared" si="176"/>
        <v>0</v>
      </c>
      <c r="AF371" s="147" t="s">
        <v>76</v>
      </c>
      <c r="AG371" s="143">
        <f>AD371*0.06</f>
        <v>0</v>
      </c>
      <c r="AH371" s="143">
        <v>0</v>
      </c>
      <c r="AI371" s="143">
        <v>0</v>
      </c>
      <c r="AJ371" s="143">
        <v>0</v>
      </c>
      <c r="AK371" s="143">
        <v>0</v>
      </c>
      <c r="AL371" s="143">
        <f t="shared" si="177"/>
        <v>0</v>
      </c>
      <c r="AM371" s="147" t="s">
        <v>76</v>
      </c>
      <c r="AN371" s="143">
        <f>AK371*0.06</f>
        <v>0</v>
      </c>
      <c r="AO371" s="143"/>
      <c r="AP371" s="143">
        <v>0</v>
      </c>
      <c r="AQ371" s="143">
        <v>0</v>
      </c>
      <c r="AR371" s="143">
        <v>0</v>
      </c>
      <c r="AS371" s="143">
        <v>0</v>
      </c>
      <c r="AT371" s="143">
        <f t="shared" si="178"/>
        <v>0</v>
      </c>
      <c r="AU371" s="147" t="s">
        <v>76</v>
      </c>
      <c r="AV371" s="143">
        <f>AS371*0.06</f>
        <v>0</v>
      </c>
      <c r="AW371" s="143">
        <v>0</v>
      </c>
      <c r="AX371" s="143">
        <v>0</v>
      </c>
      <c r="AY371" s="143">
        <v>0</v>
      </c>
      <c r="AZ371" s="143">
        <v>0</v>
      </c>
      <c r="BA371" s="143">
        <f t="shared" si="179"/>
        <v>0</v>
      </c>
      <c r="BB371" s="147" t="s">
        <v>69</v>
      </c>
      <c r="BC371" s="143">
        <f t="shared" ref="BC371:BC378" si="203">AZ371*0.1</f>
        <v>0</v>
      </c>
      <c r="BD371" s="143">
        <v>0</v>
      </c>
      <c r="BE371" s="143">
        <v>0</v>
      </c>
      <c r="BF371" s="143">
        <v>0</v>
      </c>
      <c r="BG371" s="143">
        <v>0</v>
      </c>
      <c r="BH371" s="143">
        <f t="shared" si="180"/>
        <v>0</v>
      </c>
      <c r="BI371" s="147" t="s">
        <v>76</v>
      </c>
      <c r="BJ371" s="143">
        <f>BG371*0.06</f>
        <v>0</v>
      </c>
      <c r="BK371" s="143">
        <v>0</v>
      </c>
      <c r="BL371" s="143">
        <v>0</v>
      </c>
      <c r="BM371" s="143">
        <v>0</v>
      </c>
      <c r="BN371" s="143">
        <v>0</v>
      </c>
      <c r="BO371" s="143">
        <v>0</v>
      </c>
      <c r="BP371" s="143">
        <f t="shared" si="182"/>
        <v>0</v>
      </c>
      <c r="BQ371" s="147" t="s">
        <v>76</v>
      </c>
      <c r="BR371" s="143">
        <f>(BN371-BO371)*0.06</f>
        <v>0</v>
      </c>
      <c r="BS371" s="143">
        <v>0</v>
      </c>
      <c r="BT371" s="143">
        <v>0</v>
      </c>
      <c r="BU371" s="143">
        <v>0</v>
      </c>
      <c r="BV371" s="143">
        <v>0</v>
      </c>
      <c r="BW371" s="143">
        <f t="shared" si="183"/>
        <v>0</v>
      </c>
      <c r="BX371" s="147" t="s">
        <v>76</v>
      </c>
      <c r="BY371" s="143">
        <f>BV371*0.06</f>
        <v>0</v>
      </c>
      <c r="BZ371" s="143">
        <v>0</v>
      </c>
      <c r="CA371" s="143">
        <v>0</v>
      </c>
      <c r="CB371" s="143">
        <f t="shared" si="184"/>
        <v>0</v>
      </c>
      <c r="CC371" s="159">
        <f t="shared" si="185"/>
        <v>0</v>
      </c>
      <c r="CD371" s="160" t="s">
        <v>76</v>
      </c>
      <c r="CE371" s="159">
        <f t="shared" si="202"/>
        <v>0</v>
      </c>
      <c r="CF371" s="159"/>
      <c r="CG371" s="144">
        <v>0</v>
      </c>
      <c r="CH371" s="143">
        <v>0</v>
      </c>
      <c r="CI371" s="143">
        <v>0</v>
      </c>
      <c r="CJ371" s="143">
        <v>0</v>
      </c>
      <c r="CK371" s="143">
        <v>0</v>
      </c>
      <c r="CL371" s="143">
        <v>0</v>
      </c>
      <c r="CM371" s="143">
        <v>0</v>
      </c>
      <c r="CN371" s="143">
        <v>0</v>
      </c>
      <c r="CO371" s="143">
        <v>0</v>
      </c>
      <c r="CP371" s="143">
        <v>0</v>
      </c>
      <c r="CQ371" s="143">
        <v>0</v>
      </c>
      <c r="CR371" s="143">
        <f t="shared" si="186"/>
        <v>0</v>
      </c>
      <c r="CS371" s="143">
        <f t="shared" si="187"/>
        <v>0</v>
      </c>
    </row>
    <row r="372" s="135" customFormat="1" customHeight="1" spans="1:97">
      <c r="A372" s="143">
        <v>13286</v>
      </c>
      <c r="B372" s="143" t="s">
        <v>573</v>
      </c>
      <c r="C372" s="143">
        <v>582</v>
      </c>
      <c r="D372" s="143" t="s">
        <v>568</v>
      </c>
      <c r="E372" s="144" t="s">
        <v>81</v>
      </c>
      <c r="F372" s="143">
        <v>0</v>
      </c>
      <c r="G372" s="143">
        <v>0</v>
      </c>
      <c r="H372" s="143">
        <v>0</v>
      </c>
      <c r="I372" s="143">
        <v>0</v>
      </c>
      <c r="J372" s="143">
        <f t="shared" si="173"/>
        <v>0</v>
      </c>
      <c r="K372" s="147" t="s">
        <v>76</v>
      </c>
      <c r="L372" s="143">
        <f>I372*0.06</f>
        <v>0</v>
      </c>
      <c r="M372" s="143">
        <v>0</v>
      </c>
      <c r="N372" s="143">
        <v>0</v>
      </c>
      <c r="O372" s="143">
        <v>0</v>
      </c>
      <c r="P372" s="143">
        <v>0</v>
      </c>
      <c r="Q372" s="143">
        <f t="shared" si="174"/>
        <v>0</v>
      </c>
      <c r="R372" s="147" t="s">
        <v>76</v>
      </c>
      <c r="S372" s="143">
        <f>P372*0.05</f>
        <v>0</v>
      </c>
      <c r="T372" s="143">
        <v>0</v>
      </c>
      <c r="U372" s="143">
        <v>0</v>
      </c>
      <c r="V372" s="143">
        <v>0</v>
      </c>
      <c r="W372" s="143">
        <v>0</v>
      </c>
      <c r="X372" s="143">
        <f t="shared" si="175"/>
        <v>0</v>
      </c>
      <c r="Y372" s="147" t="s">
        <v>76</v>
      </c>
      <c r="Z372" s="143">
        <f>W372*0.06</f>
        <v>0</v>
      </c>
      <c r="AA372" s="143">
        <v>0</v>
      </c>
      <c r="AB372" s="143">
        <v>0</v>
      </c>
      <c r="AC372" s="143">
        <v>0</v>
      </c>
      <c r="AD372" s="143">
        <v>0</v>
      </c>
      <c r="AE372" s="143">
        <f t="shared" si="176"/>
        <v>0</v>
      </c>
      <c r="AF372" s="147" t="s">
        <v>76</v>
      </c>
      <c r="AG372" s="143">
        <f>AD372*0.06</f>
        <v>0</v>
      </c>
      <c r="AH372" s="143">
        <v>0</v>
      </c>
      <c r="AI372" s="143">
        <v>0</v>
      </c>
      <c r="AJ372" s="143">
        <v>0</v>
      </c>
      <c r="AK372" s="143">
        <v>0</v>
      </c>
      <c r="AL372" s="143">
        <f t="shared" si="177"/>
        <v>0</v>
      </c>
      <c r="AM372" s="147" t="s">
        <v>76</v>
      </c>
      <c r="AN372" s="143">
        <f>AK372*0.06</f>
        <v>0</v>
      </c>
      <c r="AO372" s="143"/>
      <c r="AP372" s="143">
        <v>0</v>
      </c>
      <c r="AQ372" s="143">
        <v>0</v>
      </c>
      <c r="AR372" s="143">
        <v>0</v>
      </c>
      <c r="AS372" s="143">
        <v>0</v>
      </c>
      <c r="AT372" s="143">
        <f t="shared" si="178"/>
        <v>0</v>
      </c>
      <c r="AU372" s="147" t="s">
        <v>76</v>
      </c>
      <c r="AV372" s="143">
        <f>AS372*0.06</f>
        <v>0</v>
      </c>
      <c r="AW372" s="143">
        <v>0</v>
      </c>
      <c r="AX372" s="143">
        <v>0</v>
      </c>
      <c r="AY372" s="143">
        <v>0</v>
      </c>
      <c r="AZ372" s="143">
        <v>0</v>
      </c>
      <c r="BA372" s="143">
        <f t="shared" si="179"/>
        <v>0</v>
      </c>
      <c r="BB372" s="147" t="s">
        <v>69</v>
      </c>
      <c r="BC372" s="143">
        <f t="shared" si="203"/>
        <v>0</v>
      </c>
      <c r="BD372" s="143">
        <v>0</v>
      </c>
      <c r="BE372" s="143">
        <v>0</v>
      </c>
      <c r="BF372" s="143">
        <v>0</v>
      </c>
      <c r="BG372" s="143">
        <v>0</v>
      </c>
      <c r="BH372" s="143">
        <f t="shared" si="180"/>
        <v>0</v>
      </c>
      <c r="BI372" s="147" t="s">
        <v>76</v>
      </c>
      <c r="BJ372" s="143">
        <f>BG372*0.06</f>
        <v>0</v>
      </c>
      <c r="BK372" s="143">
        <v>0</v>
      </c>
      <c r="BL372" s="143">
        <v>0</v>
      </c>
      <c r="BM372" s="143">
        <v>0</v>
      </c>
      <c r="BN372" s="143">
        <v>0</v>
      </c>
      <c r="BO372" s="143">
        <v>0</v>
      </c>
      <c r="BP372" s="143">
        <f t="shared" si="182"/>
        <v>0</v>
      </c>
      <c r="BQ372" s="147" t="s">
        <v>76</v>
      </c>
      <c r="BR372" s="143">
        <f>(BN372-BO372)*0.06</f>
        <v>0</v>
      </c>
      <c r="BS372" s="143">
        <v>0</v>
      </c>
      <c r="BT372" s="143">
        <v>0</v>
      </c>
      <c r="BU372" s="143">
        <v>0</v>
      </c>
      <c r="BV372" s="143">
        <v>0</v>
      </c>
      <c r="BW372" s="143">
        <f t="shared" si="183"/>
        <v>0</v>
      </c>
      <c r="BX372" s="147" t="s">
        <v>76</v>
      </c>
      <c r="BY372" s="143">
        <f>BV372*0.06</f>
        <v>0</v>
      </c>
      <c r="BZ372" s="143">
        <v>0</v>
      </c>
      <c r="CA372" s="143">
        <v>0</v>
      </c>
      <c r="CB372" s="143">
        <f t="shared" si="184"/>
        <v>0</v>
      </c>
      <c r="CC372" s="159">
        <f t="shared" si="185"/>
        <v>0</v>
      </c>
      <c r="CD372" s="160" t="s">
        <v>76</v>
      </c>
      <c r="CE372" s="159">
        <f t="shared" si="202"/>
        <v>0</v>
      </c>
      <c r="CF372" s="159"/>
      <c r="CG372" s="144">
        <v>0</v>
      </c>
      <c r="CH372" s="143">
        <v>0</v>
      </c>
      <c r="CI372" s="143">
        <v>0</v>
      </c>
      <c r="CJ372" s="143">
        <v>0</v>
      </c>
      <c r="CK372" s="143">
        <v>0</v>
      </c>
      <c r="CL372" s="143">
        <v>0</v>
      </c>
      <c r="CM372" s="143">
        <v>0</v>
      </c>
      <c r="CN372" s="143">
        <v>0</v>
      </c>
      <c r="CO372" s="143">
        <v>0</v>
      </c>
      <c r="CP372" s="143">
        <v>0</v>
      </c>
      <c r="CQ372" s="143">
        <v>0</v>
      </c>
      <c r="CR372" s="143">
        <f t="shared" si="186"/>
        <v>0</v>
      </c>
      <c r="CS372" s="143">
        <f t="shared" si="187"/>
        <v>0</v>
      </c>
    </row>
    <row r="373" s="135" customFormat="1" customHeight="1" spans="1:97">
      <c r="A373" s="143">
        <v>13314</v>
      </c>
      <c r="B373" s="143" t="s">
        <v>574</v>
      </c>
      <c r="C373" s="143">
        <v>582</v>
      </c>
      <c r="D373" s="143" t="s">
        <v>568</v>
      </c>
      <c r="E373" s="144" t="s">
        <v>81</v>
      </c>
      <c r="F373" s="143">
        <v>0</v>
      </c>
      <c r="G373" s="143">
        <v>0</v>
      </c>
      <c r="H373" s="143">
        <v>0</v>
      </c>
      <c r="I373" s="143">
        <v>0</v>
      </c>
      <c r="J373" s="143">
        <f t="shared" si="173"/>
        <v>0</v>
      </c>
      <c r="K373" s="147" t="s">
        <v>76</v>
      </c>
      <c r="L373" s="143">
        <f>I373*0.06</f>
        <v>0</v>
      </c>
      <c r="M373" s="143">
        <v>0</v>
      </c>
      <c r="N373" s="143">
        <v>0</v>
      </c>
      <c r="O373" s="143">
        <v>0</v>
      </c>
      <c r="P373" s="143">
        <v>0</v>
      </c>
      <c r="Q373" s="143">
        <f t="shared" si="174"/>
        <v>0</v>
      </c>
      <c r="R373" s="147" t="s">
        <v>76</v>
      </c>
      <c r="S373" s="143">
        <f>P373*0.05</f>
        <v>0</v>
      </c>
      <c r="T373" s="143">
        <v>0</v>
      </c>
      <c r="U373" s="143">
        <v>0</v>
      </c>
      <c r="V373" s="143">
        <v>0</v>
      </c>
      <c r="W373" s="143">
        <v>0</v>
      </c>
      <c r="X373" s="143">
        <f t="shared" si="175"/>
        <v>0</v>
      </c>
      <c r="Y373" s="147" t="s">
        <v>76</v>
      </c>
      <c r="Z373" s="143">
        <f>W373*0.06</f>
        <v>0</v>
      </c>
      <c r="AA373" s="143">
        <v>0</v>
      </c>
      <c r="AB373" s="143">
        <v>0</v>
      </c>
      <c r="AC373" s="143">
        <v>0</v>
      </c>
      <c r="AD373" s="143">
        <v>0</v>
      </c>
      <c r="AE373" s="143">
        <f t="shared" si="176"/>
        <v>0</v>
      </c>
      <c r="AF373" s="147" t="s">
        <v>76</v>
      </c>
      <c r="AG373" s="143">
        <f>AD373*0.06</f>
        <v>0</v>
      </c>
      <c r="AH373" s="143">
        <v>0</v>
      </c>
      <c r="AI373" s="143">
        <v>0</v>
      </c>
      <c r="AJ373" s="143">
        <v>0</v>
      </c>
      <c r="AK373" s="143">
        <v>0</v>
      </c>
      <c r="AL373" s="143">
        <f t="shared" si="177"/>
        <v>0</v>
      </c>
      <c r="AM373" s="147" t="s">
        <v>76</v>
      </c>
      <c r="AN373" s="143">
        <f>AK373*0.06</f>
        <v>0</v>
      </c>
      <c r="AO373" s="143"/>
      <c r="AP373" s="143">
        <v>0</v>
      </c>
      <c r="AQ373" s="143">
        <v>0</v>
      </c>
      <c r="AR373" s="143">
        <v>0</v>
      </c>
      <c r="AS373" s="143">
        <v>0</v>
      </c>
      <c r="AT373" s="143">
        <f t="shared" si="178"/>
        <v>0</v>
      </c>
      <c r="AU373" s="147" t="s">
        <v>76</v>
      </c>
      <c r="AV373" s="143">
        <f>AS373*0.06</f>
        <v>0</v>
      </c>
      <c r="AW373" s="143">
        <v>0</v>
      </c>
      <c r="AX373" s="143">
        <v>0</v>
      </c>
      <c r="AY373" s="143">
        <v>0</v>
      </c>
      <c r="AZ373" s="143">
        <v>0</v>
      </c>
      <c r="BA373" s="143">
        <f t="shared" si="179"/>
        <v>0</v>
      </c>
      <c r="BB373" s="147" t="s">
        <v>69</v>
      </c>
      <c r="BC373" s="143">
        <f t="shared" si="203"/>
        <v>0</v>
      </c>
      <c r="BD373" s="143">
        <v>0</v>
      </c>
      <c r="BE373" s="143">
        <v>0</v>
      </c>
      <c r="BF373" s="143">
        <v>0</v>
      </c>
      <c r="BG373" s="143">
        <v>0</v>
      </c>
      <c r="BH373" s="143">
        <f t="shared" si="180"/>
        <v>0</v>
      </c>
      <c r="BI373" s="147" t="s">
        <v>76</v>
      </c>
      <c r="BJ373" s="143">
        <f>BG373*0.06</f>
        <v>0</v>
      </c>
      <c r="BK373" s="143">
        <v>0</v>
      </c>
      <c r="BL373" s="143">
        <v>0</v>
      </c>
      <c r="BM373" s="143">
        <v>0</v>
      </c>
      <c r="BN373" s="143">
        <v>0</v>
      </c>
      <c r="BO373" s="143">
        <v>0</v>
      </c>
      <c r="BP373" s="143">
        <f t="shared" si="182"/>
        <v>0</v>
      </c>
      <c r="BQ373" s="147" t="s">
        <v>76</v>
      </c>
      <c r="BR373" s="143">
        <f>(BN373-BO373)*0.06</f>
        <v>0</v>
      </c>
      <c r="BS373" s="143">
        <v>0</v>
      </c>
      <c r="BT373" s="143">
        <v>0</v>
      </c>
      <c r="BU373" s="143">
        <v>0</v>
      </c>
      <c r="BV373" s="143">
        <v>0</v>
      </c>
      <c r="BW373" s="143">
        <f t="shared" si="183"/>
        <v>0</v>
      </c>
      <c r="BX373" s="147" t="s">
        <v>76</v>
      </c>
      <c r="BY373" s="143">
        <f>BV373*0.06</f>
        <v>0</v>
      </c>
      <c r="BZ373" s="143">
        <v>0</v>
      </c>
      <c r="CA373" s="143">
        <v>0</v>
      </c>
      <c r="CB373" s="143">
        <f t="shared" si="184"/>
        <v>0</v>
      </c>
      <c r="CC373" s="159">
        <f t="shared" si="185"/>
        <v>0</v>
      </c>
      <c r="CD373" s="160" t="s">
        <v>76</v>
      </c>
      <c r="CE373" s="159">
        <f t="shared" si="202"/>
        <v>0</v>
      </c>
      <c r="CF373" s="159"/>
      <c r="CG373" s="144">
        <v>0</v>
      </c>
      <c r="CH373" s="143">
        <v>0</v>
      </c>
      <c r="CI373" s="143">
        <v>0</v>
      </c>
      <c r="CJ373" s="143">
        <v>0</v>
      </c>
      <c r="CK373" s="143">
        <v>0</v>
      </c>
      <c r="CL373" s="143">
        <v>0</v>
      </c>
      <c r="CM373" s="143">
        <v>0</v>
      </c>
      <c r="CN373" s="143">
        <v>0</v>
      </c>
      <c r="CO373" s="143">
        <v>0</v>
      </c>
      <c r="CP373" s="143">
        <v>0</v>
      </c>
      <c r="CQ373" s="143">
        <v>0</v>
      </c>
      <c r="CR373" s="143">
        <f t="shared" si="186"/>
        <v>0</v>
      </c>
      <c r="CS373" s="143">
        <f t="shared" si="187"/>
        <v>0</v>
      </c>
    </row>
    <row r="374" s="135" customFormat="1" customHeight="1" spans="1:97">
      <c r="A374" s="143">
        <v>10860</v>
      </c>
      <c r="B374" s="143" t="s">
        <v>575</v>
      </c>
      <c r="C374" s="143">
        <v>106399</v>
      </c>
      <c r="D374" s="143" t="s">
        <v>576</v>
      </c>
      <c r="E374" s="143" t="s">
        <v>68</v>
      </c>
      <c r="F374" s="143">
        <v>29</v>
      </c>
      <c r="G374" s="143">
        <v>34</v>
      </c>
      <c r="H374" s="143">
        <v>34</v>
      </c>
      <c r="I374" s="143">
        <v>859.29</v>
      </c>
      <c r="J374" s="143">
        <f t="shared" si="173"/>
        <v>5</v>
      </c>
      <c r="K374" s="147" t="s">
        <v>69</v>
      </c>
      <c r="L374" s="143">
        <f>I374*0.1</f>
        <v>85.929</v>
      </c>
      <c r="M374" s="143">
        <v>38</v>
      </c>
      <c r="N374" s="143">
        <v>41</v>
      </c>
      <c r="O374" s="143">
        <v>35</v>
      </c>
      <c r="P374" s="143">
        <v>841.86</v>
      </c>
      <c r="Q374" s="143">
        <f t="shared" si="174"/>
        <v>-3</v>
      </c>
      <c r="R374" s="147" t="s">
        <v>70</v>
      </c>
      <c r="S374" s="143">
        <f>P374*0.05</f>
        <v>42.093</v>
      </c>
      <c r="T374" s="143">
        <v>12</v>
      </c>
      <c r="U374" s="143">
        <v>13</v>
      </c>
      <c r="V374" s="143">
        <v>9</v>
      </c>
      <c r="W374" s="143">
        <v>212.8</v>
      </c>
      <c r="X374" s="143">
        <f t="shared" si="175"/>
        <v>-3</v>
      </c>
      <c r="Y374" s="147" t="s">
        <v>70</v>
      </c>
      <c r="Z374" s="143">
        <f>W374*0.06</f>
        <v>12.768</v>
      </c>
      <c r="AA374" s="143">
        <v>24</v>
      </c>
      <c r="AB374" s="143">
        <v>31</v>
      </c>
      <c r="AC374" s="143">
        <v>39</v>
      </c>
      <c r="AD374" s="143">
        <v>877.93</v>
      </c>
      <c r="AE374" s="143">
        <f t="shared" si="176"/>
        <v>15</v>
      </c>
      <c r="AF374" s="147" t="s">
        <v>69</v>
      </c>
      <c r="AG374" s="143">
        <f>AD374*0.1</f>
        <v>87.793</v>
      </c>
      <c r="AH374" s="143">
        <v>4</v>
      </c>
      <c r="AI374" s="143">
        <v>5</v>
      </c>
      <c r="AJ374" s="143">
        <v>5</v>
      </c>
      <c r="AK374" s="143">
        <v>125.8</v>
      </c>
      <c r="AL374" s="143">
        <f t="shared" si="177"/>
        <v>1</v>
      </c>
      <c r="AM374" s="147" t="s">
        <v>69</v>
      </c>
      <c r="AN374" s="143">
        <f>AK374*0.1</f>
        <v>12.58</v>
      </c>
      <c r="AO374" s="143"/>
      <c r="AP374" s="143">
        <v>40</v>
      </c>
      <c r="AQ374" s="143">
        <v>48</v>
      </c>
      <c r="AR374" s="143">
        <v>97</v>
      </c>
      <c r="AS374" s="143">
        <v>7555.71</v>
      </c>
      <c r="AT374" s="143">
        <f t="shared" si="178"/>
        <v>57</v>
      </c>
      <c r="AU374" s="147" t="s">
        <v>69</v>
      </c>
      <c r="AV374" s="143">
        <f>AS374*0.1</f>
        <v>755.571</v>
      </c>
      <c r="AW374" s="143">
        <v>7</v>
      </c>
      <c r="AX374" s="143">
        <v>8</v>
      </c>
      <c r="AY374" s="143">
        <v>24</v>
      </c>
      <c r="AZ374" s="143">
        <v>665</v>
      </c>
      <c r="BA374" s="143">
        <f t="shared" si="179"/>
        <v>17</v>
      </c>
      <c r="BB374" s="147" t="s">
        <v>69</v>
      </c>
      <c r="BC374" s="143">
        <f t="shared" si="203"/>
        <v>66.5</v>
      </c>
      <c r="BD374" s="143">
        <v>4</v>
      </c>
      <c r="BE374" s="143">
        <v>5</v>
      </c>
      <c r="BF374" s="143">
        <v>0</v>
      </c>
      <c r="BG374" s="143">
        <v>0</v>
      </c>
      <c r="BH374" s="143">
        <f t="shared" si="180"/>
        <v>-4</v>
      </c>
      <c r="BI374" s="147" t="s">
        <v>70</v>
      </c>
      <c r="BJ374" s="143">
        <f>BG374*0.06</f>
        <v>0</v>
      </c>
      <c r="BK374" s="143">
        <v>11</v>
      </c>
      <c r="BL374" s="143">
        <v>13</v>
      </c>
      <c r="BM374" s="143">
        <v>10</v>
      </c>
      <c r="BN374" s="143">
        <v>149.5</v>
      </c>
      <c r="BO374" s="143">
        <v>149.5</v>
      </c>
      <c r="BP374" s="143">
        <f t="shared" si="182"/>
        <v>-1</v>
      </c>
      <c r="BQ374" s="147" t="s">
        <v>70</v>
      </c>
      <c r="BR374" s="143">
        <f>(BN374-BO374)*0.06</f>
        <v>0</v>
      </c>
      <c r="BS374" s="143">
        <v>12</v>
      </c>
      <c r="BT374" s="143">
        <v>15</v>
      </c>
      <c r="BU374" s="143">
        <v>30</v>
      </c>
      <c r="BV374" s="143">
        <v>608.19</v>
      </c>
      <c r="BW374" s="143">
        <f t="shared" si="183"/>
        <v>18</v>
      </c>
      <c r="BX374" s="147" t="s">
        <v>69</v>
      </c>
      <c r="BY374" s="143">
        <f>BV374*0.1</f>
        <v>60.819</v>
      </c>
      <c r="BZ374" s="143">
        <v>15</v>
      </c>
      <c r="CA374" s="143">
        <v>18</v>
      </c>
      <c r="CB374" s="143">
        <f t="shared" si="184"/>
        <v>18</v>
      </c>
      <c r="CC374" s="159">
        <f t="shared" si="185"/>
        <v>3</v>
      </c>
      <c r="CD374" s="160" t="s">
        <v>69</v>
      </c>
      <c r="CE374" s="159">
        <f>CG374*3+CH374*5+CI374*25+CJ374*15+CK374*70+CL374*6+CM374*30+CN374*6+CO374*24+CP374*56+CQ374*61</f>
        <v>119</v>
      </c>
      <c r="CF374" s="159"/>
      <c r="CG374" s="144">
        <v>0</v>
      </c>
      <c r="CH374" s="143">
        <v>3</v>
      </c>
      <c r="CI374" s="143">
        <v>1</v>
      </c>
      <c r="CJ374" s="143">
        <v>0</v>
      </c>
      <c r="CK374" s="143">
        <v>0</v>
      </c>
      <c r="CL374" s="143">
        <v>0</v>
      </c>
      <c r="CM374" s="143">
        <v>0</v>
      </c>
      <c r="CN374" s="143">
        <v>3</v>
      </c>
      <c r="CO374" s="143">
        <v>0</v>
      </c>
      <c r="CP374" s="143">
        <v>0</v>
      </c>
      <c r="CQ374" s="143">
        <v>1</v>
      </c>
      <c r="CR374" s="143">
        <f t="shared" si="186"/>
        <v>1243</v>
      </c>
      <c r="CS374" s="143">
        <f t="shared" si="187"/>
        <v>0</v>
      </c>
    </row>
    <row r="375" s="135" customFormat="1" customHeight="1" spans="1:97">
      <c r="A375" s="143">
        <v>13180</v>
      </c>
      <c r="B375" s="143" t="s">
        <v>577</v>
      </c>
      <c r="C375" s="143">
        <v>106399</v>
      </c>
      <c r="D375" s="143" t="s">
        <v>576</v>
      </c>
      <c r="E375" s="144" t="s">
        <v>81</v>
      </c>
      <c r="F375" s="143"/>
      <c r="G375" s="143"/>
      <c r="H375" s="143">
        <v>0</v>
      </c>
      <c r="I375" s="143">
        <v>0</v>
      </c>
      <c r="J375" s="143">
        <f t="shared" si="173"/>
        <v>0</v>
      </c>
      <c r="K375" s="147" t="s">
        <v>76</v>
      </c>
      <c r="L375" s="143">
        <f>I375*0.06</f>
        <v>0</v>
      </c>
      <c r="M375" s="143"/>
      <c r="N375" s="143"/>
      <c r="O375" s="143">
        <v>0</v>
      </c>
      <c r="P375" s="143">
        <v>0</v>
      </c>
      <c r="Q375" s="143">
        <f t="shared" si="174"/>
        <v>0</v>
      </c>
      <c r="R375" s="147" t="s">
        <v>76</v>
      </c>
      <c r="S375" s="143">
        <f>P375*0.05</f>
        <v>0</v>
      </c>
      <c r="T375" s="143"/>
      <c r="U375" s="143"/>
      <c r="V375" s="143">
        <v>0</v>
      </c>
      <c r="W375" s="143">
        <v>0</v>
      </c>
      <c r="X375" s="143">
        <f t="shared" si="175"/>
        <v>0</v>
      </c>
      <c r="Y375" s="147" t="s">
        <v>76</v>
      </c>
      <c r="Z375" s="143">
        <f>W375*0.06</f>
        <v>0</v>
      </c>
      <c r="AA375" s="143"/>
      <c r="AB375" s="143"/>
      <c r="AC375" s="143">
        <v>0</v>
      </c>
      <c r="AD375" s="143">
        <v>0</v>
      </c>
      <c r="AE375" s="143">
        <f t="shared" si="176"/>
        <v>0</v>
      </c>
      <c r="AF375" s="147" t="s">
        <v>76</v>
      </c>
      <c r="AG375" s="143">
        <f>AD375*0.06</f>
        <v>0</v>
      </c>
      <c r="AH375" s="143"/>
      <c r="AI375" s="143"/>
      <c r="AJ375" s="143">
        <v>0</v>
      </c>
      <c r="AK375" s="143">
        <v>0</v>
      </c>
      <c r="AL375" s="143">
        <f t="shared" si="177"/>
        <v>0</v>
      </c>
      <c r="AM375" s="147" t="s">
        <v>76</v>
      </c>
      <c r="AN375" s="143">
        <f>AK375*0.06</f>
        <v>0</v>
      </c>
      <c r="AO375" s="143"/>
      <c r="AP375" s="143"/>
      <c r="AQ375" s="143"/>
      <c r="AR375" s="143">
        <v>0</v>
      </c>
      <c r="AS375" s="143">
        <v>0</v>
      </c>
      <c r="AT375" s="143">
        <f t="shared" si="178"/>
        <v>0</v>
      </c>
      <c r="AU375" s="147" t="s">
        <v>76</v>
      </c>
      <c r="AV375" s="143">
        <f>AS375*0.06</f>
        <v>0</v>
      </c>
      <c r="AW375" s="143"/>
      <c r="AX375" s="143"/>
      <c r="AY375" s="143">
        <v>0</v>
      </c>
      <c r="AZ375" s="143">
        <v>0</v>
      </c>
      <c r="BA375" s="143">
        <f t="shared" si="179"/>
        <v>0</v>
      </c>
      <c r="BB375" s="147" t="s">
        <v>76</v>
      </c>
      <c r="BC375" s="143">
        <f>AZ375*0.06</f>
        <v>0</v>
      </c>
      <c r="BD375" s="143"/>
      <c r="BE375" s="143"/>
      <c r="BF375" s="143">
        <v>0</v>
      </c>
      <c r="BG375" s="143">
        <v>0</v>
      </c>
      <c r="BH375" s="143">
        <f t="shared" si="180"/>
        <v>0</v>
      </c>
      <c r="BI375" s="147" t="s">
        <v>76</v>
      </c>
      <c r="BJ375" s="143">
        <f>BG375*0.06</f>
        <v>0</v>
      </c>
      <c r="BK375" s="143"/>
      <c r="BL375" s="143"/>
      <c r="BM375" s="143">
        <v>0</v>
      </c>
      <c r="BN375" s="143">
        <v>0</v>
      </c>
      <c r="BO375" s="143">
        <v>0</v>
      </c>
      <c r="BP375" s="143">
        <f t="shared" si="182"/>
        <v>0</v>
      </c>
      <c r="BQ375" s="147" t="s">
        <v>76</v>
      </c>
      <c r="BR375" s="143">
        <f>(BN375-BO375)*0.06</f>
        <v>0</v>
      </c>
      <c r="BS375" s="143"/>
      <c r="BT375" s="143"/>
      <c r="BU375" s="143">
        <v>1</v>
      </c>
      <c r="BV375" s="143">
        <v>2.69</v>
      </c>
      <c r="BW375" s="143">
        <f t="shared" si="183"/>
        <v>1</v>
      </c>
      <c r="BX375" s="147" t="s">
        <v>76</v>
      </c>
      <c r="BY375" s="143">
        <f>BV375*0.06</f>
        <v>0.1614</v>
      </c>
      <c r="BZ375" s="143"/>
      <c r="CA375" s="143"/>
      <c r="CB375" s="143">
        <f t="shared" si="184"/>
        <v>0</v>
      </c>
      <c r="CC375" s="159">
        <f t="shared" si="185"/>
        <v>0</v>
      </c>
      <c r="CD375" s="160" t="s">
        <v>76</v>
      </c>
      <c r="CE375" s="159">
        <f>CG375*2+CH375*3+CI375*15+CJ375*10+CK375*50+CL375*4+CM375*20+CN375*3+CO375*15+CP375*40+CQ375*40</f>
        <v>0</v>
      </c>
      <c r="CF375" s="159"/>
      <c r="CG375" s="144">
        <v>0</v>
      </c>
      <c r="CH375" s="143">
        <v>0</v>
      </c>
      <c r="CI375" s="143">
        <v>0</v>
      </c>
      <c r="CJ375" s="143">
        <v>0</v>
      </c>
      <c r="CK375" s="143">
        <v>0</v>
      </c>
      <c r="CL375" s="143">
        <v>0</v>
      </c>
      <c r="CM375" s="143">
        <v>0</v>
      </c>
      <c r="CN375" s="143">
        <v>0</v>
      </c>
      <c r="CO375" s="143">
        <v>0</v>
      </c>
      <c r="CP375" s="143">
        <v>0</v>
      </c>
      <c r="CQ375" s="143">
        <v>0</v>
      </c>
      <c r="CR375" s="143">
        <f t="shared" si="186"/>
        <v>0</v>
      </c>
      <c r="CS375" s="143">
        <f t="shared" si="187"/>
        <v>0</v>
      </c>
    </row>
    <row r="376" s="135" customFormat="1" customHeight="1" spans="1:97">
      <c r="A376" s="143">
        <v>12158</v>
      </c>
      <c r="B376" s="143" t="s">
        <v>578</v>
      </c>
      <c r="C376" s="143">
        <v>106399</v>
      </c>
      <c r="D376" s="143" t="s">
        <v>576</v>
      </c>
      <c r="E376" s="143" t="s">
        <v>72</v>
      </c>
      <c r="F376" s="143">
        <v>31</v>
      </c>
      <c r="G376" s="143">
        <v>38</v>
      </c>
      <c r="H376" s="143">
        <v>30</v>
      </c>
      <c r="I376" s="143">
        <v>693.2</v>
      </c>
      <c r="J376" s="143">
        <f t="shared" si="173"/>
        <v>-1</v>
      </c>
      <c r="K376" s="147" t="s">
        <v>70</v>
      </c>
      <c r="L376" s="143">
        <f>I376*0.06</f>
        <v>41.592</v>
      </c>
      <c r="M376" s="143">
        <v>41</v>
      </c>
      <c r="N376" s="143">
        <v>46</v>
      </c>
      <c r="O376" s="143">
        <v>38</v>
      </c>
      <c r="P376" s="143">
        <v>923.97</v>
      </c>
      <c r="Q376" s="143">
        <f t="shared" si="174"/>
        <v>-3</v>
      </c>
      <c r="R376" s="147" t="s">
        <v>70</v>
      </c>
      <c r="S376" s="143">
        <f>P376*0.05</f>
        <v>46.1985</v>
      </c>
      <c r="T376" s="143">
        <v>13</v>
      </c>
      <c r="U376" s="143">
        <v>15</v>
      </c>
      <c r="V376" s="143">
        <v>10</v>
      </c>
      <c r="W376" s="143">
        <v>216.84</v>
      </c>
      <c r="X376" s="143">
        <f t="shared" si="175"/>
        <v>-3</v>
      </c>
      <c r="Y376" s="147" t="s">
        <v>70</v>
      </c>
      <c r="Z376" s="143">
        <f>W376*0.06</f>
        <v>13.0104</v>
      </c>
      <c r="AA376" s="143">
        <v>26</v>
      </c>
      <c r="AB376" s="143">
        <v>34</v>
      </c>
      <c r="AC376" s="143">
        <v>28</v>
      </c>
      <c r="AD376" s="143">
        <v>679.91</v>
      </c>
      <c r="AE376" s="143">
        <f t="shared" si="176"/>
        <v>2</v>
      </c>
      <c r="AF376" s="147" t="s">
        <v>73</v>
      </c>
      <c r="AG376" s="143">
        <f>AD376*0.08</f>
        <v>54.3928</v>
      </c>
      <c r="AH376" s="143">
        <v>4</v>
      </c>
      <c r="AI376" s="143">
        <v>5</v>
      </c>
      <c r="AJ376" s="143">
        <v>5</v>
      </c>
      <c r="AK376" s="143">
        <v>147.7</v>
      </c>
      <c r="AL376" s="143">
        <f t="shared" si="177"/>
        <v>1</v>
      </c>
      <c r="AM376" s="147" t="s">
        <v>69</v>
      </c>
      <c r="AN376" s="143">
        <f>AK376*0.1</f>
        <v>14.77</v>
      </c>
      <c r="AO376" s="143"/>
      <c r="AP376" s="143">
        <v>45</v>
      </c>
      <c r="AQ376" s="143">
        <v>54</v>
      </c>
      <c r="AR376" s="143">
        <v>36</v>
      </c>
      <c r="AS376" s="143">
        <v>3487.57</v>
      </c>
      <c r="AT376" s="143">
        <f t="shared" si="178"/>
        <v>-9</v>
      </c>
      <c r="AU376" s="147" t="s">
        <v>70</v>
      </c>
      <c r="AV376" s="143">
        <f>AS376*0.06</f>
        <v>209.2542</v>
      </c>
      <c r="AW376" s="143">
        <v>7</v>
      </c>
      <c r="AX376" s="143">
        <v>9</v>
      </c>
      <c r="AY376" s="143">
        <v>22</v>
      </c>
      <c r="AZ376" s="143">
        <v>603.25</v>
      </c>
      <c r="BA376" s="143">
        <f t="shared" si="179"/>
        <v>15</v>
      </c>
      <c r="BB376" s="147" t="s">
        <v>69</v>
      </c>
      <c r="BC376" s="143">
        <f t="shared" si="203"/>
        <v>60.325</v>
      </c>
      <c r="BD376" s="143">
        <v>4</v>
      </c>
      <c r="BE376" s="143">
        <v>5</v>
      </c>
      <c r="BF376" s="143">
        <v>4</v>
      </c>
      <c r="BG376" s="143">
        <v>186.01</v>
      </c>
      <c r="BH376" s="143">
        <f t="shared" si="180"/>
        <v>0</v>
      </c>
      <c r="BI376" s="147" t="s">
        <v>73</v>
      </c>
      <c r="BJ376" s="143">
        <f>BG376*0.08</f>
        <v>14.8808</v>
      </c>
      <c r="BK376" s="143">
        <v>12</v>
      </c>
      <c r="BL376" s="143">
        <v>15</v>
      </c>
      <c r="BM376" s="143">
        <v>32</v>
      </c>
      <c r="BN376" s="143">
        <v>448.56</v>
      </c>
      <c r="BO376" s="143">
        <v>448.56</v>
      </c>
      <c r="BP376" s="143">
        <f t="shared" si="182"/>
        <v>20</v>
      </c>
      <c r="BQ376" s="147" t="s">
        <v>69</v>
      </c>
      <c r="BR376" s="143">
        <f>(BN376-BO376)*0.1</f>
        <v>0</v>
      </c>
      <c r="BS376" s="143">
        <v>12</v>
      </c>
      <c r="BT376" s="143">
        <v>16</v>
      </c>
      <c r="BU376" s="143">
        <v>19</v>
      </c>
      <c r="BV376" s="143">
        <v>368.26</v>
      </c>
      <c r="BW376" s="143">
        <f t="shared" si="183"/>
        <v>7</v>
      </c>
      <c r="BX376" s="147" t="s">
        <v>69</v>
      </c>
      <c r="BY376" s="143">
        <f>BV376*0.1</f>
        <v>36.826</v>
      </c>
      <c r="BZ376" s="143">
        <v>16</v>
      </c>
      <c r="CA376" s="143">
        <v>19</v>
      </c>
      <c r="CB376" s="143">
        <f t="shared" si="184"/>
        <v>3</v>
      </c>
      <c r="CC376" s="159">
        <f t="shared" si="185"/>
        <v>-13</v>
      </c>
      <c r="CD376" s="160" t="s">
        <v>70</v>
      </c>
      <c r="CE376" s="159">
        <f>CG376*2+CH376*3+CI376*15+CJ376*10+CK376*50+CL376*4+CM376*20+CN376*3+CO376*15+CP376*40+CQ376*40</f>
        <v>9</v>
      </c>
      <c r="CF376" s="159">
        <f>CC376*3</f>
        <v>-39</v>
      </c>
      <c r="CG376" s="144">
        <v>0</v>
      </c>
      <c r="CH376" s="143">
        <v>1</v>
      </c>
      <c r="CI376" s="143">
        <v>0</v>
      </c>
      <c r="CJ376" s="143">
        <v>0</v>
      </c>
      <c r="CK376" s="143">
        <v>0</v>
      </c>
      <c r="CL376" s="143">
        <v>0</v>
      </c>
      <c r="CM376" s="143">
        <v>0</v>
      </c>
      <c r="CN376" s="143">
        <v>2</v>
      </c>
      <c r="CO376" s="143">
        <v>0</v>
      </c>
      <c r="CP376" s="143">
        <v>0</v>
      </c>
      <c r="CQ376" s="143">
        <v>0</v>
      </c>
      <c r="CR376" s="143">
        <f t="shared" si="186"/>
        <v>500</v>
      </c>
      <c r="CS376" s="143">
        <f t="shared" si="187"/>
        <v>-39</v>
      </c>
    </row>
    <row r="377" s="135" customFormat="1" customHeight="1" spans="1:97">
      <c r="A377" s="143">
        <v>13257</v>
      </c>
      <c r="B377" s="143" t="s">
        <v>579</v>
      </c>
      <c r="C377" s="143">
        <v>106399</v>
      </c>
      <c r="D377" s="143" t="s">
        <v>576</v>
      </c>
      <c r="E377" s="144" t="s">
        <v>81</v>
      </c>
      <c r="F377" s="143"/>
      <c r="G377" s="143"/>
      <c r="H377" s="143">
        <v>0</v>
      </c>
      <c r="I377" s="143">
        <v>0</v>
      </c>
      <c r="J377" s="143">
        <f t="shared" si="173"/>
        <v>0</v>
      </c>
      <c r="K377" s="147" t="s">
        <v>76</v>
      </c>
      <c r="L377" s="143">
        <f>I377*0.06</f>
        <v>0</v>
      </c>
      <c r="M377" s="143"/>
      <c r="N377" s="143"/>
      <c r="O377" s="143">
        <v>0</v>
      </c>
      <c r="P377" s="143">
        <v>0</v>
      </c>
      <c r="Q377" s="143">
        <f t="shared" si="174"/>
        <v>0</v>
      </c>
      <c r="R377" s="147" t="s">
        <v>76</v>
      </c>
      <c r="S377" s="143">
        <f>P377*0.05</f>
        <v>0</v>
      </c>
      <c r="T377" s="143"/>
      <c r="U377" s="143"/>
      <c r="V377" s="143">
        <v>0</v>
      </c>
      <c r="W377" s="143">
        <v>0</v>
      </c>
      <c r="X377" s="143">
        <f t="shared" si="175"/>
        <v>0</v>
      </c>
      <c r="Y377" s="147" t="s">
        <v>76</v>
      </c>
      <c r="Z377" s="143">
        <f>W377*0.06</f>
        <v>0</v>
      </c>
      <c r="AA377" s="143"/>
      <c r="AB377" s="143"/>
      <c r="AC377" s="143">
        <v>0</v>
      </c>
      <c r="AD377" s="143">
        <v>0</v>
      </c>
      <c r="AE377" s="143">
        <f t="shared" si="176"/>
        <v>0</v>
      </c>
      <c r="AF377" s="147" t="s">
        <v>76</v>
      </c>
      <c r="AG377" s="143">
        <f>AD377*0.06</f>
        <v>0</v>
      </c>
      <c r="AH377" s="143"/>
      <c r="AI377" s="143"/>
      <c r="AJ377" s="143">
        <v>0</v>
      </c>
      <c r="AK377" s="143">
        <v>0</v>
      </c>
      <c r="AL377" s="143">
        <f t="shared" si="177"/>
        <v>0</v>
      </c>
      <c r="AM377" s="147" t="s">
        <v>76</v>
      </c>
      <c r="AN377" s="143">
        <f>AK377*0.06</f>
        <v>0</v>
      </c>
      <c r="AO377" s="143"/>
      <c r="AP377" s="143"/>
      <c r="AQ377" s="143"/>
      <c r="AR377" s="143">
        <v>0</v>
      </c>
      <c r="AS377" s="143">
        <v>0</v>
      </c>
      <c r="AT377" s="143">
        <f t="shared" si="178"/>
        <v>0</v>
      </c>
      <c r="AU377" s="147" t="s">
        <v>76</v>
      </c>
      <c r="AV377" s="143">
        <f>AS377*0.06</f>
        <v>0</v>
      </c>
      <c r="AW377" s="143"/>
      <c r="AX377" s="143"/>
      <c r="AY377" s="143">
        <v>0</v>
      </c>
      <c r="AZ377" s="143">
        <v>0</v>
      </c>
      <c r="BA377" s="143">
        <f t="shared" si="179"/>
        <v>0</v>
      </c>
      <c r="BB377" s="147" t="s">
        <v>76</v>
      </c>
      <c r="BC377" s="143">
        <f>AZ377*0.06</f>
        <v>0</v>
      </c>
      <c r="BD377" s="143"/>
      <c r="BE377" s="143"/>
      <c r="BF377" s="143">
        <v>0</v>
      </c>
      <c r="BG377" s="143">
        <v>0</v>
      </c>
      <c r="BH377" s="143">
        <f t="shared" si="180"/>
        <v>0</v>
      </c>
      <c r="BI377" s="147" t="s">
        <v>76</v>
      </c>
      <c r="BJ377" s="143">
        <f>BG377*0.06</f>
        <v>0</v>
      </c>
      <c r="BK377" s="143"/>
      <c r="BL377" s="143"/>
      <c r="BM377" s="143">
        <v>0</v>
      </c>
      <c r="BN377" s="143">
        <v>0</v>
      </c>
      <c r="BO377" s="143">
        <v>0</v>
      </c>
      <c r="BP377" s="143">
        <f t="shared" si="182"/>
        <v>0</v>
      </c>
      <c r="BQ377" s="147" t="s">
        <v>76</v>
      </c>
      <c r="BR377" s="143">
        <f>(BN377-BO377)*0.06</f>
        <v>0</v>
      </c>
      <c r="BS377" s="143"/>
      <c r="BT377" s="143"/>
      <c r="BU377" s="143">
        <v>0</v>
      </c>
      <c r="BV377" s="143">
        <v>0</v>
      </c>
      <c r="BW377" s="143">
        <f t="shared" si="183"/>
        <v>0</v>
      </c>
      <c r="BX377" s="147" t="s">
        <v>76</v>
      </c>
      <c r="BY377" s="143">
        <f>BV377*0.06</f>
        <v>0</v>
      </c>
      <c r="BZ377" s="143"/>
      <c r="CA377" s="143"/>
      <c r="CB377" s="143">
        <f t="shared" si="184"/>
        <v>0</v>
      </c>
      <c r="CC377" s="159">
        <f t="shared" si="185"/>
        <v>0</v>
      </c>
      <c r="CD377" s="160" t="s">
        <v>76</v>
      </c>
      <c r="CE377" s="159">
        <f>CG377*2+CH377*3+CI377*15+CJ377*10+CK377*50+CL377*4+CM377*20+CN377*3+CO377*15+CP377*40+CQ377*40</f>
        <v>0</v>
      </c>
      <c r="CF377" s="159"/>
      <c r="CG377" s="144">
        <v>0</v>
      </c>
      <c r="CH377" s="143">
        <v>0</v>
      </c>
      <c r="CI377" s="143">
        <v>0</v>
      </c>
      <c r="CJ377" s="143">
        <v>0</v>
      </c>
      <c r="CK377" s="143">
        <v>0</v>
      </c>
      <c r="CL377" s="143">
        <v>0</v>
      </c>
      <c r="CM377" s="143">
        <v>0</v>
      </c>
      <c r="CN377" s="143">
        <v>0</v>
      </c>
      <c r="CO377" s="143">
        <v>0</v>
      </c>
      <c r="CP377" s="143">
        <v>0</v>
      </c>
      <c r="CQ377" s="143">
        <v>0</v>
      </c>
      <c r="CR377" s="143">
        <f t="shared" si="186"/>
        <v>0</v>
      </c>
      <c r="CS377" s="143">
        <f t="shared" si="187"/>
        <v>0</v>
      </c>
    </row>
    <row r="378" s="135" customFormat="1" customHeight="1" spans="1:97">
      <c r="A378" s="143">
        <v>12144</v>
      </c>
      <c r="B378" s="143" t="s">
        <v>580</v>
      </c>
      <c r="C378" s="143">
        <v>113025</v>
      </c>
      <c r="D378" s="143" t="s">
        <v>581</v>
      </c>
      <c r="E378" s="143" t="s">
        <v>72</v>
      </c>
      <c r="F378" s="143">
        <v>19</v>
      </c>
      <c r="G378" s="143">
        <v>23</v>
      </c>
      <c r="H378" s="143">
        <v>10</v>
      </c>
      <c r="I378" s="143">
        <v>245.8</v>
      </c>
      <c r="J378" s="143">
        <f t="shared" si="173"/>
        <v>-9</v>
      </c>
      <c r="K378" s="147" t="s">
        <v>70</v>
      </c>
      <c r="L378" s="143">
        <f>I378*0.06</f>
        <v>14.748</v>
      </c>
      <c r="M378" s="143">
        <v>25</v>
      </c>
      <c r="N378" s="143">
        <v>27</v>
      </c>
      <c r="O378" s="143">
        <v>25</v>
      </c>
      <c r="P378" s="143">
        <v>483.45</v>
      </c>
      <c r="Q378" s="143">
        <f t="shared" si="174"/>
        <v>0</v>
      </c>
      <c r="R378" s="147" t="s">
        <v>73</v>
      </c>
      <c r="S378" s="143">
        <f>P378*0.06</f>
        <v>29.007</v>
      </c>
      <c r="T378" s="143">
        <v>8</v>
      </c>
      <c r="U378" s="143">
        <v>9</v>
      </c>
      <c r="V378" s="143">
        <v>7</v>
      </c>
      <c r="W378" s="143">
        <v>192.09</v>
      </c>
      <c r="X378" s="143">
        <f t="shared" si="175"/>
        <v>-1</v>
      </c>
      <c r="Y378" s="147" t="s">
        <v>70</v>
      </c>
      <c r="Z378" s="143">
        <f>W378*0.06</f>
        <v>11.5254</v>
      </c>
      <c r="AA378" s="143">
        <v>17</v>
      </c>
      <c r="AB378" s="143">
        <v>23</v>
      </c>
      <c r="AC378" s="143">
        <v>11</v>
      </c>
      <c r="AD378" s="143">
        <v>224.98</v>
      </c>
      <c r="AE378" s="143">
        <f t="shared" si="176"/>
        <v>-6</v>
      </c>
      <c r="AF378" s="147" t="s">
        <v>70</v>
      </c>
      <c r="AG378" s="143">
        <f>AD378*0.06</f>
        <v>13.4988</v>
      </c>
      <c r="AH378" s="143">
        <v>4</v>
      </c>
      <c r="AI378" s="143">
        <v>5</v>
      </c>
      <c r="AJ378" s="143">
        <v>1</v>
      </c>
      <c r="AK378" s="143">
        <v>28.5</v>
      </c>
      <c r="AL378" s="143">
        <f t="shared" si="177"/>
        <v>-3</v>
      </c>
      <c r="AM378" s="147" t="s">
        <v>70</v>
      </c>
      <c r="AN378" s="143">
        <f>AK378*0.06</f>
        <v>1.71</v>
      </c>
      <c r="AO378" s="143">
        <f>AL378*1</f>
        <v>-3</v>
      </c>
      <c r="AP378" s="143">
        <v>27</v>
      </c>
      <c r="AQ378" s="143">
        <v>32</v>
      </c>
      <c r="AR378" s="143">
        <v>38</v>
      </c>
      <c r="AS378" s="143">
        <v>3016</v>
      </c>
      <c r="AT378" s="143">
        <f t="shared" si="178"/>
        <v>11</v>
      </c>
      <c r="AU378" s="147" t="s">
        <v>69</v>
      </c>
      <c r="AV378" s="143">
        <f>AS378*0.1</f>
        <v>301.6</v>
      </c>
      <c r="AW378" s="143">
        <v>5</v>
      </c>
      <c r="AX378" s="143">
        <v>6</v>
      </c>
      <c r="AY378" s="143">
        <v>7</v>
      </c>
      <c r="AZ378" s="143">
        <v>210</v>
      </c>
      <c r="BA378" s="143">
        <f t="shared" si="179"/>
        <v>2</v>
      </c>
      <c r="BB378" s="147" t="s">
        <v>69</v>
      </c>
      <c r="BC378" s="143">
        <f t="shared" si="203"/>
        <v>21</v>
      </c>
      <c r="BD378" s="143">
        <v>2</v>
      </c>
      <c r="BE378" s="143">
        <v>3</v>
      </c>
      <c r="BF378" s="143">
        <v>3</v>
      </c>
      <c r="BG378" s="143">
        <v>59.4</v>
      </c>
      <c r="BH378" s="143">
        <f t="shared" si="180"/>
        <v>1</v>
      </c>
      <c r="BI378" s="147" t="s">
        <v>69</v>
      </c>
      <c r="BJ378" s="143">
        <f t="shared" ref="BJ377:BJ384" si="204">BG378*0.1</f>
        <v>5.94</v>
      </c>
      <c r="BK378" s="143">
        <v>7</v>
      </c>
      <c r="BL378" s="143">
        <v>8</v>
      </c>
      <c r="BM378" s="143">
        <v>0</v>
      </c>
      <c r="BN378" s="143">
        <v>0</v>
      </c>
      <c r="BO378" s="143">
        <v>0</v>
      </c>
      <c r="BP378" s="143">
        <f t="shared" si="182"/>
        <v>-7</v>
      </c>
      <c r="BQ378" s="147" t="s">
        <v>70</v>
      </c>
      <c r="BR378" s="143">
        <f>(BN378-BO378)*0.06</f>
        <v>0</v>
      </c>
      <c r="BS378" s="143">
        <v>11</v>
      </c>
      <c r="BT378" s="143">
        <v>14</v>
      </c>
      <c r="BU378" s="143">
        <v>15</v>
      </c>
      <c r="BV378" s="143">
        <v>287.5</v>
      </c>
      <c r="BW378" s="143">
        <f t="shared" si="183"/>
        <v>4</v>
      </c>
      <c r="BX378" s="147" t="s">
        <v>69</v>
      </c>
      <c r="BY378" s="143">
        <f>BV378*0.1</f>
        <v>28.75</v>
      </c>
      <c r="BZ378" s="143">
        <v>6</v>
      </c>
      <c r="CA378" s="143">
        <v>7</v>
      </c>
      <c r="CB378" s="143">
        <f t="shared" si="184"/>
        <v>5</v>
      </c>
      <c r="CC378" s="159">
        <f t="shared" si="185"/>
        <v>-1</v>
      </c>
      <c r="CD378" s="160" t="s">
        <v>70</v>
      </c>
      <c r="CE378" s="159">
        <f>CG378*2+CH378*3+CI378*15+CJ378*10+CK378*50+CL378*4+CM378*20+CN378*3+CO378*15+CP378*40+CQ378*40</f>
        <v>18</v>
      </c>
      <c r="CF378" s="159">
        <f>CC378*3</f>
        <v>-3</v>
      </c>
      <c r="CG378" s="144">
        <v>0</v>
      </c>
      <c r="CH378" s="143">
        <v>0</v>
      </c>
      <c r="CI378" s="143">
        <v>0</v>
      </c>
      <c r="CJ378" s="143">
        <v>0</v>
      </c>
      <c r="CK378" s="143">
        <v>0</v>
      </c>
      <c r="CL378" s="143">
        <v>0</v>
      </c>
      <c r="CM378" s="143">
        <v>0</v>
      </c>
      <c r="CN378" s="143">
        <v>1</v>
      </c>
      <c r="CO378" s="143">
        <v>1</v>
      </c>
      <c r="CP378" s="143">
        <v>0</v>
      </c>
      <c r="CQ378" s="143">
        <v>0</v>
      </c>
      <c r="CR378" s="143">
        <f t="shared" si="186"/>
        <v>446</v>
      </c>
      <c r="CS378" s="143">
        <f t="shared" si="187"/>
        <v>-6</v>
      </c>
    </row>
    <row r="379" s="135" customFormat="1" customHeight="1" spans="1:97">
      <c r="A379" s="143">
        <v>12471</v>
      </c>
      <c r="B379" s="143" t="s">
        <v>582</v>
      </c>
      <c r="C379" s="143">
        <v>113025</v>
      </c>
      <c r="D379" s="143" t="s">
        <v>581</v>
      </c>
      <c r="E379" s="143" t="s">
        <v>68</v>
      </c>
      <c r="F379" s="143">
        <v>17</v>
      </c>
      <c r="G379" s="143">
        <v>20</v>
      </c>
      <c r="H379" s="143">
        <v>6</v>
      </c>
      <c r="I379" s="143">
        <v>129.32</v>
      </c>
      <c r="J379" s="143">
        <f t="shared" si="173"/>
        <v>-11</v>
      </c>
      <c r="K379" s="147" t="s">
        <v>70</v>
      </c>
      <c r="L379" s="143">
        <f>I379*0.06</f>
        <v>7.7592</v>
      </c>
      <c r="M379" s="143">
        <v>22</v>
      </c>
      <c r="N379" s="143">
        <v>25</v>
      </c>
      <c r="O379" s="143">
        <v>20</v>
      </c>
      <c r="P379" s="143">
        <v>405.23</v>
      </c>
      <c r="Q379" s="143">
        <f t="shared" si="174"/>
        <v>-2</v>
      </c>
      <c r="R379" s="147" t="s">
        <v>70</v>
      </c>
      <c r="S379" s="143">
        <f>P379*0.05</f>
        <v>20.2615</v>
      </c>
      <c r="T379" s="143">
        <v>8</v>
      </c>
      <c r="U379" s="143">
        <v>9</v>
      </c>
      <c r="V379" s="143">
        <v>3</v>
      </c>
      <c r="W379" s="143">
        <v>86</v>
      </c>
      <c r="X379" s="143">
        <f t="shared" si="175"/>
        <v>-5</v>
      </c>
      <c r="Y379" s="147" t="s">
        <v>70</v>
      </c>
      <c r="Z379" s="143">
        <f>W379*0.06</f>
        <v>5.16</v>
      </c>
      <c r="AA379" s="143">
        <v>16</v>
      </c>
      <c r="AB379" s="143">
        <v>21</v>
      </c>
      <c r="AC379" s="143">
        <v>15</v>
      </c>
      <c r="AD379" s="143">
        <v>289.7</v>
      </c>
      <c r="AE379" s="143">
        <f t="shared" si="176"/>
        <v>-1</v>
      </c>
      <c r="AF379" s="147" t="s">
        <v>70</v>
      </c>
      <c r="AG379" s="143">
        <f>AD379*0.06</f>
        <v>17.382</v>
      </c>
      <c r="AH379" s="143">
        <v>4</v>
      </c>
      <c r="AI379" s="143">
        <v>5</v>
      </c>
      <c r="AJ379" s="143">
        <v>0</v>
      </c>
      <c r="AK379" s="143">
        <v>0</v>
      </c>
      <c r="AL379" s="143">
        <f t="shared" si="177"/>
        <v>-4</v>
      </c>
      <c r="AM379" s="147" t="s">
        <v>70</v>
      </c>
      <c r="AN379" s="143">
        <f>AK379*0.06</f>
        <v>0</v>
      </c>
      <c r="AO379" s="143">
        <f>AL379*1</f>
        <v>-4</v>
      </c>
      <c r="AP379" s="143">
        <v>24</v>
      </c>
      <c r="AQ379" s="143">
        <v>29</v>
      </c>
      <c r="AR379" s="143">
        <v>17</v>
      </c>
      <c r="AS379" s="143">
        <v>1369.57</v>
      </c>
      <c r="AT379" s="143">
        <f t="shared" si="178"/>
        <v>-7</v>
      </c>
      <c r="AU379" s="147" t="s">
        <v>70</v>
      </c>
      <c r="AV379" s="143">
        <f>AS379*0.06</f>
        <v>82.1742</v>
      </c>
      <c r="AW379" s="143">
        <v>5</v>
      </c>
      <c r="AX379" s="143">
        <v>6</v>
      </c>
      <c r="AY379" s="143">
        <v>1</v>
      </c>
      <c r="AZ379" s="143">
        <v>35</v>
      </c>
      <c r="BA379" s="143">
        <f t="shared" si="179"/>
        <v>-4</v>
      </c>
      <c r="BB379" s="147" t="s">
        <v>70</v>
      </c>
      <c r="BC379" s="143">
        <f>AZ379*0.06</f>
        <v>2.1</v>
      </c>
      <c r="BD379" s="143">
        <v>2</v>
      </c>
      <c r="BE379" s="143">
        <v>2</v>
      </c>
      <c r="BF379" s="143">
        <v>5</v>
      </c>
      <c r="BG379" s="143">
        <v>85.83</v>
      </c>
      <c r="BH379" s="143">
        <f t="shared" si="180"/>
        <v>3</v>
      </c>
      <c r="BI379" s="147" t="s">
        <v>69</v>
      </c>
      <c r="BJ379" s="143">
        <f t="shared" si="204"/>
        <v>8.583</v>
      </c>
      <c r="BK379" s="143">
        <v>6</v>
      </c>
      <c r="BL379" s="143">
        <v>8</v>
      </c>
      <c r="BM379" s="143">
        <v>0</v>
      </c>
      <c r="BN379" s="143">
        <v>0</v>
      </c>
      <c r="BO379" s="143">
        <v>0</v>
      </c>
      <c r="BP379" s="143">
        <f t="shared" si="182"/>
        <v>-6</v>
      </c>
      <c r="BQ379" s="147" t="s">
        <v>70</v>
      </c>
      <c r="BR379" s="143">
        <f>(BN379-BO379)*0.06</f>
        <v>0</v>
      </c>
      <c r="BS379" s="143">
        <v>9</v>
      </c>
      <c r="BT379" s="143">
        <v>13</v>
      </c>
      <c r="BU379" s="143">
        <v>5</v>
      </c>
      <c r="BV379" s="143">
        <v>93.58</v>
      </c>
      <c r="BW379" s="143">
        <f t="shared" si="183"/>
        <v>-4</v>
      </c>
      <c r="BX379" s="147" t="s">
        <v>70</v>
      </c>
      <c r="BY379" s="143">
        <f>BV379*0.06</f>
        <v>5.6148</v>
      </c>
      <c r="BZ379" s="143">
        <v>5</v>
      </c>
      <c r="CA379" s="143">
        <v>6</v>
      </c>
      <c r="CB379" s="143">
        <f t="shared" si="184"/>
        <v>0</v>
      </c>
      <c r="CC379" s="159">
        <f t="shared" si="185"/>
        <v>-5</v>
      </c>
      <c r="CD379" s="160" t="s">
        <v>70</v>
      </c>
      <c r="CE379" s="159">
        <f>CG379*2+CH379*3+CI379*15+CJ379*10+CK379*50+CL379*4+CM379*20+CN379*3+CO379*15+CP379*40+CQ379*40</f>
        <v>0</v>
      </c>
      <c r="CF379" s="159">
        <f>CC379*3</f>
        <v>-15</v>
      </c>
      <c r="CG379" s="144">
        <v>0</v>
      </c>
      <c r="CH379" s="143">
        <v>0</v>
      </c>
      <c r="CI379" s="143">
        <v>0</v>
      </c>
      <c r="CJ379" s="143">
        <v>0</v>
      </c>
      <c r="CK379" s="143">
        <v>0</v>
      </c>
      <c r="CL379" s="143">
        <v>0</v>
      </c>
      <c r="CM379" s="143">
        <v>0</v>
      </c>
      <c r="CN379" s="143">
        <v>0</v>
      </c>
      <c r="CO379" s="143">
        <v>0</v>
      </c>
      <c r="CP379" s="143">
        <v>0</v>
      </c>
      <c r="CQ379" s="143">
        <v>0</v>
      </c>
      <c r="CR379" s="143">
        <f t="shared" si="186"/>
        <v>149</v>
      </c>
      <c r="CS379" s="143">
        <f t="shared" si="187"/>
        <v>-19</v>
      </c>
    </row>
    <row r="380" s="135" customFormat="1" customHeight="1" spans="1:97">
      <c r="A380" s="143">
        <v>12916</v>
      </c>
      <c r="B380" s="143" t="s">
        <v>583</v>
      </c>
      <c r="C380" s="143">
        <v>102935</v>
      </c>
      <c r="D380" s="143" t="s">
        <v>584</v>
      </c>
      <c r="E380" s="143" t="s">
        <v>68</v>
      </c>
      <c r="F380" s="143">
        <v>36</v>
      </c>
      <c r="G380" s="143">
        <v>44</v>
      </c>
      <c r="H380" s="143">
        <v>28</v>
      </c>
      <c r="I380" s="143">
        <v>695.88</v>
      </c>
      <c r="J380" s="143">
        <f t="shared" si="173"/>
        <v>-8</v>
      </c>
      <c r="K380" s="147" t="s">
        <v>70</v>
      </c>
      <c r="L380" s="143">
        <f>I380*0.06</f>
        <v>41.7528</v>
      </c>
      <c r="M380" s="143">
        <v>48</v>
      </c>
      <c r="N380" s="143">
        <v>53</v>
      </c>
      <c r="O380" s="143">
        <v>51</v>
      </c>
      <c r="P380" s="143">
        <v>1164.15</v>
      </c>
      <c r="Q380" s="143">
        <f t="shared" si="174"/>
        <v>3</v>
      </c>
      <c r="R380" s="147" t="s">
        <v>73</v>
      </c>
      <c r="S380" s="143">
        <f>P380*0.06</f>
        <v>69.849</v>
      </c>
      <c r="T380" s="143">
        <v>9</v>
      </c>
      <c r="U380" s="143">
        <v>10</v>
      </c>
      <c r="V380" s="143">
        <v>18</v>
      </c>
      <c r="W380" s="143">
        <v>496.24</v>
      </c>
      <c r="X380" s="143">
        <f t="shared" si="175"/>
        <v>9</v>
      </c>
      <c r="Y380" s="147" t="s">
        <v>69</v>
      </c>
      <c r="Z380" s="143">
        <f t="shared" ref="Z380:Z385" si="205">W380*0.1</f>
        <v>49.624</v>
      </c>
      <c r="AA380" s="143">
        <v>28</v>
      </c>
      <c r="AB380" s="143">
        <v>36</v>
      </c>
      <c r="AC380" s="143">
        <v>33</v>
      </c>
      <c r="AD380" s="143">
        <v>830.29</v>
      </c>
      <c r="AE380" s="143">
        <f t="shared" si="176"/>
        <v>5</v>
      </c>
      <c r="AF380" s="147" t="s">
        <v>73</v>
      </c>
      <c r="AG380" s="143">
        <f>AD380*0.08</f>
        <v>66.4232</v>
      </c>
      <c r="AH380" s="143">
        <v>5</v>
      </c>
      <c r="AI380" s="143">
        <v>6</v>
      </c>
      <c r="AJ380" s="143">
        <v>7</v>
      </c>
      <c r="AK380" s="143">
        <v>191.8</v>
      </c>
      <c r="AL380" s="143">
        <f t="shared" si="177"/>
        <v>2</v>
      </c>
      <c r="AM380" s="147" t="s">
        <v>69</v>
      </c>
      <c r="AN380" s="143">
        <f>AK380*0.1</f>
        <v>19.18</v>
      </c>
      <c r="AO380" s="143"/>
      <c r="AP380" s="143">
        <v>28</v>
      </c>
      <c r="AQ380" s="143">
        <v>34</v>
      </c>
      <c r="AR380" s="143">
        <v>54</v>
      </c>
      <c r="AS380" s="143">
        <v>3315.33</v>
      </c>
      <c r="AT380" s="143">
        <f t="shared" si="178"/>
        <v>26</v>
      </c>
      <c r="AU380" s="147" t="s">
        <v>69</v>
      </c>
      <c r="AV380" s="143">
        <f>AS380*0.1</f>
        <v>331.533</v>
      </c>
      <c r="AW380" s="143">
        <v>6</v>
      </c>
      <c r="AX380" s="143">
        <v>7</v>
      </c>
      <c r="AY380" s="143">
        <v>14</v>
      </c>
      <c r="AZ380" s="143">
        <v>360</v>
      </c>
      <c r="BA380" s="143">
        <f t="shared" si="179"/>
        <v>8</v>
      </c>
      <c r="BB380" s="147" t="s">
        <v>69</v>
      </c>
      <c r="BC380" s="143">
        <f>AZ380*0.1</f>
        <v>36</v>
      </c>
      <c r="BD380" s="143">
        <v>4</v>
      </c>
      <c r="BE380" s="143">
        <v>5</v>
      </c>
      <c r="BF380" s="143">
        <v>25</v>
      </c>
      <c r="BG380" s="143">
        <v>457.08</v>
      </c>
      <c r="BH380" s="143">
        <f t="shared" si="180"/>
        <v>21</v>
      </c>
      <c r="BI380" s="147" t="s">
        <v>69</v>
      </c>
      <c r="BJ380" s="143">
        <f t="shared" si="204"/>
        <v>45.708</v>
      </c>
      <c r="BK380" s="143">
        <v>9</v>
      </c>
      <c r="BL380" s="143">
        <v>11</v>
      </c>
      <c r="BM380" s="143">
        <v>1</v>
      </c>
      <c r="BN380" s="143">
        <v>29.9</v>
      </c>
      <c r="BO380" s="143">
        <v>29.9</v>
      </c>
      <c r="BP380" s="143">
        <f t="shared" si="182"/>
        <v>-8</v>
      </c>
      <c r="BQ380" s="147" t="s">
        <v>70</v>
      </c>
      <c r="BR380" s="143">
        <f>(BN380-BO380)*0.06</f>
        <v>0</v>
      </c>
      <c r="BS380" s="143">
        <v>10</v>
      </c>
      <c r="BT380" s="143">
        <v>13</v>
      </c>
      <c r="BU380" s="143">
        <v>8</v>
      </c>
      <c r="BV380" s="143">
        <v>145.46</v>
      </c>
      <c r="BW380" s="143">
        <f t="shared" si="183"/>
        <v>-2</v>
      </c>
      <c r="BX380" s="147" t="s">
        <v>70</v>
      </c>
      <c r="BY380" s="143">
        <f>BV380*0.06</f>
        <v>8.7276</v>
      </c>
      <c r="BZ380" s="143">
        <v>8</v>
      </c>
      <c r="CA380" s="143">
        <v>10</v>
      </c>
      <c r="CB380" s="143">
        <f t="shared" si="184"/>
        <v>17</v>
      </c>
      <c r="CC380" s="159">
        <f t="shared" si="185"/>
        <v>9</v>
      </c>
      <c r="CD380" s="160" t="s">
        <v>69</v>
      </c>
      <c r="CE380" s="159">
        <f>CG380*3+CH380*5+CI380*25+CJ380*15+CK380*70+CL380*6+CM380*30+CN380*6+CO380*24+CP380*56+CQ380*61</f>
        <v>86</v>
      </c>
      <c r="CF380" s="159"/>
      <c r="CG380" s="144">
        <v>0</v>
      </c>
      <c r="CH380" s="143">
        <v>6</v>
      </c>
      <c r="CI380" s="143">
        <v>2</v>
      </c>
      <c r="CJ380" s="143">
        <v>0</v>
      </c>
      <c r="CK380" s="143">
        <v>0</v>
      </c>
      <c r="CL380" s="143">
        <v>0</v>
      </c>
      <c r="CM380" s="143">
        <v>0</v>
      </c>
      <c r="CN380" s="143">
        <v>1</v>
      </c>
      <c r="CO380" s="143">
        <v>0</v>
      </c>
      <c r="CP380" s="143">
        <v>0</v>
      </c>
      <c r="CQ380" s="143">
        <v>0</v>
      </c>
      <c r="CR380" s="143">
        <f t="shared" si="186"/>
        <v>755</v>
      </c>
      <c r="CS380" s="143">
        <f t="shared" si="187"/>
        <v>0</v>
      </c>
    </row>
    <row r="381" s="135" customFormat="1" customHeight="1" spans="1:97">
      <c r="A381" s="143">
        <v>12203</v>
      </c>
      <c r="B381" s="143" t="s">
        <v>585</v>
      </c>
      <c r="C381" s="143">
        <v>102935</v>
      </c>
      <c r="D381" s="143" t="s">
        <v>584</v>
      </c>
      <c r="E381" s="143" t="s">
        <v>72</v>
      </c>
      <c r="F381" s="143">
        <v>37</v>
      </c>
      <c r="G381" s="143">
        <v>44</v>
      </c>
      <c r="H381" s="143">
        <v>48</v>
      </c>
      <c r="I381" s="143">
        <v>1289.8</v>
      </c>
      <c r="J381" s="143">
        <f t="shared" si="173"/>
        <v>11</v>
      </c>
      <c r="K381" s="147" t="s">
        <v>69</v>
      </c>
      <c r="L381" s="143">
        <f>I381*0.1</f>
        <v>128.98</v>
      </c>
      <c r="M381" s="143">
        <v>49</v>
      </c>
      <c r="N381" s="143">
        <v>54</v>
      </c>
      <c r="O381" s="143">
        <v>61</v>
      </c>
      <c r="P381" s="143">
        <v>1494.47</v>
      </c>
      <c r="Q381" s="143">
        <f t="shared" si="174"/>
        <v>12</v>
      </c>
      <c r="R381" s="147" t="s">
        <v>69</v>
      </c>
      <c r="S381" s="143">
        <f>P381*0.08</f>
        <v>119.5576</v>
      </c>
      <c r="T381" s="143">
        <v>9</v>
      </c>
      <c r="U381" s="143">
        <v>10</v>
      </c>
      <c r="V381" s="143">
        <v>15</v>
      </c>
      <c r="W381" s="143">
        <v>413</v>
      </c>
      <c r="X381" s="143">
        <f t="shared" si="175"/>
        <v>6</v>
      </c>
      <c r="Y381" s="147" t="s">
        <v>69</v>
      </c>
      <c r="Z381" s="143">
        <f t="shared" si="205"/>
        <v>41.3</v>
      </c>
      <c r="AA381" s="143">
        <v>29</v>
      </c>
      <c r="AB381" s="143">
        <v>37</v>
      </c>
      <c r="AC381" s="143">
        <v>29</v>
      </c>
      <c r="AD381" s="143">
        <v>721.7</v>
      </c>
      <c r="AE381" s="143">
        <f t="shared" si="176"/>
        <v>0</v>
      </c>
      <c r="AF381" s="147" t="s">
        <v>73</v>
      </c>
      <c r="AG381" s="143">
        <f>AD381*0.08</f>
        <v>57.736</v>
      </c>
      <c r="AH381" s="143">
        <v>5</v>
      </c>
      <c r="AI381" s="143">
        <v>6</v>
      </c>
      <c r="AJ381" s="143">
        <v>0</v>
      </c>
      <c r="AK381" s="143">
        <v>0</v>
      </c>
      <c r="AL381" s="143">
        <f t="shared" si="177"/>
        <v>-5</v>
      </c>
      <c r="AM381" s="147" t="s">
        <v>70</v>
      </c>
      <c r="AN381" s="143">
        <f>AK381*0.06</f>
        <v>0</v>
      </c>
      <c r="AO381" s="143">
        <f>AL381*1</f>
        <v>-5</v>
      </c>
      <c r="AP381" s="143">
        <v>29</v>
      </c>
      <c r="AQ381" s="143">
        <v>34</v>
      </c>
      <c r="AR381" s="143">
        <v>37</v>
      </c>
      <c r="AS381" s="143">
        <v>2901.72</v>
      </c>
      <c r="AT381" s="143">
        <f t="shared" si="178"/>
        <v>8</v>
      </c>
      <c r="AU381" s="147" t="s">
        <v>69</v>
      </c>
      <c r="AV381" s="143">
        <f>AS381*0.1</f>
        <v>290.172</v>
      </c>
      <c r="AW381" s="143">
        <v>7</v>
      </c>
      <c r="AX381" s="143">
        <v>8</v>
      </c>
      <c r="AY381" s="143">
        <v>5</v>
      </c>
      <c r="AZ381" s="143">
        <v>86.45</v>
      </c>
      <c r="BA381" s="143">
        <f t="shared" si="179"/>
        <v>-2</v>
      </c>
      <c r="BB381" s="147" t="s">
        <v>70</v>
      </c>
      <c r="BC381" s="143">
        <f>AZ381*0.06</f>
        <v>5.187</v>
      </c>
      <c r="BD381" s="143">
        <v>4</v>
      </c>
      <c r="BE381" s="143">
        <v>5</v>
      </c>
      <c r="BF381" s="143">
        <v>19</v>
      </c>
      <c r="BG381" s="143">
        <v>338.93</v>
      </c>
      <c r="BH381" s="143">
        <f t="shared" si="180"/>
        <v>15</v>
      </c>
      <c r="BI381" s="147" t="s">
        <v>69</v>
      </c>
      <c r="BJ381" s="143">
        <f t="shared" si="204"/>
        <v>33.893</v>
      </c>
      <c r="BK381" s="143">
        <v>10</v>
      </c>
      <c r="BL381" s="143">
        <v>12</v>
      </c>
      <c r="BM381" s="143">
        <v>13</v>
      </c>
      <c r="BN381" s="143">
        <v>239.25</v>
      </c>
      <c r="BO381" s="143">
        <v>0</v>
      </c>
      <c r="BP381" s="143">
        <f t="shared" si="182"/>
        <v>3</v>
      </c>
      <c r="BQ381" s="147" t="s">
        <v>69</v>
      </c>
      <c r="BR381" s="143">
        <f>(BN381-BO381)*0.1</f>
        <v>23.925</v>
      </c>
      <c r="BS381" s="143">
        <v>10</v>
      </c>
      <c r="BT381" s="143">
        <v>14</v>
      </c>
      <c r="BU381" s="143">
        <v>23</v>
      </c>
      <c r="BV381" s="143">
        <v>440</v>
      </c>
      <c r="BW381" s="143">
        <f t="shared" si="183"/>
        <v>13</v>
      </c>
      <c r="BX381" s="147" t="s">
        <v>69</v>
      </c>
      <c r="BY381" s="143">
        <f>BV381*0.1</f>
        <v>44</v>
      </c>
      <c r="BZ381" s="143">
        <v>9</v>
      </c>
      <c r="CA381" s="143">
        <v>10</v>
      </c>
      <c r="CB381" s="143">
        <f t="shared" si="184"/>
        <v>13</v>
      </c>
      <c r="CC381" s="159">
        <f t="shared" si="185"/>
        <v>4</v>
      </c>
      <c r="CD381" s="160" t="s">
        <v>69</v>
      </c>
      <c r="CE381" s="159">
        <f>CG381*3+CH381*5+CI381*25+CJ381*15+CK381*70+CL381*6+CM381*30+CN381*6+CO381*24+CP381*56+CQ381*61</f>
        <v>85</v>
      </c>
      <c r="CF381" s="159"/>
      <c r="CG381" s="144">
        <v>0</v>
      </c>
      <c r="CH381" s="143">
        <v>3</v>
      </c>
      <c r="CI381" s="143">
        <v>0</v>
      </c>
      <c r="CJ381" s="143">
        <v>0</v>
      </c>
      <c r="CK381" s="143">
        <v>1</v>
      </c>
      <c r="CL381" s="143">
        <v>0</v>
      </c>
      <c r="CM381" s="143">
        <v>0</v>
      </c>
      <c r="CN381" s="143">
        <v>0</v>
      </c>
      <c r="CO381" s="143">
        <v>0</v>
      </c>
      <c r="CP381" s="143">
        <v>0</v>
      </c>
      <c r="CQ381" s="143">
        <v>0</v>
      </c>
      <c r="CR381" s="143">
        <f t="shared" si="186"/>
        <v>830</v>
      </c>
      <c r="CS381" s="143">
        <f t="shared" si="187"/>
        <v>-5</v>
      </c>
    </row>
    <row r="382" s="135" customFormat="1" customHeight="1" spans="1:97">
      <c r="A382" s="143">
        <v>13140</v>
      </c>
      <c r="B382" s="143" t="s">
        <v>586</v>
      </c>
      <c r="C382" s="143">
        <v>102935</v>
      </c>
      <c r="D382" s="143" t="s">
        <v>584</v>
      </c>
      <c r="E382" s="144" t="s">
        <v>81</v>
      </c>
      <c r="F382" s="143"/>
      <c r="G382" s="143"/>
      <c r="H382" s="143">
        <v>0</v>
      </c>
      <c r="I382" s="143">
        <v>0</v>
      </c>
      <c r="J382" s="143">
        <f t="shared" si="173"/>
        <v>0</v>
      </c>
      <c r="K382" s="147" t="s">
        <v>76</v>
      </c>
      <c r="L382" s="143">
        <f>I382*0.06</f>
        <v>0</v>
      </c>
      <c r="M382" s="143"/>
      <c r="N382" s="143"/>
      <c r="O382" s="143">
        <v>0</v>
      </c>
      <c r="P382" s="143">
        <v>0</v>
      </c>
      <c r="Q382" s="143">
        <f t="shared" si="174"/>
        <v>0</v>
      </c>
      <c r="R382" s="147" t="s">
        <v>76</v>
      </c>
      <c r="S382" s="143">
        <f>P382*0.05</f>
        <v>0</v>
      </c>
      <c r="T382" s="143"/>
      <c r="U382" s="143"/>
      <c r="V382" s="143">
        <v>0</v>
      </c>
      <c r="W382" s="143">
        <v>0</v>
      </c>
      <c r="X382" s="143">
        <f t="shared" si="175"/>
        <v>0</v>
      </c>
      <c r="Y382" s="147" t="s">
        <v>76</v>
      </c>
      <c r="Z382" s="143">
        <f>W382*0.06</f>
        <v>0</v>
      </c>
      <c r="AA382" s="143"/>
      <c r="AB382" s="143"/>
      <c r="AC382" s="143">
        <v>0</v>
      </c>
      <c r="AD382" s="143">
        <v>0</v>
      </c>
      <c r="AE382" s="143">
        <f t="shared" si="176"/>
        <v>0</v>
      </c>
      <c r="AF382" s="147" t="s">
        <v>76</v>
      </c>
      <c r="AG382" s="143">
        <f>AD382*0.06</f>
        <v>0</v>
      </c>
      <c r="AH382" s="143"/>
      <c r="AI382" s="143"/>
      <c r="AJ382" s="143">
        <v>0</v>
      </c>
      <c r="AK382" s="143">
        <v>0</v>
      </c>
      <c r="AL382" s="143">
        <f t="shared" si="177"/>
        <v>0</v>
      </c>
      <c r="AM382" s="147" t="s">
        <v>76</v>
      </c>
      <c r="AN382" s="143">
        <f>AK382*0.06</f>
        <v>0</v>
      </c>
      <c r="AO382" s="143"/>
      <c r="AP382" s="143"/>
      <c r="AQ382" s="143"/>
      <c r="AR382" s="143">
        <v>0</v>
      </c>
      <c r="AS382" s="143">
        <v>0</v>
      </c>
      <c r="AT382" s="143">
        <f t="shared" si="178"/>
        <v>0</v>
      </c>
      <c r="AU382" s="147" t="s">
        <v>76</v>
      </c>
      <c r="AV382" s="143">
        <f>AS382*0.06</f>
        <v>0</v>
      </c>
      <c r="AW382" s="143"/>
      <c r="AX382" s="143"/>
      <c r="AY382" s="143">
        <v>0</v>
      </c>
      <c r="AZ382" s="143">
        <v>0</v>
      </c>
      <c r="BA382" s="143">
        <f t="shared" si="179"/>
        <v>0</v>
      </c>
      <c r="BB382" s="147" t="s">
        <v>76</v>
      </c>
      <c r="BC382" s="143">
        <f>AZ382*0.06</f>
        <v>0</v>
      </c>
      <c r="BD382" s="143"/>
      <c r="BE382" s="143"/>
      <c r="BF382" s="143">
        <v>0</v>
      </c>
      <c r="BG382" s="143">
        <v>0</v>
      </c>
      <c r="BH382" s="143">
        <f t="shared" si="180"/>
        <v>0</v>
      </c>
      <c r="BI382" s="147" t="s">
        <v>76</v>
      </c>
      <c r="BJ382" s="143">
        <f>BG382*0.06</f>
        <v>0</v>
      </c>
      <c r="BK382" s="143"/>
      <c r="BL382" s="143"/>
      <c r="BM382" s="143">
        <v>0</v>
      </c>
      <c r="BN382" s="143">
        <v>0</v>
      </c>
      <c r="BO382" s="143">
        <v>0</v>
      </c>
      <c r="BP382" s="143">
        <f t="shared" si="182"/>
        <v>0</v>
      </c>
      <c r="BQ382" s="147" t="s">
        <v>76</v>
      </c>
      <c r="BR382" s="143">
        <f>(BN382-BO382)*0.06</f>
        <v>0</v>
      </c>
      <c r="BS382" s="143"/>
      <c r="BT382" s="143"/>
      <c r="BU382" s="143">
        <v>0</v>
      </c>
      <c r="BV382" s="143">
        <v>0</v>
      </c>
      <c r="BW382" s="143">
        <f t="shared" si="183"/>
        <v>0</v>
      </c>
      <c r="BX382" s="147" t="s">
        <v>76</v>
      </c>
      <c r="BY382" s="143">
        <f>BV382*0.06</f>
        <v>0</v>
      </c>
      <c r="BZ382" s="143"/>
      <c r="CA382" s="143"/>
      <c r="CB382" s="143">
        <f t="shared" si="184"/>
        <v>0</v>
      </c>
      <c r="CC382" s="159">
        <f t="shared" si="185"/>
        <v>0</v>
      </c>
      <c r="CD382" s="160" t="s">
        <v>76</v>
      </c>
      <c r="CE382" s="159">
        <f>CG382*2+CH382*3+CI382*15+CJ382*10+CK382*50+CL382*4+CM382*20+CN382*3+CO382*15+CP382*40+CQ382*40</f>
        <v>0</v>
      </c>
      <c r="CF382" s="159"/>
      <c r="CG382" s="144">
        <v>0</v>
      </c>
      <c r="CH382" s="143">
        <v>0</v>
      </c>
      <c r="CI382" s="143">
        <v>0</v>
      </c>
      <c r="CJ382" s="143">
        <v>0</v>
      </c>
      <c r="CK382" s="143">
        <v>0</v>
      </c>
      <c r="CL382" s="143">
        <v>0</v>
      </c>
      <c r="CM382" s="143">
        <v>0</v>
      </c>
      <c r="CN382" s="143">
        <v>0</v>
      </c>
      <c r="CO382" s="143">
        <v>0</v>
      </c>
      <c r="CP382" s="143">
        <v>0</v>
      </c>
      <c r="CQ382" s="143">
        <v>0</v>
      </c>
      <c r="CR382" s="143">
        <f t="shared" si="186"/>
        <v>0</v>
      </c>
      <c r="CS382" s="143">
        <f t="shared" si="187"/>
        <v>0</v>
      </c>
    </row>
    <row r="383" s="135" customFormat="1" customHeight="1" spans="1:97">
      <c r="A383" s="143">
        <v>13224</v>
      </c>
      <c r="B383" s="143" t="s">
        <v>587</v>
      </c>
      <c r="C383" s="143">
        <v>102935</v>
      </c>
      <c r="D383" s="143" t="s">
        <v>584</v>
      </c>
      <c r="E383" s="144" t="s">
        <v>81</v>
      </c>
      <c r="F383" s="143"/>
      <c r="G383" s="143"/>
      <c r="H383" s="143">
        <v>0</v>
      </c>
      <c r="I383" s="143">
        <v>0</v>
      </c>
      <c r="J383" s="143">
        <f t="shared" si="173"/>
        <v>0</v>
      </c>
      <c r="K383" s="147" t="s">
        <v>76</v>
      </c>
      <c r="L383" s="143">
        <f>I383*0.06</f>
        <v>0</v>
      </c>
      <c r="M383" s="143"/>
      <c r="N383" s="143"/>
      <c r="O383" s="143">
        <v>0</v>
      </c>
      <c r="P383" s="143">
        <v>0</v>
      </c>
      <c r="Q383" s="143">
        <f t="shared" si="174"/>
        <v>0</v>
      </c>
      <c r="R383" s="147" t="s">
        <v>76</v>
      </c>
      <c r="S383" s="143">
        <f>P383*0.05</f>
        <v>0</v>
      </c>
      <c r="T383" s="143"/>
      <c r="U383" s="143"/>
      <c r="V383" s="143">
        <v>0</v>
      </c>
      <c r="W383" s="143">
        <v>0</v>
      </c>
      <c r="X383" s="143">
        <f t="shared" si="175"/>
        <v>0</v>
      </c>
      <c r="Y383" s="147" t="s">
        <v>76</v>
      </c>
      <c r="Z383" s="143">
        <f>W383*0.06</f>
        <v>0</v>
      </c>
      <c r="AA383" s="143"/>
      <c r="AB383" s="143"/>
      <c r="AC383" s="143">
        <v>0</v>
      </c>
      <c r="AD383" s="143">
        <v>0</v>
      </c>
      <c r="AE383" s="143">
        <f t="shared" si="176"/>
        <v>0</v>
      </c>
      <c r="AF383" s="147" t="s">
        <v>76</v>
      </c>
      <c r="AG383" s="143">
        <f>AD383*0.06</f>
        <v>0</v>
      </c>
      <c r="AH383" s="143"/>
      <c r="AI383" s="143"/>
      <c r="AJ383" s="143">
        <v>0</v>
      </c>
      <c r="AK383" s="143">
        <v>0</v>
      </c>
      <c r="AL383" s="143">
        <f t="shared" si="177"/>
        <v>0</v>
      </c>
      <c r="AM383" s="147" t="s">
        <v>76</v>
      </c>
      <c r="AN383" s="143">
        <f>AK383*0.06</f>
        <v>0</v>
      </c>
      <c r="AO383" s="143"/>
      <c r="AP383" s="143"/>
      <c r="AQ383" s="143"/>
      <c r="AR383" s="143">
        <v>0</v>
      </c>
      <c r="AS383" s="143">
        <v>0</v>
      </c>
      <c r="AT383" s="143">
        <f t="shared" si="178"/>
        <v>0</v>
      </c>
      <c r="AU383" s="147" t="s">
        <v>76</v>
      </c>
      <c r="AV383" s="143">
        <f>AS383*0.06</f>
        <v>0</v>
      </c>
      <c r="AW383" s="143"/>
      <c r="AX383" s="143"/>
      <c r="AY383" s="143">
        <v>0</v>
      </c>
      <c r="AZ383" s="143">
        <v>0</v>
      </c>
      <c r="BA383" s="143">
        <f t="shared" si="179"/>
        <v>0</v>
      </c>
      <c r="BB383" s="147" t="s">
        <v>76</v>
      </c>
      <c r="BC383" s="143">
        <f>AZ383*0.06</f>
        <v>0</v>
      </c>
      <c r="BD383" s="143"/>
      <c r="BE383" s="143"/>
      <c r="BF383" s="143">
        <v>0</v>
      </c>
      <c r="BG383" s="143">
        <v>0</v>
      </c>
      <c r="BH383" s="143">
        <f t="shared" si="180"/>
        <v>0</v>
      </c>
      <c r="BI383" s="147" t="s">
        <v>76</v>
      </c>
      <c r="BJ383" s="143">
        <f>BG383*0.06</f>
        <v>0</v>
      </c>
      <c r="BK383" s="143"/>
      <c r="BL383" s="143"/>
      <c r="BM383" s="143">
        <v>0</v>
      </c>
      <c r="BN383" s="143">
        <v>0</v>
      </c>
      <c r="BO383" s="143">
        <v>0</v>
      </c>
      <c r="BP383" s="143">
        <f t="shared" si="182"/>
        <v>0</v>
      </c>
      <c r="BQ383" s="147" t="s">
        <v>76</v>
      </c>
      <c r="BR383" s="143">
        <f>(BN383-BO383)*0.06</f>
        <v>0</v>
      </c>
      <c r="BS383" s="143"/>
      <c r="BT383" s="143"/>
      <c r="BU383" s="143">
        <v>0</v>
      </c>
      <c r="BV383" s="143">
        <v>0</v>
      </c>
      <c r="BW383" s="143">
        <f t="shared" si="183"/>
        <v>0</v>
      </c>
      <c r="BX383" s="147" t="s">
        <v>76</v>
      </c>
      <c r="BY383" s="143">
        <f>BV383*0.06</f>
        <v>0</v>
      </c>
      <c r="BZ383" s="143"/>
      <c r="CA383" s="143"/>
      <c r="CB383" s="143">
        <f t="shared" si="184"/>
        <v>0</v>
      </c>
      <c r="CC383" s="159">
        <f t="shared" si="185"/>
        <v>0</v>
      </c>
      <c r="CD383" s="160" t="s">
        <v>76</v>
      </c>
      <c r="CE383" s="159">
        <f>CG383*2+CH383*3+CI383*15+CJ383*10+CK383*50+CL383*4+CM383*20+CN383*3+CO383*15+CP383*40+CQ383*40</f>
        <v>0</v>
      </c>
      <c r="CF383" s="159"/>
      <c r="CG383" s="144">
        <v>0</v>
      </c>
      <c r="CH383" s="143">
        <v>0</v>
      </c>
      <c r="CI383" s="143">
        <v>0</v>
      </c>
      <c r="CJ383" s="143">
        <v>0</v>
      </c>
      <c r="CK383" s="143">
        <v>0</v>
      </c>
      <c r="CL383" s="143">
        <v>0</v>
      </c>
      <c r="CM383" s="143">
        <v>0</v>
      </c>
      <c r="CN383" s="143">
        <v>0</v>
      </c>
      <c r="CO383" s="143">
        <v>0</v>
      </c>
      <c r="CP383" s="143">
        <v>0</v>
      </c>
      <c r="CQ383" s="143">
        <v>0</v>
      </c>
      <c r="CR383" s="143">
        <f t="shared" si="186"/>
        <v>0</v>
      </c>
      <c r="CS383" s="143">
        <f t="shared" si="187"/>
        <v>0</v>
      </c>
    </row>
    <row r="384" s="135" customFormat="1" customHeight="1" spans="1:97">
      <c r="A384" s="143">
        <v>5844</v>
      </c>
      <c r="B384" s="143" t="s">
        <v>588</v>
      </c>
      <c r="C384" s="143">
        <v>349</v>
      </c>
      <c r="D384" s="143" t="s">
        <v>589</v>
      </c>
      <c r="E384" s="143" t="s">
        <v>72</v>
      </c>
      <c r="F384" s="143">
        <v>21</v>
      </c>
      <c r="G384" s="143">
        <v>25</v>
      </c>
      <c r="H384" s="143">
        <v>26</v>
      </c>
      <c r="I384" s="143">
        <v>608.4</v>
      </c>
      <c r="J384" s="143">
        <f t="shared" si="173"/>
        <v>5</v>
      </c>
      <c r="K384" s="147" t="s">
        <v>69</v>
      </c>
      <c r="L384" s="143">
        <f>I384*0.1</f>
        <v>60.84</v>
      </c>
      <c r="M384" s="143">
        <v>28</v>
      </c>
      <c r="N384" s="143">
        <v>31</v>
      </c>
      <c r="O384" s="143">
        <v>37</v>
      </c>
      <c r="P384" s="143">
        <v>937.63</v>
      </c>
      <c r="Q384" s="143">
        <f t="shared" si="174"/>
        <v>9</v>
      </c>
      <c r="R384" s="147" t="s">
        <v>69</v>
      </c>
      <c r="S384" s="143">
        <f>P384*0.08</f>
        <v>75.0104</v>
      </c>
      <c r="T384" s="143">
        <v>7</v>
      </c>
      <c r="U384" s="143">
        <v>7</v>
      </c>
      <c r="V384" s="143">
        <v>10</v>
      </c>
      <c r="W384" s="143">
        <v>241.75</v>
      </c>
      <c r="X384" s="143">
        <f t="shared" si="175"/>
        <v>3</v>
      </c>
      <c r="Y384" s="147" t="s">
        <v>69</v>
      </c>
      <c r="Z384" s="143">
        <f t="shared" si="205"/>
        <v>24.175</v>
      </c>
      <c r="AA384" s="143">
        <v>18</v>
      </c>
      <c r="AB384" s="143">
        <v>24</v>
      </c>
      <c r="AC384" s="143">
        <v>26</v>
      </c>
      <c r="AD384" s="143">
        <v>755.8</v>
      </c>
      <c r="AE384" s="143">
        <f t="shared" si="176"/>
        <v>8</v>
      </c>
      <c r="AF384" s="147" t="s">
        <v>69</v>
      </c>
      <c r="AG384" s="143">
        <f>AD384*0.1</f>
        <v>75.58</v>
      </c>
      <c r="AH384" s="143">
        <v>4</v>
      </c>
      <c r="AI384" s="143">
        <v>5</v>
      </c>
      <c r="AJ384" s="143">
        <v>1</v>
      </c>
      <c r="AK384" s="143">
        <v>28.5</v>
      </c>
      <c r="AL384" s="143">
        <f t="shared" si="177"/>
        <v>-3</v>
      </c>
      <c r="AM384" s="147" t="s">
        <v>70</v>
      </c>
      <c r="AN384" s="143">
        <f t="shared" ref="AN384:AN397" si="206">AK384*0.06</f>
        <v>1.71</v>
      </c>
      <c r="AO384" s="143">
        <f t="shared" ref="AO384:AO397" si="207">AL384*1</f>
        <v>-3</v>
      </c>
      <c r="AP384" s="143">
        <v>20</v>
      </c>
      <c r="AQ384" s="143">
        <v>24</v>
      </c>
      <c r="AR384" s="143">
        <v>20</v>
      </c>
      <c r="AS384" s="143">
        <v>1493.76</v>
      </c>
      <c r="AT384" s="143">
        <f t="shared" si="178"/>
        <v>0</v>
      </c>
      <c r="AU384" s="147" t="s">
        <v>73</v>
      </c>
      <c r="AV384" s="143">
        <f>AS384*0.08</f>
        <v>119.5008</v>
      </c>
      <c r="AW384" s="143">
        <v>5</v>
      </c>
      <c r="AX384" s="143">
        <v>6</v>
      </c>
      <c r="AY384" s="143">
        <v>3</v>
      </c>
      <c r="AZ384" s="143">
        <v>105</v>
      </c>
      <c r="BA384" s="143">
        <f t="shared" si="179"/>
        <v>-2</v>
      </c>
      <c r="BB384" s="147" t="s">
        <v>70</v>
      </c>
      <c r="BC384" s="143">
        <f>AZ384*0.06</f>
        <v>6.3</v>
      </c>
      <c r="BD384" s="143">
        <v>3</v>
      </c>
      <c r="BE384" s="143">
        <v>4</v>
      </c>
      <c r="BF384" s="143">
        <v>8</v>
      </c>
      <c r="BG384" s="143">
        <v>128.88</v>
      </c>
      <c r="BH384" s="143">
        <f t="shared" si="180"/>
        <v>5</v>
      </c>
      <c r="BI384" s="147" t="s">
        <v>69</v>
      </c>
      <c r="BJ384" s="143">
        <f t="shared" si="204"/>
        <v>12.888</v>
      </c>
      <c r="BK384" s="143">
        <v>7</v>
      </c>
      <c r="BL384" s="143">
        <v>8</v>
      </c>
      <c r="BM384" s="143">
        <v>44</v>
      </c>
      <c r="BN384" s="143">
        <v>598.09</v>
      </c>
      <c r="BO384" s="143">
        <v>598.09</v>
      </c>
      <c r="BP384" s="143">
        <f t="shared" si="182"/>
        <v>37</v>
      </c>
      <c r="BQ384" s="147" t="s">
        <v>69</v>
      </c>
      <c r="BR384" s="143">
        <f>(BN384-BO384)*0.1</f>
        <v>0</v>
      </c>
      <c r="BS384" s="143">
        <v>7</v>
      </c>
      <c r="BT384" s="143">
        <v>10</v>
      </c>
      <c r="BU384" s="143">
        <v>6</v>
      </c>
      <c r="BV384" s="143">
        <v>131</v>
      </c>
      <c r="BW384" s="143">
        <f t="shared" si="183"/>
        <v>-1</v>
      </c>
      <c r="BX384" s="147" t="s">
        <v>70</v>
      </c>
      <c r="BY384" s="143">
        <f>BV384*0.06</f>
        <v>7.86</v>
      </c>
      <c r="BZ384" s="143">
        <v>23</v>
      </c>
      <c r="CA384" s="143">
        <v>26</v>
      </c>
      <c r="CB384" s="143">
        <f t="shared" si="184"/>
        <v>31</v>
      </c>
      <c r="CC384" s="159">
        <f t="shared" si="185"/>
        <v>8</v>
      </c>
      <c r="CD384" s="160" t="s">
        <v>69</v>
      </c>
      <c r="CE384" s="159">
        <f>CG384*3+CH384*5+CI384*25+CJ384*15+CK384*70+CL384*6+CM384*30+CN384*6+CO384*24+CP384*56+CQ384*61</f>
        <v>175</v>
      </c>
      <c r="CF384" s="159"/>
      <c r="CG384" s="144">
        <v>0</v>
      </c>
      <c r="CH384" s="143">
        <v>11</v>
      </c>
      <c r="CI384" s="143">
        <v>2</v>
      </c>
      <c r="CJ384" s="143">
        <v>0</v>
      </c>
      <c r="CK384" s="143">
        <v>1</v>
      </c>
      <c r="CL384" s="143">
        <v>0</v>
      </c>
      <c r="CM384" s="143">
        <v>0</v>
      </c>
      <c r="CN384" s="143">
        <v>0</v>
      </c>
      <c r="CO384" s="143">
        <v>0</v>
      </c>
      <c r="CP384" s="143">
        <v>0</v>
      </c>
      <c r="CQ384" s="143">
        <v>0</v>
      </c>
      <c r="CR384" s="143">
        <f t="shared" si="186"/>
        <v>559</v>
      </c>
      <c r="CS384" s="143">
        <f t="shared" si="187"/>
        <v>-3</v>
      </c>
    </row>
    <row r="385" s="135" customFormat="1" customHeight="1" spans="1:97">
      <c r="A385" s="143">
        <v>11639</v>
      </c>
      <c r="B385" s="143" t="s">
        <v>590</v>
      </c>
      <c r="C385" s="143">
        <v>349</v>
      </c>
      <c r="D385" s="143" t="s">
        <v>589</v>
      </c>
      <c r="E385" s="143" t="s">
        <v>68</v>
      </c>
      <c r="F385" s="143">
        <v>19</v>
      </c>
      <c r="G385" s="143">
        <v>23</v>
      </c>
      <c r="H385" s="143">
        <v>11</v>
      </c>
      <c r="I385" s="143">
        <v>258.18</v>
      </c>
      <c r="J385" s="143">
        <f t="shared" si="173"/>
        <v>-8</v>
      </c>
      <c r="K385" s="147" t="s">
        <v>70</v>
      </c>
      <c r="L385" s="143">
        <f>I385*0.06</f>
        <v>15.4908</v>
      </c>
      <c r="M385" s="143">
        <v>25</v>
      </c>
      <c r="N385" s="143">
        <v>28</v>
      </c>
      <c r="O385" s="143">
        <v>54</v>
      </c>
      <c r="P385" s="143">
        <v>1268.29</v>
      </c>
      <c r="Q385" s="143">
        <f t="shared" si="174"/>
        <v>29</v>
      </c>
      <c r="R385" s="147" t="s">
        <v>69</v>
      </c>
      <c r="S385" s="143">
        <f>P385*0.08</f>
        <v>101.4632</v>
      </c>
      <c r="T385" s="143">
        <v>6</v>
      </c>
      <c r="U385" s="143">
        <v>6</v>
      </c>
      <c r="V385" s="143">
        <v>7</v>
      </c>
      <c r="W385" s="143">
        <v>181.5</v>
      </c>
      <c r="X385" s="143">
        <f t="shared" si="175"/>
        <v>1</v>
      </c>
      <c r="Y385" s="147" t="s">
        <v>69</v>
      </c>
      <c r="Z385" s="143">
        <f t="shared" si="205"/>
        <v>18.15</v>
      </c>
      <c r="AA385" s="143">
        <v>16</v>
      </c>
      <c r="AB385" s="143">
        <v>22</v>
      </c>
      <c r="AC385" s="143">
        <v>10</v>
      </c>
      <c r="AD385" s="143">
        <v>307.2</v>
      </c>
      <c r="AE385" s="143">
        <f t="shared" si="176"/>
        <v>-6</v>
      </c>
      <c r="AF385" s="147" t="s">
        <v>70</v>
      </c>
      <c r="AG385" s="143">
        <f>AD385*0.06</f>
        <v>18.432</v>
      </c>
      <c r="AH385" s="143">
        <v>4</v>
      </c>
      <c r="AI385" s="143">
        <v>5</v>
      </c>
      <c r="AJ385" s="143">
        <v>3</v>
      </c>
      <c r="AK385" s="143">
        <v>85.5</v>
      </c>
      <c r="AL385" s="143">
        <f t="shared" si="177"/>
        <v>-1</v>
      </c>
      <c r="AM385" s="147" t="s">
        <v>70</v>
      </c>
      <c r="AN385" s="143">
        <f t="shared" si="206"/>
        <v>5.13</v>
      </c>
      <c r="AO385" s="143">
        <f t="shared" si="207"/>
        <v>-1</v>
      </c>
      <c r="AP385" s="143">
        <v>18</v>
      </c>
      <c r="AQ385" s="143">
        <v>22</v>
      </c>
      <c r="AR385" s="143">
        <v>11</v>
      </c>
      <c r="AS385" s="143">
        <v>891.81</v>
      </c>
      <c r="AT385" s="143">
        <f t="shared" si="178"/>
        <v>-7</v>
      </c>
      <c r="AU385" s="147" t="s">
        <v>70</v>
      </c>
      <c r="AV385" s="143">
        <f>AS385*0.06</f>
        <v>53.5086</v>
      </c>
      <c r="AW385" s="143">
        <v>5</v>
      </c>
      <c r="AX385" s="143">
        <v>6</v>
      </c>
      <c r="AY385" s="143">
        <v>3</v>
      </c>
      <c r="AZ385" s="143">
        <v>105</v>
      </c>
      <c r="BA385" s="143">
        <f t="shared" si="179"/>
        <v>-2</v>
      </c>
      <c r="BB385" s="147" t="s">
        <v>70</v>
      </c>
      <c r="BC385" s="143">
        <f>AZ385*0.06</f>
        <v>6.3</v>
      </c>
      <c r="BD385" s="143">
        <v>3</v>
      </c>
      <c r="BE385" s="143">
        <v>4</v>
      </c>
      <c r="BF385" s="143">
        <v>0</v>
      </c>
      <c r="BG385" s="143">
        <v>0</v>
      </c>
      <c r="BH385" s="143">
        <f t="shared" si="180"/>
        <v>-3</v>
      </c>
      <c r="BI385" s="147" t="s">
        <v>70</v>
      </c>
      <c r="BJ385" s="143">
        <f>BG385*0.06</f>
        <v>0</v>
      </c>
      <c r="BK385" s="143">
        <v>6</v>
      </c>
      <c r="BL385" s="143">
        <v>7</v>
      </c>
      <c r="BM385" s="143">
        <v>11</v>
      </c>
      <c r="BN385" s="143">
        <v>179.45</v>
      </c>
      <c r="BO385" s="143">
        <v>179.45</v>
      </c>
      <c r="BP385" s="143">
        <f t="shared" si="182"/>
        <v>5</v>
      </c>
      <c r="BQ385" s="147" t="s">
        <v>69</v>
      </c>
      <c r="BR385" s="143">
        <f>(BN385-BO385)*0.1</f>
        <v>0</v>
      </c>
      <c r="BS385" s="143">
        <v>6</v>
      </c>
      <c r="BT385" s="143">
        <v>9</v>
      </c>
      <c r="BU385" s="143">
        <v>2</v>
      </c>
      <c r="BV385" s="143">
        <v>40.5</v>
      </c>
      <c r="BW385" s="143">
        <f t="shared" si="183"/>
        <v>-4</v>
      </c>
      <c r="BX385" s="147" t="s">
        <v>70</v>
      </c>
      <c r="BY385" s="143">
        <f>BV385*0.06</f>
        <v>2.43</v>
      </c>
      <c r="BZ385" s="143">
        <v>21</v>
      </c>
      <c r="CA385" s="143">
        <v>23</v>
      </c>
      <c r="CB385" s="143">
        <f t="shared" si="184"/>
        <v>15</v>
      </c>
      <c r="CC385" s="159">
        <f t="shared" si="185"/>
        <v>-6</v>
      </c>
      <c r="CD385" s="160" t="s">
        <v>70</v>
      </c>
      <c r="CE385" s="159">
        <f t="shared" ref="CE385:CE392" si="208">CG385*2+CH385*3+CI385*15+CJ385*10+CK385*50+CL385*4+CM385*20+CN385*3+CO385*15+CP385*40+CQ385*40</f>
        <v>61</v>
      </c>
      <c r="CF385" s="159">
        <f t="shared" ref="CF385:CF392" si="209">CC385*3</f>
        <v>-18</v>
      </c>
      <c r="CG385" s="144">
        <v>0</v>
      </c>
      <c r="CH385" s="143">
        <v>1</v>
      </c>
      <c r="CI385" s="143">
        <v>1</v>
      </c>
      <c r="CJ385" s="143">
        <v>0</v>
      </c>
      <c r="CK385" s="143">
        <v>0</v>
      </c>
      <c r="CL385" s="143">
        <v>0</v>
      </c>
      <c r="CM385" s="143">
        <v>0</v>
      </c>
      <c r="CN385" s="143">
        <v>1</v>
      </c>
      <c r="CO385" s="143">
        <v>0</v>
      </c>
      <c r="CP385" s="143">
        <v>1</v>
      </c>
      <c r="CQ385" s="143">
        <v>0</v>
      </c>
      <c r="CR385" s="143">
        <f t="shared" si="186"/>
        <v>282</v>
      </c>
      <c r="CS385" s="143">
        <f t="shared" si="187"/>
        <v>-19</v>
      </c>
    </row>
    <row r="386" s="135" customFormat="1" customHeight="1" spans="1:97">
      <c r="A386" s="143">
        <v>13127</v>
      </c>
      <c r="B386" s="143" t="s">
        <v>591</v>
      </c>
      <c r="C386" s="143">
        <v>349</v>
      </c>
      <c r="D386" s="143" t="s">
        <v>589</v>
      </c>
      <c r="E386" s="143" t="s">
        <v>592</v>
      </c>
      <c r="F386" s="143">
        <v>11</v>
      </c>
      <c r="G386" s="143">
        <v>13</v>
      </c>
      <c r="H386" s="143">
        <v>0</v>
      </c>
      <c r="I386" s="143">
        <v>0</v>
      </c>
      <c r="J386" s="143">
        <f t="shared" si="173"/>
        <v>-11</v>
      </c>
      <c r="K386" s="147" t="s">
        <v>70</v>
      </c>
      <c r="L386" s="143">
        <f>I386*0.06</f>
        <v>0</v>
      </c>
      <c r="M386" s="143">
        <v>14</v>
      </c>
      <c r="N386" s="143">
        <v>15</v>
      </c>
      <c r="O386" s="143">
        <v>0</v>
      </c>
      <c r="P386" s="143">
        <v>0</v>
      </c>
      <c r="Q386" s="143">
        <f t="shared" si="174"/>
        <v>-14</v>
      </c>
      <c r="R386" s="147" t="s">
        <v>70</v>
      </c>
      <c r="S386" s="143">
        <f>P386*0.05</f>
        <v>0</v>
      </c>
      <c r="T386" s="143">
        <v>3</v>
      </c>
      <c r="U386" s="143">
        <v>4</v>
      </c>
      <c r="V386" s="143">
        <v>0</v>
      </c>
      <c r="W386" s="143">
        <v>0</v>
      </c>
      <c r="X386" s="143">
        <f t="shared" si="175"/>
        <v>-3</v>
      </c>
      <c r="Y386" s="147" t="s">
        <v>70</v>
      </c>
      <c r="Z386" s="143">
        <f>W386*0.06</f>
        <v>0</v>
      </c>
      <c r="AA386" s="143">
        <v>10</v>
      </c>
      <c r="AB386" s="143">
        <v>12</v>
      </c>
      <c r="AC386" s="143">
        <v>0</v>
      </c>
      <c r="AD386" s="143">
        <v>0</v>
      </c>
      <c r="AE386" s="143">
        <f t="shared" si="176"/>
        <v>-10</v>
      </c>
      <c r="AF386" s="147" t="s">
        <v>70</v>
      </c>
      <c r="AG386" s="143">
        <f>AD386*0.06</f>
        <v>0</v>
      </c>
      <c r="AH386" s="143">
        <v>2</v>
      </c>
      <c r="AI386" s="143">
        <v>2</v>
      </c>
      <c r="AJ386" s="143">
        <v>0</v>
      </c>
      <c r="AK386" s="143">
        <v>0</v>
      </c>
      <c r="AL386" s="143">
        <f t="shared" si="177"/>
        <v>-2</v>
      </c>
      <c r="AM386" s="147" t="s">
        <v>70</v>
      </c>
      <c r="AN386" s="143">
        <f t="shared" si="206"/>
        <v>0</v>
      </c>
      <c r="AO386" s="143">
        <f t="shared" si="207"/>
        <v>-2</v>
      </c>
      <c r="AP386" s="143">
        <v>11</v>
      </c>
      <c r="AQ386" s="143">
        <v>12</v>
      </c>
      <c r="AR386" s="143">
        <v>0</v>
      </c>
      <c r="AS386" s="143">
        <v>0</v>
      </c>
      <c r="AT386" s="143">
        <f t="shared" si="178"/>
        <v>-11</v>
      </c>
      <c r="AU386" s="147" t="s">
        <v>70</v>
      </c>
      <c r="AV386" s="143">
        <f>AS386*0.06</f>
        <v>0</v>
      </c>
      <c r="AW386" s="143">
        <v>2</v>
      </c>
      <c r="AX386" s="143">
        <v>2</v>
      </c>
      <c r="AY386" s="143">
        <v>0</v>
      </c>
      <c r="AZ386" s="143">
        <v>0</v>
      </c>
      <c r="BA386" s="143">
        <f t="shared" si="179"/>
        <v>-2</v>
      </c>
      <c r="BB386" s="147" t="s">
        <v>70</v>
      </c>
      <c r="BC386" s="143">
        <f>AZ386*0.06</f>
        <v>0</v>
      </c>
      <c r="BD386" s="143">
        <v>1</v>
      </c>
      <c r="BE386" s="143">
        <v>1</v>
      </c>
      <c r="BF386" s="143">
        <v>0</v>
      </c>
      <c r="BG386" s="143">
        <v>0</v>
      </c>
      <c r="BH386" s="143">
        <f t="shared" si="180"/>
        <v>-1</v>
      </c>
      <c r="BI386" s="147" t="s">
        <v>70</v>
      </c>
      <c r="BJ386" s="143">
        <f>BG386*0.06</f>
        <v>0</v>
      </c>
      <c r="BK386" s="143">
        <v>5</v>
      </c>
      <c r="BL386" s="143">
        <v>4</v>
      </c>
      <c r="BM386" s="143">
        <v>0</v>
      </c>
      <c r="BN386" s="143">
        <v>0</v>
      </c>
      <c r="BO386" s="143">
        <v>0</v>
      </c>
      <c r="BP386" s="143">
        <f t="shared" si="182"/>
        <v>-5</v>
      </c>
      <c r="BQ386" s="147" t="s">
        <v>70</v>
      </c>
      <c r="BR386" s="143">
        <f>(BN386-BO386)*0.06</f>
        <v>0</v>
      </c>
      <c r="BS386" s="143">
        <v>4</v>
      </c>
      <c r="BT386" s="143">
        <v>4</v>
      </c>
      <c r="BU386" s="143">
        <v>0</v>
      </c>
      <c r="BV386" s="143">
        <v>0</v>
      </c>
      <c r="BW386" s="143">
        <f t="shared" si="183"/>
        <v>-4</v>
      </c>
      <c r="BX386" s="147" t="s">
        <v>70</v>
      </c>
      <c r="BY386" s="143">
        <f>BV386*0.06</f>
        <v>0</v>
      </c>
      <c r="BZ386" s="143">
        <v>11</v>
      </c>
      <c r="CA386" s="143">
        <v>14</v>
      </c>
      <c r="CB386" s="143">
        <f t="shared" si="184"/>
        <v>0</v>
      </c>
      <c r="CC386" s="159">
        <f t="shared" si="185"/>
        <v>-11</v>
      </c>
      <c r="CD386" s="160" t="s">
        <v>70</v>
      </c>
      <c r="CE386" s="159">
        <f t="shared" si="208"/>
        <v>0</v>
      </c>
      <c r="CF386" s="159">
        <f t="shared" si="209"/>
        <v>-33</v>
      </c>
      <c r="CG386" s="144">
        <v>0</v>
      </c>
      <c r="CH386" s="143">
        <v>0</v>
      </c>
      <c r="CI386" s="143">
        <v>0</v>
      </c>
      <c r="CJ386" s="143">
        <v>0</v>
      </c>
      <c r="CK386" s="143">
        <v>0</v>
      </c>
      <c r="CL386" s="143">
        <v>0</v>
      </c>
      <c r="CM386" s="143">
        <v>0</v>
      </c>
      <c r="CN386" s="143">
        <v>0</v>
      </c>
      <c r="CO386" s="143">
        <v>0</v>
      </c>
      <c r="CP386" s="143">
        <v>0</v>
      </c>
      <c r="CQ386" s="143">
        <v>0</v>
      </c>
      <c r="CR386" s="143">
        <f t="shared" si="186"/>
        <v>0</v>
      </c>
      <c r="CS386" s="143">
        <f t="shared" si="187"/>
        <v>-35</v>
      </c>
    </row>
    <row r="387" s="135" customFormat="1" customHeight="1" spans="1:97">
      <c r="A387" s="143">
        <v>13327</v>
      </c>
      <c r="B387" s="143" t="s">
        <v>593</v>
      </c>
      <c r="C387" s="143">
        <v>349</v>
      </c>
      <c r="D387" s="143" t="s">
        <v>589</v>
      </c>
      <c r="E387" s="143" t="s">
        <v>594</v>
      </c>
      <c r="F387" s="143">
        <v>8</v>
      </c>
      <c r="G387" s="143">
        <v>10</v>
      </c>
      <c r="H387" s="143">
        <v>0</v>
      </c>
      <c r="I387" s="143">
        <v>0</v>
      </c>
      <c r="J387" s="143">
        <f t="shared" si="173"/>
        <v>-8</v>
      </c>
      <c r="K387" s="147" t="s">
        <v>70</v>
      </c>
      <c r="L387" s="143">
        <f>I387*0.06</f>
        <v>0</v>
      </c>
      <c r="M387" s="143">
        <v>11</v>
      </c>
      <c r="N387" s="143">
        <v>12</v>
      </c>
      <c r="O387" s="143">
        <v>0</v>
      </c>
      <c r="P387" s="143">
        <v>0</v>
      </c>
      <c r="Q387" s="143">
        <f t="shared" si="174"/>
        <v>-11</v>
      </c>
      <c r="R387" s="147" t="s">
        <v>70</v>
      </c>
      <c r="S387" s="143">
        <f>P387*0.05</f>
        <v>0</v>
      </c>
      <c r="T387" s="143">
        <v>2</v>
      </c>
      <c r="U387" s="143">
        <v>2</v>
      </c>
      <c r="V387" s="143">
        <v>0</v>
      </c>
      <c r="W387" s="143">
        <v>0</v>
      </c>
      <c r="X387" s="143">
        <f t="shared" si="175"/>
        <v>-2</v>
      </c>
      <c r="Y387" s="147" t="s">
        <v>70</v>
      </c>
      <c r="Z387" s="143">
        <f>W387*0.06</f>
        <v>0</v>
      </c>
      <c r="AA387" s="143">
        <v>8</v>
      </c>
      <c r="AB387" s="143">
        <v>9</v>
      </c>
      <c r="AC387" s="143">
        <v>1</v>
      </c>
      <c r="AD387" s="143">
        <v>29.8</v>
      </c>
      <c r="AE387" s="143">
        <f t="shared" si="176"/>
        <v>-7</v>
      </c>
      <c r="AF387" s="147" t="s">
        <v>70</v>
      </c>
      <c r="AG387" s="143">
        <f>AD387*0.06</f>
        <v>1.788</v>
      </c>
      <c r="AH387" s="143">
        <v>1</v>
      </c>
      <c r="AI387" s="143">
        <v>1</v>
      </c>
      <c r="AJ387" s="143">
        <v>0</v>
      </c>
      <c r="AK387" s="143">
        <v>0</v>
      </c>
      <c r="AL387" s="143">
        <f t="shared" si="177"/>
        <v>-1</v>
      </c>
      <c r="AM387" s="147" t="s">
        <v>70</v>
      </c>
      <c r="AN387" s="143">
        <f t="shared" si="206"/>
        <v>0</v>
      </c>
      <c r="AO387" s="143">
        <f t="shared" si="207"/>
        <v>-1</v>
      </c>
      <c r="AP387" s="143">
        <v>8</v>
      </c>
      <c r="AQ387" s="143">
        <v>10</v>
      </c>
      <c r="AR387" s="143">
        <v>0</v>
      </c>
      <c r="AS387" s="143">
        <v>0</v>
      </c>
      <c r="AT387" s="143">
        <f t="shared" si="178"/>
        <v>-8</v>
      </c>
      <c r="AU387" s="147" t="s">
        <v>70</v>
      </c>
      <c r="AV387" s="143">
        <f>AS387*0.06</f>
        <v>0</v>
      </c>
      <c r="AW387" s="143">
        <v>1</v>
      </c>
      <c r="AX387" s="143">
        <v>3</v>
      </c>
      <c r="AY387" s="143">
        <v>0</v>
      </c>
      <c r="AZ387" s="143">
        <v>0</v>
      </c>
      <c r="BA387" s="143">
        <f t="shared" si="179"/>
        <v>-1</v>
      </c>
      <c r="BB387" s="147" t="s">
        <v>70</v>
      </c>
      <c r="BC387" s="143">
        <f>AZ387*0.06</f>
        <v>0</v>
      </c>
      <c r="BD387" s="143">
        <v>1</v>
      </c>
      <c r="BE387" s="143">
        <v>1</v>
      </c>
      <c r="BF387" s="143">
        <v>1</v>
      </c>
      <c r="BG387" s="143">
        <v>0</v>
      </c>
      <c r="BH387" s="143">
        <f t="shared" si="180"/>
        <v>0</v>
      </c>
      <c r="BI387" s="147" t="s">
        <v>69</v>
      </c>
      <c r="BJ387" s="143">
        <f>BG387*0.1</f>
        <v>0</v>
      </c>
      <c r="BK387" s="143">
        <v>3</v>
      </c>
      <c r="BL387" s="143">
        <v>4</v>
      </c>
      <c r="BM387" s="143">
        <v>0</v>
      </c>
      <c r="BN387" s="143">
        <v>0</v>
      </c>
      <c r="BO387" s="143">
        <v>0</v>
      </c>
      <c r="BP387" s="143">
        <f t="shared" si="182"/>
        <v>-3</v>
      </c>
      <c r="BQ387" s="147" t="s">
        <v>70</v>
      </c>
      <c r="BR387" s="143">
        <f>(BN387-BO387)*0.06</f>
        <v>0</v>
      </c>
      <c r="BS387" s="143">
        <v>3</v>
      </c>
      <c r="BT387" s="143">
        <v>4</v>
      </c>
      <c r="BU387" s="143">
        <v>0</v>
      </c>
      <c r="BV387" s="143">
        <v>0</v>
      </c>
      <c r="BW387" s="143">
        <f t="shared" si="183"/>
        <v>-3</v>
      </c>
      <c r="BX387" s="147" t="s">
        <v>70</v>
      </c>
      <c r="BY387" s="143">
        <f>BV387*0.06</f>
        <v>0</v>
      </c>
      <c r="BZ387" s="143">
        <v>9</v>
      </c>
      <c r="CA387" s="143">
        <v>11</v>
      </c>
      <c r="CB387" s="143">
        <f t="shared" si="184"/>
        <v>0</v>
      </c>
      <c r="CC387" s="159">
        <f t="shared" si="185"/>
        <v>-9</v>
      </c>
      <c r="CD387" s="160" t="s">
        <v>70</v>
      </c>
      <c r="CE387" s="159">
        <f t="shared" si="208"/>
        <v>0</v>
      </c>
      <c r="CF387" s="159">
        <f t="shared" si="209"/>
        <v>-27</v>
      </c>
      <c r="CG387" s="144">
        <v>0</v>
      </c>
      <c r="CH387" s="143">
        <v>0</v>
      </c>
      <c r="CI387" s="143">
        <v>0</v>
      </c>
      <c r="CJ387" s="143">
        <v>0</v>
      </c>
      <c r="CK387" s="143">
        <v>0</v>
      </c>
      <c r="CL387" s="143">
        <v>0</v>
      </c>
      <c r="CM387" s="143">
        <v>0</v>
      </c>
      <c r="CN387" s="143">
        <v>0</v>
      </c>
      <c r="CO387" s="143">
        <v>0</v>
      </c>
      <c r="CP387" s="143">
        <v>0</v>
      </c>
      <c r="CQ387" s="143">
        <v>0</v>
      </c>
      <c r="CR387" s="143">
        <f t="shared" si="186"/>
        <v>2</v>
      </c>
      <c r="CS387" s="143">
        <f t="shared" si="187"/>
        <v>-28</v>
      </c>
    </row>
    <row r="388" s="135" customFormat="1" customHeight="1" spans="1:97">
      <c r="A388" s="143">
        <v>11394</v>
      </c>
      <c r="B388" s="143" t="s">
        <v>595</v>
      </c>
      <c r="C388" s="143">
        <v>339</v>
      </c>
      <c r="D388" s="143" t="s">
        <v>596</v>
      </c>
      <c r="E388" s="143" t="s">
        <v>597</v>
      </c>
      <c r="F388" s="143">
        <v>12</v>
      </c>
      <c r="G388" s="143">
        <v>14</v>
      </c>
      <c r="H388" s="143">
        <v>16</v>
      </c>
      <c r="I388" s="143">
        <v>447.53</v>
      </c>
      <c r="J388" s="143">
        <f t="shared" ref="J388:J451" si="210">H388-F388</f>
        <v>4</v>
      </c>
      <c r="K388" s="147" t="s">
        <v>69</v>
      </c>
      <c r="L388" s="143">
        <f>I388*0.1</f>
        <v>44.753</v>
      </c>
      <c r="M388" s="143">
        <v>15</v>
      </c>
      <c r="N388" s="143">
        <v>17</v>
      </c>
      <c r="O388" s="143">
        <v>30</v>
      </c>
      <c r="P388" s="143">
        <v>730.04</v>
      </c>
      <c r="Q388" s="143">
        <f t="shared" ref="Q388:Q451" si="211">O388-M388</f>
        <v>15</v>
      </c>
      <c r="R388" s="147" t="s">
        <v>69</v>
      </c>
      <c r="S388" s="143">
        <f>P388*0.08</f>
        <v>58.4032</v>
      </c>
      <c r="T388" s="143">
        <v>5</v>
      </c>
      <c r="U388" s="143">
        <v>6</v>
      </c>
      <c r="V388" s="143">
        <v>9</v>
      </c>
      <c r="W388" s="143">
        <v>259</v>
      </c>
      <c r="X388" s="143">
        <f t="shared" ref="X388:X451" si="212">V388-T388</f>
        <v>4</v>
      </c>
      <c r="Y388" s="147" t="s">
        <v>69</v>
      </c>
      <c r="Z388" s="143">
        <f>W388*0.1</f>
        <v>25.9</v>
      </c>
      <c r="AA388" s="143">
        <v>11</v>
      </c>
      <c r="AB388" s="143">
        <v>14</v>
      </c>
      <c r="AC388" s="143">
        <v>13</v>
      </c>
      <c r="AD388" s="143">
        <v>419.79</v>
      </c>
      <c r="AE388" s="143">
        <f t="shared" ref="AE388:AE451" si="213">AC388-AA388</f>
        <v>2</v>
      </c>
      <c r="AF388" s="147" t="s">
        <v>73</v>
      </c>
      <c r="AG388" s="143">
        <f>AD388*0.08</f>
        <v>33.5832</v>
      </c>
      <c r="AH388" s="143">
        <v>2</v>
      </c>
      <c r="AI388" s="143">
        <v>2</v>
      </c>
      <c r="AJ388" s="143">
        <v>0</v>
      </c>
      <c r="AK388" s="143">
        <v>0</v>
      </c>
      <c r="AL388" s="143">
        <f t="shared" ref="AL388:AL451" si="214">AJ388-AH388</f>
        <v>-2</v>
      </c>
      <c r="AM388" s="147" t="s">
        <v>70</v>
      </c>
      <c r="AN388" s="143">
        <f t="shared" si="206"/>
        <v>0</v>
      </c>
      <c r="AO388" s="143">
        <f t="shared" si="207"/>
        <v>-2</v>
      </c>
      <c r="AP388" s="143">
        <v>16</v>
      </c>
      <c r="AQ388" s="143">
        <v>20</v>
      </c>
      <c r="AR388" s="143">
        <v>11</v>
      </c>
      <c r="AS388" s="143">
        <v>1374.61</v>
      </c>
      <c r="AT388" s="143">
        <f t="shared" ref="AT388:AT451" si="215">AR388-AP388</f>
        <v>-5</v>
      </c>
      <c r="AU388" s="147" t="s">
        <v>70</v>
      </c>
      <c r="AV388" s="143">
        <f>AS388*0.06</f>
        <v>82.4766</v>
      </c>
      <c r="AW388" s="143">
        <v>4</v>
      </c>
      <c r="AX388" s="143">
        <v>5</v>
      </c>
      <c r="AY388" s="143">
        <v>6</v>
      </c>
      <c r="AZ388" s="143">
        <v>175</v>
      </c>
      <c r="BA388" s="143">
        <f t="shared" ref="BA388:BA451" si="216">AY388-AW388</f>
        <v>2</v>
      </c>
      <c r="BB388" s="147" t="s">
        <v>69</v>
      </c>
      <c r="BC388" s="143">
        <f>AZ388*0.1</f>
        <v>17.5</v>
      </c>
      <c r="BD388" s="143">
        <v>2</v>
      </c>
      <c r="BE388" s="143">
        <v>3</v>
      </c>
      <c r="BF388" s="143">
        <v>4</v>
      </c>
      <c r="BG388" s="143">
        <v>39.62</v>
      </c>
      <c r="BH388" s="143">
        <f t="shared" ref="BH388:BH451" si="217">BF388-BD388</f>
        <v>2</v>
      </c>
      <c r="BI388" s="147" t="s">
        <v>69</v>
      </c>
      <c r="BJ388" s="143">
        <f>BG388*0.1</f>
        <v>3.962</v>
      </c>
      <c r="BK388" s="143">
        <v>5</v>
      </c>
      <c r="BL388" s="143">
        <v>6</v>
      </c>
      <c r="BM388" s="143">
        <v>0</v>
      </c>
      <c r="BN388" s="143">
        <v>0</v>
      </c>
      <c r="BO388" s="143">
        <v>0</v>
      </c>
      <c r="BP388" s="143">
        <f t="shared" ref="BP388:BP451" si="218">BM388-BK388</f>
        <v>-5</v>
      </c>
      <c r="BQ388" s="147" t="s">
        <v>70</v>
      </c>
      <c r="BR388" s="143">
        <f>(BN388-BO388)*0.06</f>
        <v>0</v>
      </c>
      <c r="BS388" s="143">
        <v>6</v>
      </c>
      <c r="BT388" s="143">
        <v>8</v>
      </c>
      <c r="BU388" s="143">
        <v>6</v>
      </c>
      <c r="BV388" s="143">
        <v>126</v>
      </c>
      <c r="BW388" s="143">
        <f t="shared" ref="BW388:BW451" si="219">BU388-BS388</f>
        <v>0</v>
      </c>
      <c r="BX388" s="147" t="s">
        <v>73</v>
      </c>
      <c r="BY388" s="143">
        <f>BV388*0.08</f>
        <v>10.08</v>
      </c>
      <c r="BZ388" s="143">
        <v>14</v>
      </c>
      <c r="CA388" s="143">
        <v>16</v>
      </c>
      <c r="CB388" s="143">
        <f t="shared" ref="CB388:CB451" si="220">CG388*0.5+CH388*1+CI388*5+CJ388*2.5+CK388*10+CL388*1+CM388*5+CN388*1+CO388*4+CP388*8+CQ388*7</f>
        <v>9</v>
      </c>
      <c r="CC388" s="159">
        <f t="shared" ref="CC388:CC451" si="221">CB388-BZ388</f>
        <v>-5</v>
      </c>
      <c r="CD388" s="160" t="s">
        <v>70</v>
      </c>
      <c r="CE388" s="159">
        <f t="shared" si="208"/>
        <v>27</v>
      </c>
      <c r="CF388" s="159">
        <f t="shared" si="209"/>
        <v>-15</v>
      </c>
      <c r="CG388" s="144">
        <v>0</v>
      </c>
      <c r="CH388" s="143">
        <v>1</v>
      </c>
      <c r="CI388" s="143">
        <v>1</v>
      </c>
      <c r="CJ388" s="143">
        <v>0</v>
      </c>
      <c r="CK388" s="143">
        <v>0</v>
      </c>
      <c r="CL388" s="143">
        <v>0</v>
      </c>
      <c r="CM388" s="143">
        <v>0</v>
      </c>
      <c r="CN388" s="143">
        <v>3</v>
      </c>
      <c r="CO388" s="143">
        <v>0</v>
      </c>
      <c r="CP388" s="143">
        <v>0</v>
      </c>
      <c r="CQ388" s="143">
        <v>0</v>
      </c>
      <c r="CR388" s="143">
        <f t="shared" ref="CR388:CR451" si="222">ROUND(L388+S388+Z388+AG388+AN388+AV388+BC388+BJ388+BR388+BY388+CE388,0)</f>
        <v>304</v>
      </c>
      <c r="CS388" s="143">
        <f t="shared" ref="CS388:CS451" si="223">CF388+AO388</f>
        <v>-17</v>
      </c>
    </row>
    <row r="389" s="135" customFormat="1" customHeight="1" spans="1:97">
      <c r="A389" s="143">
        <v>12883</v>
      </c>
      <c r="B389" s="143" t="s">
        <v>598</v>
      </c>
      <c r="C389" s="143">
        <v>339</v>
      </c>
      <c r="D389" s="143" t="s">
        <v>596</v>
      </c>
      <c r="E389" s="143" t="s">
        <v>72</v>
      </c>
      <c r="F389" s="143">
        <v>12</v>
      </c>
      <c r="G389" s="143">
        <v>14</v>
      </c>
      <c r="H389" s="143">
        <v>12</v>
      </c>
      <c r="I389" s="143">
        <v>285.5</v>
      </c>
      <c r="J389" s="143">
        <f t="shared" si="210"/>
        <v>0</v>
      </c>
      <c r="K389" s="147" t="s">
        <v>73</v>
      </c>
      <c r="L389" s="143">
        <f>I389*0.08</f>
        <v>22.84</v>
      </c>
      <c r="M389" s="143">
        <v>15</v>
      </c>
      <c r="N389" s="143">
        <v>17</v>
      </c>
      <c r="O389" s="143">
        <v>37</v>
      </c>
      <c r="P389" s="143">
        <v>825.23</v>
      </c>
      <c r="Q389" s="143">
        <f t="shared" si="211"/>
        <v>22</v>
      </c>
      <c r="R389" s="147" t="s">
        <v>69</v>
      </c>
      <c r="S389" s="143">
        <f>P389*0.08</f>
        <v>66.0184</v>
      </c>
      <c r="T389" s="143">
        <v>5</v>
      </c>
      <c r="U389" s="143">
        <v>6</v>
      </c>
      <c r="V389" s="143">
        <v>1</v>
      </c>
      <c r="W389" s="143">
        <v>24.5</v>
      </c>
      <c r="X389" s="143">
        <f t="shared" si="212"/>
        <v>-4</v>
      </c>
      <c r="Y389" s="147" t="s">
        <v>70</v>
      </c>
      <c r="Z389" s="143">
        <f>W389*0.06</f>
        <v>1.47</v>
      </c>
      <c r="AA389" s="143">
        <v>11</v>
      </c>
      <c r="AB389" s="143">
        <v>14</v>
      </c>
      <c r="AC389" s="143">
        <v>18</v>
      </c>
      <c r="AD389" s="143">
        <v>412.4</v>
      </c>
      <c r="AE389" s="143">
        <f t="shared" si="213"/>
        <v>7</v>
      </c>
      <c r="AF389" s="147" t="s">
        <v>69</v>
      </c>
      <c r="AG389" s="143">
        <f>AD389*0.1</f>
        <v>41.24</v>
      </c>
      <c r="AH389" s="143">
        <v>2</v>
      </c>
      <c r="AI389" s="143">
        <v>2</v>
      </c>
      <c r="AJ389" s="143">
        <v>0</v>
      </c>
      <c r="AK389" s="143">
        <v>0</v>
      </c>
      <c r="AL389" s="143">
        <f t="shared" si="214"/>
        <v>-2</v>
      </c>
      <c r="AM389" s="147" t="s">
        <v>70</v>
      </c>
      <c r="AN389" s="143">
        <f t="shared" si="206"/>
        <v>0</v>
      </c>
      <c r="AO389" s="143">
        <f t="shared" si="207"/>
        <v>-2</v>
      </c>
      <c r="AP389" s="143">
        <v>16</v>
      </c>
      <c r="AQ389" s="143">
        <v>20</v>
      </c>
      <c r="AR389" s="143">
        <v>16</v>
      </c>
      <c r="AS389" s="143">
        <v>1586</v>
      </c>
      <c r="AT389" s="143">
        <f t="shared" si="215"/>
        <v>0</v>
      </c>
      <c r="AU389" s="147" t="s">
        <v>73</v>
      </c>
      <c r="AV389" s="143">
        <f>AS389*0.08</f>
        <v>126.88</v>
      </c>
      <c r="AW389" s="143">
        <v>4</v>
      </c>
      <c r="AX389" s="143">
        <v>5</v>
      </c>
      <c r="AY389" s="143">
        <v>14</v>
      </c>
      <c r="AZ389" s="143">
        <v>420</v>
      </c>
      <c r="BA389" s="143">
        <f t="shared" si="216"/>
        <v>10</v>
      </c>
      <c r="BB389" s="147" t="s">
        <v>69</v>
      </c>
      <c r="BC389" s="143">
        <f>AZ389*0.1</f>
        <v>42</v>
      </c>
      <c r="BD389" s="143">
        <v>2</v>
      </c>
      <c r="BE389" s="143">
        <v>3</v>
      </c>
      <c r="BF389" s="143">
        <v>0</v>
      </c>
      <c r="BG389" s="143">
        <v>0</v>
      </c>
      <c r="BH389" s="143">
        <f t="shared" si="217"/>
        <v>-2</v>
      </c>
      <c r="BI389" s="147" t="s">
        <v>70</v>
      </c>
      <c r="BJ389" s="143">
        <f t="shared" ref="BJ389:BJ394" si="224">BG389*0.06</f>
        <v>0</v>
      </c>
      <c r="BK389" s="143">
        <v>5</v>
      </c>
      <c r="BL389" s="143">
        <v>6</v>
      </c>
      <c r="BM389" s="143">
        <v>17</v>
      </c>
      <c r="BN389" s="143">
        <v>358.8</v>
      </c>
      <c r="BO389" s="143">
        <v>0</v>
      </c>
      <c r="BP389" s="143">
        <f t="shared" si="218"/>
        <v>12</v>
      </c>
      <c r="BQ389" s="147" t="s">
        <v>69</v>
      </c>
      <c r="BR389" s="143">
        <f>(BN389-BO389)*0.1</f>
        <v>35.88</v>
      </c>
      <c r="BS389" s="143">
        <v>6</v>
      </c>
      <c r="BT389" s="143">
        <v>8</v>
      </c>
      <c r="BU389" s="143">
        <v>6</v>
      </c>
      <c r="BV389" s="143">
        <v>123.5</v>
      </c>
      <c r="BW389" s="143">
        <f t="shared" si="219"/>
        <v>0</v>
      </c>
      <c r="BX389" s="147" t="s">
        <v>73</v>
      </c>
      <c r="BY389" s="143">
        <f>BV389*0.08</f>
        <v>9.88</v>
      </c>
      <c r="BZ389" s="143">
        <v>14</v>
      </c>
      <c r="CA389" s="143">
        <v>16</v>
      </c>
      <c r="CB389" s="143">
        <f t="shared" si="220"/>
        <v>7</v>
      </c>
      <c r="CC389" s="159">
        <f t="shared" si="221"/>
        <v>-7</v>
      </c>
      <c r="CD389" s="160" t="s">
        <v>70</v>
      </c>
      <c r="CE389" s="159">
        <f t="shared" si="208"/>
        <v>21</v>
      </c>
      <c r="CF389" s="159">
        <f t="shared" si="209"/>
        <v>-21</v>
      </c>
      <c r="CG389" s="144">
        <v>0</v>
      </c>
      <c r="CH389" s="143">
        <v>2</v>
      </c>
      <c r="CI389" s="143">
        <v>1</v>
      </c>
      <c r="CJ389" s="143">
        <v>0</v>
      </c>
      <c r="CK389" s="143">
        <v>0</v>
      </c>
      <c r="CL389" s="143">
        <v>0</v>
      </c>
      <c r="CM389" s="143">
        <v>0</v>
      </c>
      <c r="CN389" s="143">
        <v>0</v>
      </c>
      <c r="CO389" s="143">
        <v>0</v>
      </c>
      <c r="CP389" s="143">
        <v>0</v>
      </c>
      <c r="CQ389" s="143">
        <v>0</v>
      </c>
      <c r="CR389" s="143">
        <f t="shared" si="222"/>
        <v>367</v>
      </c>
      <c r="CS389" s="143">
        <f t="shared" si="223"/>
        <v>-23</v>
      </c>
    </row>
    <row r="390" s="135" customFormat="1" customHeight="1" spans="1:97">
      <c r="A390" s="143">
        <v>12911</v>
      </c>
      <c r="B390" s="143" t="s">
        <v>599</v>
      </c>
      <c r="C390" s="143">
        <v>339</v>
      </c>
      <c r="D390" s="143" t="s">
        <v>596</v>
      </c>
      <c r="E390" s="143" t="s">
        <v>72</v>
      </c>
      <c r="F390" s="143">
        <v>12</v>
      </c>
      <c r="G390" s="143">
        <v>14</v>
      </c>
      <c r="H390" s="143">
        <v>7</v>
      </c>
      <c r="I390" s="143">
        <v>204</v>
      </c>
      <c r="J390" s="143">
        <f t="shared" si="210"/>
        <v>-5</v>
      </c>
      <c r="K390" s="147" t="s">
        <v>70</v>
      </c>
      <c r="L390" s="143">
        <f>I390*0.06</f>
        <v>12.24</v>
      </c>
      <c r="M390" s="143">
        <v>15</v>
      </c>
      <c r="N390" s="143">
        <v>17</v>
      </c>
      <c r="O390" s="143">
        <v>12</v>
      </c>
      <c r="P390" s="143">
        <v>328.37</v>
      </c>
      <c r="Q390" s="143">
        <f t="shared" si="211"/>
        <v>-3</v>
      </c>
      <c r="R390" s="147" t="s">
        <v>70</v>
      </c>
      <c r="S390" s="143">
        <f>P390*0.05</f>
        <v>16.4185</v>
      </c>
      <c r="T390" s="143">
        <v>5</v>
      </c>
      <c r="U390" s="143">
        <v>6</v>
      </c>
      <c r="V390" s="143">
        <v>8</v>
      </c>
      <c r="W390" s="143">
        <v>225.74</v>
      </c>
      <c r="X390" s="143">
        <f t="shared" si="212"/>
        <v>3</v>
      </c>
      <c r="Y390" s="147" t="s">
        <v>69</v>
      </c>
      <c r="Z390" s="143">
        <f>W390*0.1</f>
        <v>22.574</v>
      </c>
      <c r="AA390" s="143">
        <v>11</v>
      </c>
      <c r="AB390" s="143">
        <v>14</v>
      </c>
      <c r="AC390" s="143">
        <v>3</v>
      </c>
      <c r="AD390" s="143">
        <v>81.8</v>
      </c>
      <c r="AE390" s="143">
        <f t="shared" si="213"/>
        <v>-8</v>
      </c>
      <c r="AF390" s="147" t="s">
        <v>70</v>
      </c>
      <c r="AG390" s="143">
        <f>AD390*0.06</f>
        <v>4.908</v>
      </c>
      <c r="AH390" s="143">
        <v>2</v>
      </c>
      <c r="AI390" s="143">
        <v>2</v>
      </c>
      <c r="AJ390" s="143">
        <v>0</v>
      </c>
      <c r="AK390" s="143">
        <v>0</v>
      </c>
      <c r="AL390" s="143">
        <f t="shared" si="214"/>
        <v>-2</v>
      </c>
      <c r="AM390" s="147" t="s">
        <v>70</v>
      </c>
      <c r="AN390" s="143">
        <f t="shared" si="206"/>
        <v>0</v>
      </c>
      <c r="AO390" s="143">
        <f t="shared" si="207"/>
        <v>-2</v>
      </c>
      <c r="AP390" s="143">
        <v>16</v>
      </c>
      <c r="AQ390" s="143">
        <v>20</v>
      </c>
      <c r="AR390" s="143">
        <v>1</v>
      </c>
      <c r="AS390" s="143">
        <v>25</v>
      </c>
      <c r="AT390" s="143">
        <f t="shared" si="215"/>
        <v>-15</v>
      </c>
      <c r="AU390" s="147" t="s">
        <v>70</v>
      </c>
      <c r="AV390" s="143">
        <f>AS390*0.06</f>
        <v>1.5</v>
      </c>
      <c r="AW390" s="143">
        <v>4</v>
      </c>
      <c r="AX390" s="143">
        <v>5</v>
      </c>
      <c r="AY390" s="143">
        <v>4</v>
      </c>
      <c r="AZ390" s="143">
        <v>140</v>
      </c>
      <c r="BA390" s="143">
        <f t="shared" si="216"/>
        <v>0</v>
      </c>
      <c r="BB390" s="147" t="s">
        <v>73</v>
      </c>
      <c r="BC390" s="143">
        <f>AZ390*0.08</f>
        <v>11.2</v>
      </c>
      <c r="BD390" s="143">
        <v>2</v>
      </c>
      <c r="BE390" s="143">
        <v>3</v>
      </c>
      <c r="BF390" s="143">
        <v>1</v>
      </c>
      <c r="BG390" s="143">
        <v>19.8</v>
      </c>
      <c r="BH390" s="143">
        <f t="shared" si="217"/>
        <v>-1</v>
      </c>
      <c r="BI390" s="147" t="s">
        <v>70</v>
      </c>
      <c r="BJ390" s="143">
        <f t="shared" si="224"/>
        <v>1.188</v>
      </c>
      <c r="BK390" s="143">
        <v>5</v>
      </c>
      <c r="BL390" s="143">
        <v>6</v>
      </c>
      <c r="BM390" s="143">
        <v>0</v>
      </c>
      <c r="BN390" s="143">
        <v>0</v>
      </c>
      <c r="BO390" s="143">
        <v>0</v>
      </c>
      <c r="BP390" s="143">
        <f t="shared" si="218"/>
        <v>-5</v>
      </c>
      <c r="BQ390" s="147" t="s">
        <v>70</v>
      </c>
      <c r="BR390" s="143">
        <f>(BN390-BO390)*0.06</f>
        <v>0</v>
      </c>
      <c r="BS390" s="143">
        <v>6</v>
      </c>
      <c r="BT390" s="143">
        <v>8</v>
      </c>
      <c r="BU390" s="143">
        <v>2</v>
      </c>
      <c r="BV390" s="143">
        <v>42</v>
      </c>
      <c r="BW390" s="143">
        <f t="shared" si="219"/>
        <v>-4</v>
      </c>
      <c r="BX390" s="147" t="s">
        <v>70</v>
      </c>
      <c r="BY390" s="143">
        <f>BV390*0.06</f>
        <v>2.52</v>
      </c>
      <c r="BZ390" s="143">
        <v>14</v>
      </c>
      <c r="CA390" s="143">
        <v>16</v>
      </c>
      <c r="CB390" s="143">
        <f t="shared" si="220"/>
        <v>7</v>
      </c>
      <c r="CC390" s="159">
        <f t="shared" si="221"/>
        <v>-7</v>
      </c>
      <c r="CD390" s="160" t="s">
        <v>70</v>
      </c>
      <c r="CE390" s="159">
        <f t="shared" si="208"/>
        <v>21</v>
      </c>
      <c r="CF390" s="159">
        <f t="shared" si="209"/>
        <v>-21</v>
      </c>
      <c r="CG390" s="144">
        <v>0</v>
      </c>
      <c r="CH390" s="143">
        <v>1</v>
      </c>
      <c r="CI390" s="143">
        <v>1</v>
      </c>
      <c r="CJ390" s="143">
        <v>0</v>
      </c>
      <c r="CK390" s="143">
        <v>0</v>
      </c>
      <c r="CL390" s="143">
        <v>0</v>
      </c>
      <c r="CM390" s="143">
        <v>0</v>
      </c>
      <c r="CN390" s="143">
        <v>1</v>
      </c>
      <c r="CO390" s="143">
        <v>0</v>
      </c>
      <c r="CP390" s="143">
        <v>0</v>
      </c>
      <c r="CQ390" s="143">
        <v>0</v>
      </c>
      <c r="CR390" s="143">
        <f t="shared" si="222"/>
        <v>94</v>
      </c>
      <c r="CS390" s="143">
        <f t="shared" si="223"/>
        <v>-23</v>
      </c>
    </row>
    <row r="391" s="135" customFormat="1" customHeight="1" spans="1:97">
      <c r="A391" s="143">
        <v>13645</v>
      </c>
      <c r="B391" s="143" t="s">
        <v>600</v>
      </c>
      <c r="C391" s="143">
        <v>339</v>
      </c>
      <c r="D391" s="143" t="s">
        <v>596</v>
      </c>
      <c r="E391" s="143" t="s">
        <v>105</v>
      </c>
      <c r="F391" s="143">
        <v>6</v>
      </c>
      <c r="G391" s="143">
        <v>8</v>
      </c>
      <c r="H391" s="143">
        <v>5</v>
      </c>
      <c r="I391" s="143">
        <v>149.4</v>
      </c>
      <c r="J391" s="143">
        <f t="shared" si="210"/>
        <v>-1</v>
      </c>
      <c r="K391" s="147" t="s">
        <v>70</v>
      </c>
      <c r="L391" s="143">
        <f>I391*0.06</f>
        <v>8.964</v>
      </c>
      <c r="M391" s="143">
        <v>10</v>
      </c>
      <c r="N391" s="143">
        <v>10</v>
      </c>
      <c r="O391" s="143">
        <v>5</v>
      </c>
      <c r="P391" s="143">
        <v>100</v>
      </c>
      <c r="Q391" s="143">
        <f t="shared" si="211"/>
        <v>-5</v>
      </c>
      <c r="R391" s="147" t="s">
        <v>70</v>
      </c>
      <c r="S391" s="143">
        <f>P391*0.05</f>
        <v>5</v>
      </c>
      <c r="T391" s="143">
        <v>3</v>
      </c>
      <c r="U391" s="143">
        <v>2</v>
      </c>
      <c r="V391" s="143">
        <v>1</v>
      </c>
      <c r="W391" s="143">
        <v>35</v>
      </c>
      <c r="X391" s="143">
        <f t="shared" si="212"/>
        <v>-2</v>
      </c>
      <c r="Y391" s="147" t="s">
        <v>70</v>
      </c>
      <c r="Z391" s="143">
        <f>W391*0.06</f>
        <v>2.1</v>
      </c>
      <c r="AA391" s="143">
        <v>5</v>
      </c>
      <c r="AB391" s="143">
        <v>8</v>
      </c>
      <c r="AC391" s="143">
        <v>8</v>
      </c>
      <c r="AD391" s="143">
        <v>195.8</v>
      </c>
      <c r="AE391" s="143">
        <f t="shared" si="213"/>
        <v>3</v>
      </c>
      <c r="AF391" s="147" t="s">
        <v>69</v>
      </c>
      <c r="AG391" s="143">
        <f>AD391*0.1</f>
        <v>19.58</v>
      </c>
      <c r="AH391" s="143">
        <v>1</v>
      </c>
      <c r="AI391" s="143">
        <v>2</v>
      </c>
      <c r="AJ391" s="143">
        <v>0</v>
      </c>
      <c r="AK391" s="143">
        <v>0</v>
      </c>
      <c r="AL391" s="143">
        <f t="shared" si="214"/>
        <v>-1</v>
      </c>
      <c r="AM391" s="147" t="s">
        <v>70</v>
      </c>
      <c r="AN391" s="143">
        <f t="shared" si="206"/>
        <v>0</v>
      </c>
      <c r="AO391" s="143">
        <f t="shared" si="207"/>
        <v>-1</v>
      </c>
      <c r="AP391" s="143">
        <v>11</v>
      </c>
      <c r="AQ391" s="143">
        <v>11</v>
      </c>
      <c r="AR391" s="143">
        <v>6</v>
      </c>
      <c r="AS391" s="143">
        <v>817</v>
      </c>
      <c r="AT391" s="143">
        <f t="shared" si="215"/>
        <v>-5</v>
      </c>
      <c r="AU391" s="147" t="s">
        <v>70</v>
      </c>
      <c r="AV391" s="143">
        <f>AS391*0.06</f>
        <v>49.02</v>
      </c>
      <c r="AW391" s="143">
        <v>2</v>
      </c>
      <c r="AX391" s="143">
        <v>2</v>
      </c>
      <c r="AY391" s="143">
        <v>3</v>
      </c>
      <c r="AZ391" s="143">
        <v>70</v>
      </c>
      <c r="BA391" s="143">
        <f t="shared" si="216"/>
        <v>1</v>
      </c>
      <c r="BB391" s="147" t="s">
        <v>69</v>
      </c>
      <c r="BC391" s="143">
        <f>AZ391*0.1</f>
        <v>7</v>
      </c>
      <c r="BD391" s="143">
        <v>2</v>
      </c>
      <c r="BE391" s="143">
        <v>1</v>
      </c>
      <c r="BF391" s="143">
        <v>0</v>
      </c>
      <c r="BG391" s="143">
        <v>0</v>
      </c>
      <c r="BH391" s="143">
        <f t="shared" si="217"/>
        <v>-2</v>
      </c>
      <c r="BI391" s="147" t="s">
        <v>70</v>
      </c>
      <c r="BJ391" s="143">
        <f t="shared" si="224"/>
        <v>0</v>
      </c>
      <c r="BK391" s="143">
        <v>4</v>
      </c>
      <c r="BL391" s="143">
        <v>5</v>
      </c>
      <c r="BM391" s="143">
        <v>0</v>
      </c>
      <c r="BN391" s="143">
        <v>0</v>
      </c>
      <c r="BO391" s="143">
        <v>0</v>
      </c>
      <c r="BP391" s="143">
        <f t="shared" si="218"/>
        <v>-4</v>
      </c>
      <c r="BQ391" s="147" t="s">
        <v>70</v>
      </c>
      <c r="BR391" s="143">
        <f>(BN391-BO391)*0.06</f>
        <v>0</v>
      </c>
      <c r="BS391" s="143">
        <v>2</v>
      </c>
      <c r="BT391" s="143">
        <v>3</v>
      </c>
      <c r="BU391" s="143">
        <v>0</v>
      </c>
      <c r="BV391" s="143">
        <v>0</v>
      </c>
      <c r="BW391" s="143">
        <f t="shared" si="219"/>
        <v>-2</v>
      </c>
      <c r="BX391" s="147" t="s">
        <v>70</v>
      </c>
      <c r="BY391" s="143">
        <f>BV391*0.06</f>
        <v>0</v>
      </c>
      <c r="BZ391" s="143">
        <v>7</v>
      </c>
      <c r="CA391" s="143">
        <v>11</v>
      </c>
      <c r="CB391" s="143">
        <f t="shared" si="220"/>
        <v>1</v>
      </c>
      <c r="CC391" s="159">
        <f t="shared" si="221"/>
        <v>-6</v>
      </c>
      <c r="CD391" s="160" t="s">
        <v>70</v>
      </c>
      <c r="CE391" s="159">
        <f t="shared" si="208"/>
        <v>3</v>
      </c>
      <c r="CF391" s="159">
        <f t="shared" si="209"/>
        <v>-18</v>
      </c>
      <c r="CG391" s="144">
        <v>0</v>
      </c>
      <c r="CH391" s="143">
        <v>0</v>
      </c>
      <c r="CI391" s="143">
        <v>0</v>
      </c>
      <c r="CJ391" s="143">
        <v>0</v>
      </c>
      <c r="CK391" s="143">
        <v>0</v>
      </c>
      <c r="CL391" s="143">
        <v>0</v>
      </c>
      <c r="CM391" s="143">
        <v>0</v>
      </c>
      <c r="CN391" s="143">
        <v>1</v>
      </c>
      <c r="CO391" s="143">
        <v>0</v>
      </c>
      <c r="CP391" s="143">
        <v>0</v>
      </c>
      <c r="CQ391" s="143">
        <v>0</v>
      </c>
      <c r="CR391" s="143">
        <f t="shared" si="222"/>
        <v>95</v>
      </c>
      <c r="CS391" s="143">
        <f t="shared" si="223"/>
        <v>-19</v>
      </c>
    </row>
    <row r="392" s="135" customFormat="1" customHeight="1" spans="1:97">
      <c r="A392" s="143">
        <v>6473</v>
      </c>
      <c r="B392" s="143" t="s">
        <v>601</v>
      </c>
      <c r="C392" s="143">
        <v>56</v>
      </c>
      <c r="D392" s="143" t="s">
        <v>602</v>
      </c>
      <c r="E392" s="143" t="s">
        <v>83</v>
      </c>
      <c r="F392" s="143">
        <v>13</v>
      </c>
      <c r="G392" s="143">
        <v>16</v>
      </c>
      <c r="H392" s="143">
        <v>30</v>
      </c>
      <c r="I392" s="143">
        <v>717.46</v>
      </c>
      <c r="J392" s="143">
        <f t="shared" si="210"/>
        <v>17</v>
      </c>
      <c r="K392" s="147" t="s">
        <v>69</v>
      </c>
      <c r="L392" s="143">
        <f>I392*0.1</f>
        <v>71.746</v>
      </c>
      <c r="M392" s="143">
        <v>17</v>
      </c>
      <c r="N392" s="143">
        <v>19</v>
      </c>
      <c r="O392" s="143">
        <v>36</v>
      </c>
      <c r="P392" s="143">
        <v>753.39</v>
      </c>
      <c r="Q392" s="143">
        <f t="shared" si="211"/>
        <v>19</v>
      </c>
      <c r="R392" s="147" t="s">
        <v>69</v>
      </c>
      <c r="S392" s="143">
        <f>P392*0.08</f>
        <v>60.2712</v>
      </c>
      <c r="T392" s="143">
        <v>6</v>
      </c>
      <c r="U392" s="143">
        <v>6</v>
      </c>
      <c r="V392" s="143">
        <v>7</v>
      </c>
      <c r="W392" s="143">
        <v>150.05</v>
      </c>
      <c r="X392" s="143">
        <f t="shared" si="212"/>
        <v>1</v>
      </c>
      <c r="Y392" s="147" t="s">
        <v>69</v>
      </c>
      <c r="Z392" s="143">
        <f>W392*0.1</f>
        <v>15.005</v>
      </c>
      <c r="AA392" s="143">
        <v>12</v>
      </c>
      <c r="AB392" s="143">
        <v>16</v>
      </c>
      <c r="AC392" s="143">
        <v>15</v>
      </c>
      <c r="AD392" s="143">
        <v>349.18</v>
      </c>
      <c r="AE392" s="143">
        <f t="shared" si="213"/>
        <v>3</v>
      </c>
      <c r="AF392" s="147" t="s">
        <v>73</v>
      </c>
      <c r="AG392" s="143">
        <f>AD392*0.08</f>
        <v>27.9344</v>
      </c>
      <c r="AH392" s="143">
        <v>2</v>
      </c>
      <c r="AI392" s="143">
        <v>2</v>
      </c>
      <c r="AJ392" s="143">
        <v>1</v>
      </c>
      <c r="AK392" s="143">
        <v>28.5</v>
      </c>
      <c r="AL392" s="143">
        <f t="shared" si="214"/>
        <v>-1</v>
      </c>
      <c r="AM392" s="147" t="s">
        <v>70</v>
      </c>
      <c r="AN392" s="143">
        <f t="shared" si="206"/>
        <v>1.71</v>
      </c>
      <c r="AO392" s="143">
        <f t="shared" si="207"/>
        <v>-1</v>
      </c>
      <c r="AP392" s="143">
        <v>19</v>
      </c>
      <c r="AQ392" s="143">
        <v>22</v>
      </c>
      <c r="AR392" s="143">
        <v>13</v>
      </c>
      <c r="AS392" s="143">
        <v>1330</v>
      </c>
      <c r="AT392" s="143">
        <f t="shared" si="215"/>
        <v>-6</v>
      </c>
      <c r="AU392" s="147" t="s">
        <v>70</v>
      </c>
      <c r="AV392" s="143">
        <f>AS392*0.06</f>
        <v>79.8</v>
      </c>
      <c r="AW392" s="143">
        <v>4</v>
      </c>
      <c r="AX392" s="143">
        <v>5</v>
      </c>
      <c r="AY392" s="143">
        <v>3</v>
      </c>
      <c r="AZ392" s="143">
        <v>105</v>
      </c>
      <c r="BA392" s="143">
        <f t="shared" si="216"/>
        <v>-1</v>
      </c>
      <c r="BB392" s="147" t="s">
        <v>70</v>
      </c>
      <c r="BC392" s="143">
        <f>AZ392*0.06</f>
        <v>6.3</v>
      </c>
      <c r="BD392" s="143">
        <v>2</v>
      </c>
      <c r="BE392" s="143">
        <v>3</v>
      </c>
      <c r="BF392" s="143">
        <v>1</v>
      </c>
      <c r="BG392" s="143">
        <v>19.8</v>
      </c>
      <c r="BH392" s="143">
        <f t="shared" si="217"/>
        <v>-1</v>
      </c>
      <c r="BI392" s="147" t="s">
        <v>70</v>
      </c>
      <c r="BJ392" s="143">
        <f t="shared" si="224"/>
        <v>1.188</v>
      </c>
      <c r="BK392" s="143">
        <v>6</v>
      </c>
      <c r="BL392" s="143">
        <v>7</v>
      </c>
      <c r="BM392" s="143">
        <v>20</v>
      </c>
      <c r="BN392" s="143">
        <v>299</v>
      </c>
      <c r="BO392" s="143">
        <v>149.5</v>
      </c>
      <c r="BP392" s="143">
        <f t="shared" si="218"/>
        <v>14</v>
      </c>
      <c r="BQ392" s="147" t="s">
        <v>69</v>
      </c>
      <c r="BR392" s="143">
        <f>(BN392-BO392)*0.1</f>
        <v>14.95</v>
      </c>
      <c r="BS392" s="143">
        <v>6</v>
      </c>
      <c r="BT392" s="143">
        <v>9</v>
      </c>
      <c r="BU392" s="143">
        <v>12</v>
      </c>
      <c r="BV392" s="143">
        <v>209.63</v>
      </c>
      <c r="BW392" s="143">
        <f t="shared" si="219"/>
        <v>6</v>
      </c>
      <c r="BX392" s="147" t="s">
        <v>69</v>
      </c>
      <c r="BY392" s="143">
        <f>BV392*0.1</f>
        <v>20.963</v>
      </c>
      <c r="BZ392" s="143">
        <v>9</v>
      </c>
      <c r="CA392" s="143">
        <v>11</v>
      </c>
      <c r="CB392" s="143">
        <f t="shared" si="220"/>
        <v>0</v>
      </c>
      <c r="CC392" s="159">
        <f t="shared" si="221"/>
        <v>-9</v>
      </c>
      <c r="CD392" s="160" t="s">
        <v>70</v>
      </c>
      <c r="CE392" s="159">
        <f t="shared" si="208"/>
        <v>0</v>
      </c>
      <c r="CF392" s="159">
        <f t="shared" si="209"/>
        <v>-27</v>
      </c>
      <c r="CG392" s="144">
        <v>0</v>
      </c>
      <c r="CH392" s="143">
        <v>0</v>
      </c>
      <c r="CI392" s="143">
        <v>0</v>
      </c>
      <c r="CJ392" s="143">
        <v>0</v>
      </c>
      <c r="CK392" s="143">
        <v>0</v>
      </c>
      <c r="CL392" s="143">
        <v>0</v>
      </c>
      <c r="CM392" s="143">
        <v>0</v>
      </c>
      <c r="CN392" s="143">
        <v>0</v>
      </c>
      <c r="CO392" s="143">
        <v>0</v>
      </c>
      <c r="CP392" s="143">
        <v>0</v>
      </c>
      <c r="CQ392" s="143">
        <v>0</v>
      </c>
      <c r="CR392" s="143">
        <f t="shared" si="222"/>
        <v>300</v>
      </c>
      <c r="CS392" s="143">
        <f t="shared" si="223"/>
        <v>-28</v>
      </c>
    </row>
    <row r="393" s="135" customFormat="1" customHeight="1" spans="1:97">
      <c r="A393" s="143">
        <v>7948</v>
      </c>
      <c r="B393" s="143" t="s">
        <v>603</v>
      </c>
      <c r="C393" s="143">
        <v>56</v>
      </c>
      <c r="D393" s="143" t="s">
        <v>602</v>
      </c>
      <c r="E393" s="143" t="s">
        <v>72</v>
      </c>
      <c r="F393" s="143">
        <v>14</v>
      </c>
      <c r="G393" s="143">
        <v>16</v>
      </c>
      <c r="H393" s="143">
        <v>21</v>
      </c>
      <c r="I393" s="143">
        <v>430.68</v>
      </c>
      <c r="J393" s="143">
        <f t="shared" si="210"/>
        <v>7</v>
      </c>
      <c r="K393" s="147" t="s">
        <v>69</v>
      </c>
      <c r="L393" s="143">
        <f>I393*0.1</f>
        <v>43.068</v>
      </c>
      <c r="M393" s="143">
        <v>18</v>
      </c>
      <c r="N393" s="143">
        <v>20</v>
      </c>
      <c r="O393" s="143">
        <v>29</v>
      </c>
      <c r="P393" s="143">
        <v>493.75</v>
      </c>
      <c r="Q393" s="143">
        <f t="shared" si="211"/>
        <v>11</v>
      </c>
      <c r="R393" s="147" t="s">
        <v>69</v>
      </c>
      <c r="S393" s="143">
        <f>P393*0.08</f>
        <v>39.5</v>
      </c>
      <c r="T393" s="143">
        <v>6</v>
      </c>
      <c r="U393" s="143">
        <v>7</v>
      </c>
      <c r="V393" s="143">
        <v>2</v>
      </c>
      <c r="W393" s="143">
        <v>38.22</v>
      </c>
      <c r="X393" s="143">
        <f t="shared" si="212"/>
        <v>-4</v>
      </c>
      <c r="Y393" s="147" t="s">
        <v>70</v>
      </c>
      <c r="Z393" s="143">
        <f t="shared" ref="Z393:Z402" si="225">W393*0.06</f>
        <v>2.2932</v>
      </c>
      <c r="AA393" s="143">
        <v>13</v>
      </c>
      <c r="AB393" s="143">
        <v>17</v>
      </c>
      <c r="AC393" s="143">
        <v>4</v>
      </c>
      <c r="AD393" s="143">
        <v>57.78</v>
      </c>
      <c r="AE393" s="143">
        <f t="shared" si="213"/>
        <v>-9</v>
      </c>
      <c r="AF393" s="147" t="s">
        <v>70</v>
      </c>
      <c r="AG393" s="143">
        <f>AD393*0.06</f>
        <v>3.4668</v>
      </c>
      <c r="AH393" s="143">
        <v>3</v>
      </c>
      <c r="AI393" s="143">
        <v>3</v>
      </c>
      <c r="AJ393" s="143">
        <v>2</v>
      </c>
      <c r="AK393" s="143">
        <v>44.46</v>
      </c>
      <c r="AL393" s="143">
        <f t="shared" si="214"/>
        <v>-1</v>
      </c>
      <c r="AM393" s="147" t="s">
        <v>70</v>
      </c>
      <c r="AN393" s="143">
        <f t="shared" si="206"/>
        <v>2.6676</v>
      </c>
      <c r="AO393" s="143">
        <f t="shared" si="207"/>
        <v>-1</v>
      </c>
      <c r="AP393" s="143">
        <v>19</v>
      </c>
      <c r="AQ393" s="143">
        <v>23</v>
      </c>
      <c r="AR393" s="143">
        <v>16</v>
      </c>
      <c r="AS393" s="143">
        <v>1370.3</v>
      </c>
      <c r="AT393" s="143">
        <f t="shared" si="215"/>
        <v>-3</v>
      </c>
      <c r="AU393" s="147" t="s">
        <v>70</v>
      </c>
      <c r="AV393" s="143">
        <f>AS393*0.06</f>
        <v>82.218</v>
      </c>
      <c r="AW393" s="143">
        <v>5</v>
      </c>
      <c r="AX393" s="143">
        <v>5</v>
      </c>
      <c r="AY393" s="143">
        <v>0</v>
      </c>
      <c r="AZ393" s="143">
        <v>0</v>
      </c>
      <c r="BA393" s="143">
        <f t="shared" si="216"/>
        <v>-5</v>
      </c>
      <c r="BB393" s="147" t="s">
        <v>70</v>
      </c>
      <c r="BC393" s="143">
        <f>AZ393*0.06</f>
        <v>0</v>
      </c>
      <c r="BD393" s="143">
        <v>3</v>
      </c>
      <c r="BE393" s="143">
        <v>4</v>
      </c>
      <c r="BF393" s="143">
        <v>0</v>
      </c>
      <c r="BG393" s="143">
        <v>0</v>
      </c>
      <c r="BH393" s="143">
        <f t="shared" si="217"/>
        <v>-3</v>
      </c>
      <c r="BI393" s="147" t="s">
        <v>70</v>
      </c>
      <c r="BJ393" s="143">
        <f t="shared" si="224"/>
        <v>0</v>
      </c>
      <c r="BK393" s="143">
        <v>7</v>
      </c>
      <c r="BL393" s="143">
        <v>8</v>
      </c>
      <c r="BM393" s="143">
        <v>0</v>
      </c>
      <c r="BN393" s="143">
        <v>0</v>
      </c>
      <c r="BO393" s="143">
        <v>0</v>
      </c>
      <c r="BP393" s="143">
        <f t="shared" si="218"/>
        <v>-7</v>
      </c>
      <c r="BQ393" s="147" t="s">
        <v>70</v>
      </c>
      <c r="BR393" s="143">
        <f>(BN393-BO393)*0.06</f>
        <v>0</v>
      </c>
      <c r="BS393" s="143">
        <v>7</v>
      </c>
      <c r="BT393" s="143">
        <v>9</v>
      </c>
      <c r="BU393" s="143">
        <v>8</v>
      </c>
      <c r="BV393" s="143">
        <v>109</v>
      </c>
      <c r="BW393" s="143">
        <f t="shared" si="219"/>
        <v>1</v>
      </c>
      <c r="BX393" s="147" t="s">
        <v>73</v>
      </c>
      <c r="BY393" s="143">
        <f>BV393*0.08</f>
        <v>8.72</v>
      </c>
      <c r="BZ393" s="143">
        <v>10</v>
      </c>
      <c r="CA393" s="143">
        <v>12</v>
      </c>
      <c r="CB393" s="143">
        <f t="shared" si="220"/>
        <v>12</v>
      </c>
      <c r="CC393" s="159">
        <f t="shared" si="221"/>
        <v>2</v>
      </c>
      <c r="CD393" s="160" t="s">
        <v>69</v>
      </c>
      <c r="CE393" s="159">
        <f>CG393*3+CH393*5+CI393*25+CJ393*15+CK393*70+CL393*6+CM393*30+CN393*6+CO393*24+CP393*56+CQ393*61</f>
        <v>91</v>
      </c>
      <c r="CF393" s="159"/>
      <c r="CG393" s="144">
        <v>0</v>
      </c>
      <c r="CH393" s="143">
        <v>0</v>
      </c>
      <c r="CI393" s="143">
        <v>0</v>
      </c>
      <c r="CJ393" s="143">
        <v>0</v>
      </c>
      <c r="CK393" s="143">
        <v>0</v>
      </c>
      <c r="CL393" s="143">
        <v>0</v>
      </c>
      <c r="CM393" s="143">
        <v>0</v>
      </c>
      <c r="CN393" s="143">
        <v>1</v>
      </c>
      <c r="CO393" s="143">
        <v>1</v>
      </c>
      <c r="CP393" s="143">
        <v>0</v>
      </c>
      <c r="CQ393" s="143">
        <v>1</v>
      </c>
      <c r="CR393" s="143">
        <f t="shared" si="222"/>
        <v>273</v>
      </c>
      <c r="CS393" s="143">
        <f t="shared" si="223"/>
        <v>-1</v>
      </c>
    </row>
    <row r="394" s="135" customFormat="1" customHeight="1" spans="1:97">
      <c r="A394" s="143">
        <v>10983</v>
      </c>
      <c r="B394" s="143" t="s">
        <v>604</v>
      </c>
      <c r="C394" s="143">
        <v>56</v>
      </c>
      <c r="D394" s="143" t="s">
        <v>602</v>
      </c>
      <c r="E394" s="143" t="s">
        <v>68</v>
      </c>
      <c r="F394" s="143">
        <v>13</v>
      </c>
      <c r="G394" s="143">
        <v>16</v>
      </c>
      <c r="H394" s="143">
        <v>10</v>
      </c>
      <c r="I394" s="143">
        <v>227.78</v>
      </c>
      <c r="J394" s="143">
        <f t="shared" si="210"/>
        <v>-3</v>
      </c>
      <c r="K394" s="147" t="s">
        <v>70</v>
      </c>
      <c r="L394" s="143">
        <f>I394*0.06</f>
        <v>13.6668</v>
      </c>
      <c r="M394" s="143">
        <v>18</v>
      </c>
      <c r="N394" s="143">
        <v>19</v>
      </c>
      <c r="O394" s="143">
        <v>22</v>
      </c>
      <c r="P394" s="143">
        <v>452.45</v>
      </c>
      <c r="Q394" s="143">
        <f t="shared" si="211"/>
        <v>4</v>
      </c>
      <c r="R394" s="147" t="s">
        <v>69</v>
      </c>
      <c r="S394" s="143">
        <f>P394*0.08</f>
        <v>36.196</v>
      </c>
      <c r="T394" s="143">
        <v>6</v>
      </c>
      <c r="U394" s="143">
        <v>6</v>
      </c>
      <c r="V394" s="143">
        <v>1</v>
      </c>
      <c r="W394" s="143">
        <v>35</v>
      </c>
      <c r="X394" s="143">
        <f t="shared" si="212"/>
        <v>-5</v>
      </c>
      <c r="Y394" s="147" t="s">
        <v>70</v>
      </c>
      <c r="Z394" s="143">
        <f t="shared" si="225"/>
        <v>2.1</v>
      </c>
      <c r="AA394" s="143">
        <v>12</v>
      </c>
      <c r="AB394" s="143">
        <v>16</v>
      </c>
      <c r="AC394" s="143">
        <v>13</v>
      </c>
      <c r="AD394" s="143">
        <v>284.94</v>
      </c>
      <c r="AE394" s="143">
        <f t="shared" si="213"/>
        <v>1</v>
      </c>
      <c r="AF394" s="147" t="s">
        <v>73</v>
      </c>
      <c r="AG394" s="143">
        <f>AD394*0.08</f>
        <v>22.7952</v>
      </c>
      <c r="AH394" s="143">
        <v>2</v>
      </c>
      <c r="AI394" s="143">
        <v>3</v>
      </c>
      <c r="AJ394" s="143">
        <v>1</v>
      </c>
      <c r="AK394" s="143">
        <v>29.8</v>
      </c>
      <c r="AL394" s="143">
        <f t="shared" si="214"/>
        <v>-1</v>
      </c>
      <c r="AM394" s="147" t="s">
        <v>70</v>
      </c>
      <c r="AN394" s="143">
        <f t="shared" si="206"/>
        <v>1.788</v>
      </c>
      <c r="AO394" s="143">
        <f t="shared" si="207"/>
        <v>-1</v>
      </c>
      <c r="AP394" s="143">
        <v>19</v>
      </c>
      <c r="AQ394" s="143">
        <v>23</v>
      </c>
      <c r="AR394" s="143">
        <v>12</v>
      </c>
      <c r="AS394" s="143">
        <v>1078.84</v>
      </c>
      <c r="AT394" s="143">
        <f t="shared" si="215"/>
        <v>-7</v>
      </c>
      <c r="AU394" s="147" t="s">
        <v>70</v>
      </c>
      <c r="AV394" s="143">
        <f>AS394*0.06</f>
        <v>64.7304</v>
      </c>
      <c r="AW394" s="143">
        <v>4</v>
      </c>
      <c r="AX394" s="143">
        <v>5</v>
      </c>
      <c r="AY394" s="143">
        <v>6</v>
      </c>
      <c r="AZ394" s="143">
        <v>170.75</v>
      </c>
      <c r="BA394" s="143">
        <f t="shared" si="216"/>
        <v>2</v>
      </c>
      <c r="BB394" s="147" t="s">
        <v>69</v>
      </c>
      <c r="BC394" s="143">
        <f>AZ394*0.1</f>
        <v>17.075</v>
      </c>
      <c r="BD394" s="143">
        <v>3</v>
      </c>
      <c r="BE394" s="143">
        <v>3</v>
      </c>
      <c r="BF394" s="143">
        <v>0</v>
      </c>
      <c r="BG394" s="143">
        <v>0</v>
      </c>
      <c r="BH394" s="143">
        <f t="shared" si="217"/>
        <v>-3</v>
      </c>
      <c r="BI394" s="147" t="s">
        <v>70</v>
      </c>
      <c r="BJ394" s="143">
        <f t="shared" si="224"/>
        <v>0</v>
      </c>
      <c r="BK394" s="143">
        <v>6</v>
      </c>
      <c r="BL394" s="143">
        <v>9</v>
      </c>
      <c r="BM394" s="143">
        <v>32</v>
      </c>
      <c r="BN394" s="143">
        <v>448.5</v>
      </c>
      <c r="BO394" s="143">
        <v>448.5</v>
      </c>
      <c r="BP394" s="143">
        <f t="shared" si="218"/>
        <v>26</v>
      </c>
      <c r="BQ394" s="147" t="s">
        <v>69</v>
      </c>
      <c r="BR394" s="143">
        <f>(BN394-BO394)*0.1</f>
        <v>0</v>
      </c>
      <c r="BS394" s="143">
        <v>7</v>
      </c>
      <c r="BT394" s="143">
        <v>9</v>
      </c>
      <c r="BU394" s="143">
        <v>12</v>
      </c>
      <c r="BV394" s="143">
        <v>181.3</v>
      </c>
      <c r="BW394" s="143">
        <f t="shared" si="219"/>
        <v>5</v>
      </c>
      <c r="BX394" s="147" t="s">
        <v>69</v>
      </c>
      <c r="BY394" s="143">
        <f>BV394*0.1</f>
        <v>18.13</v>
      </c>
      <c r="BZ394" s="143">
        <v>10</v>
      </c>
      <c r="CA394" s="143">
        <v>12</v>
      </c>
      <c r="CB394" s="143">
        <f t="shared" si="220"/>
        <v>13</v>
      </c>
      <c r="CC394" s="159">
        <f t="shared" si="221"/>
        <v>3</v>
      </c>
      <c r="CD394" s="160" t="s">
        <v>69</v>
      </c>
      <c r="CE394" s="159">
        <f>CG394*3+CH394*5+CI394*25+CJ394*15+CK394*70+CL394*6+CM394*30+CN394*6+CO394*24+CP394*56+CQ394*61</f>
        <v>86</v>
      </c>
      <c r="CF394" s="159"/>
      <c r="CG394" s="144">
        <v>0</v>
      </c>
      <c r="CH394" s="143">
        <v>2</v>
      </c>
      <c r="CI394" s="143">
        <v>0</v>
      </c>
      <c r="CJ394" s="143">
        <v>0</v>
      </c>
      <c r="CK394" s="143">
        <v>1</v>
      </c>
      <c r="CL394" s="143">
        <v>0</v>
      </c>
      <c r="CM394" s="143">
        <v>0</v>
      </c>
      <c r="CN394" s="143">
        <v>1</v>
      </c>
      <c r="CO394" s="143">
        <v>0</v>
      </c>
      <c r="CP394" s="143">
        <v>0</v>
      </c>
      <c r="CQ394" s="143">
        <v>0</v>
      </c>
      <c r="CR394" s="143">
        <f t="shared" si="222"/>
        <v>262</v>
      </c>
      <c r="CS394" s="143">
        <f t="shared" si="223"/>
        <v>-1</v>
      </c>
    </row>
    <row r="395" s="135" customFormat="1" customHeight="1" spans="1:97">
      <c r="A395" s="143">
        <v>8233</v>
      </c>
      <c r="B395" s="143" t="s">
        <v>605</v>
      </c>
      <c r="C395" s="143">
        <v>355</v>
      </c>
      <c r="D395" s="143" t="s">
        <v>606</v>
      </c>
      <c r="E395" s="143" t="s">
        <v>72</v>
      </c>
      <c r="F395" s="143">
        <v>30</v>
      </c>
      <c r="G395" s="143">
        <v>36</v>
      </c>
      <c r="H395" s="143">
        <v>27</v>
      </c>
      <c r="I395" s="143">
        <v>674.53</v>
      </c>
      <c r="J395" s="143">
        <f t="shared" si="210"/>
        <v>-3</v>
      </c>
      <c r="K395" s="147" t="s">
        <v>70</v>
      </c>
      <c r="L395" s="143">
        <f>I395*0.06</f>
        <v>40.4718</v>
      </c>
      <c r="M395" s="143">
        <v>40</v>
      </c>
      <c r="N395" s="143">
        <v>44</v>
      </c>
      <c r="O395" s="143">
        <v>37</v>
      </c>
      <c r="P395" s="143">
        <v>882.19</v>
      </c>
      <c r="Q395" s="143">
        <f t="shared" si="211"/>
        <v>-3</v>
      </c>
      <c r="R395" s="147" t="s">
        <v>70</v>
      </c>
      <c r="S395" s="143">
        <f>P395*0.05</f>
        <v>44.1095</v>
      </c>
      <c r="T395" s="143">
        <v>13</v>
      </c>
      <c r="U395" s="143">
        <v>14</v>
      </c>
      <c r="V395" s="143">
        <v>5</v>
      </c>
      <c r="W395" s="143">
        <v>104.61</v>
      </c>
      <c r="X395" s="143">
        <f t="shared" si="212"/>
        <v>-8</v>
      </c>
      <c r="Y395" s="147" t="s">
        <v>70</v>
      </c>
      <c r="Z395" s="143">
        <f t="shared" si="225"/>
        <v>6.2766</v>
      </c>
      <c r="AA395" s="143">
        <v>23</v>
      </c>
      <c r="AB395" s="143">
        <v>29</v>
      </c>
      <c r="AC395" s="143">
        <v>16</v>
      </c>
      <c r="AD395" s="143">
        <v>440.68</v>
      </c>
      <c r="AE395" s="143">
        <f t="shared" si="213"/>
        <v>-7</v>
      </c>
      <c r="AF395" s="147" t="s">
        <v>70</v>
      </c>
      <c r="AG395" s="143">
        <f>AD395*0.06</f>
        <v>26.4408</v>
      </c>
      <c r="AH395" s="143">
        <v>5</v>
      </c>
      <c r="AI395" s="143">
        <v>6</v>
      </c>
      <c r="AJ395" s="143">
        <v>0</v>
      </c>
      <c r="AK395" s="143">
        <v>0</v>
      </c>
      <c r="AL395" s="143">
        <f t="shared" si="214"/>
        <v>-5</v>
      </c>
      <c r="AM395" s="147" t="s">
        <v>70</v>
      </c>
      <c r="AN395" s="143">
        <f t="shared" si="206"/>
        <v>0</v>
      </c>
      <c r="AO395" s="143">
        <f t="shared" si="207"/>
        <v>-5</v>
      </c>
      <c r="AP395" s="143">
        <v>29</v>
      </c>
      <c r="AQ395" s="143">
        <v>34</v>
      </c>
      <c r="AR395" s="143">
        <v>33</v>
      </c>
      <c r="AS395" s="143">
        <v>2729.84</v>
      </c>
      <c r="AT395" s="143">
        <f t="shared" si="215"/>
        <v>4</v>
      </c>
      <c r="AU395" s="147" t="s">
        <v>73</v>
      </c>
      <c r="AV395" s="143">
        <f>AS395*0.08</f>
        <v>218.3872</v>
      </c>
      <c r="AW395" s="143">
        <v>7</v>
      </c>
      <c r="AX395" s="143">
        <v>8</v>
      </c>
      <c r="AY395" s="143">
        <v>3</v>
      </c>
      <c r="AZ395" s="143">
        <v>105</v>
      </c>
      <c r="BA395" s="143">
        <f t="shared" si="216"/>
        <v>-4</v>
      </c>
      <c r="BB395" s="147" t="s">
        <v>70</v>
      </c>
      <c r="BC395" s="143">
        <f>AZ395*0.06</f>
        <v>6.3</v>
      </c>
      <c r="BD395" s="143">
        <v>3</v>
      </c>
      <c r="BE395" s="143">
        <v>4</v>
      </c>
      <c r="BF395" s="143">
        <v>10</v>
      </c>
      <c r="BG395" s="143">
        <v>97.56</v>
      </c>
      <c r="BH395" s="143">
        <f t="shared" si="217"/>
        <v>7</v>
      </c>
      <c r="BI395" s="147" t="s">
        <v>69</v>
      </c>
      <c r="BJ395" s="143">
        <f>BG395*0.1</f>
        <v>9.756</v>
      </c>
      <c r="BK395" s="143">
        <v>10</v>
      </c>
      <c r="BL395" s="143">
        <v>12</v>
      </c>
      <c r="BM395" s="143">
        <v>0</v>
      </c>
      <c r="BN395" s="143">
        <v>0</v>
      </c>
      <c r="BO395" s="143">
        <v>0</v>
      </c>
      <c r="BP395" s="143">
        <f t="shared" si="218"/>
        <v>-10</v>
      </c>
      <c r="BQ395" s="147" t="s">
        <v>70</v>
      </c>
      <c r="BR395" s="143">
        <f>(BN395-BO395)*0.06</f>
        <v>0</v>
      </c>
      <c r="BS395" s="143">
        <v>8</v>
      </c>
      <c r="BT395" s="143">
        <v>10</v>
      </c>
      <c r="BU395" s="143">
        <v>14</v>
      </c>
      <c r="BV395" s="143">
        <v>252.5</v>
      </c>
      <c r="BW395" s="143">
        <f t="shared" si="219"/>
        <v>6</v>
      </c>
      <c r="BX395" s="147" t="s">
        <v>69</v>
      </c>
      <c r="BY395" s="143">
        <f>BV395*0.1</f>
        <v>25.25</v>
      </c>
      <c r="BZ395" s="143">
        <v>7</v>
      </c>
      <c r="CA395" s="143">
        <v>8</v>
      </c>
      <c r="CB395" s="143">
        <f t="shared" si="220"/>
        <v>1</v>
      </c>
      <c r="CC395" s="159">
        <f t="shared" si="221"/>
        <v>-6</v>
      </c>
      <c r="CD395" s="160" t="s">
        <v>70</v>
      </c>
      <c r="CE395" s="159">
        <f>CG395*2+CH395*3+CI395*15+CJ395*10+CK395*50+CL395*4+CM395*20+CN395*3+CO395*15+CP395*40+CQ395*40</f>
        <v>3</v>
      </c>
      <c r="CF395" s="159">
        <f>CC395*3</f>
        <v>-18</v>
      </c>
      <c r="CG395" s="144">
        <v>0</v>
      </c>
      <c r="CH395" s="143">
        <v>1</v>
      </c>
      <c r="CI395" s="143">
        <v>0</v>
      </c>
      <c r="CJ395" s="143">
        <v>0</v>
      </c>
      <c r="CK395" s="143">
        <v>0</v>
      </c>
      <c r="CL395" s="143">
        <v>0</v>
      </c>
      <c r="CM395" s="143">
        <v>0</v>
      </c>
      <c r="CN395" s="143">
        <v>0</v>
      </c>
      <c r="CO395" s="143">
        <v>0</v>
      </c>
      <c r="CP395" s="143">
        <v>0</v>
      </c>
      <c r="CQ395" s="143">
        <v>0</v>
      </c>
      <c r="CR395" s="143">
        <f t="shared" si="222"/>
        <v>380</v>
      </c>
      <c r="CS395" s="143">
        <f t="shared" si="223"/>
        <v>-23</v>
      </c>
    </row>
    <row r="396" s="135" customFormat="1" customHeight="1" spans="1:97">
      <c r="A396" s="143">
        <v>9895</v>
      </c>
      <c r="B396" s="143" t="s">
        <v>607</v>
      </c>
      <c r="C396" s="143">
        <v>355</v>
      </c>
      <c r="D396" s="143" t="s">
        <v>606</v>
      </c>
      <c r="E396" s="143" t="s">
        <v>68</v>
      </c>
      <c r="F396" s="143">
        <v>30</v>
      </c>
      <c r="G396" s="143">
        <v>36</v>
      </c>
      <c r="H396" s="143">
        <v>24</v>
      </c>
      <c r="I396" s="143">
        <v>584.02</v>
      </c>
      <c r="J396" s="143">
        <f t="shared" si="210"/>
        <v>-6</v>
      </c>
      <c r="K396" s="147" t="s">
        <v>70</v>
      </c>
      <c r="L396" s="143">
        <f>I396*0.06</f>
        <v>35.0412</v>
      </c>
      <c r="M396" s="143">
        <v>39</v>
      </c>
      <c r="N396" s="143">
        <v>43</v>
      </c>
      <c r="O396" s="143">
        <v>34</v>
      </c>
      <c r="P396" s="143">
        <v>886.2</v>
      </c>
      <c r="Q396" s="143">
        <f t="shared" si="211"/>
        <v>-5</v>
      </c>
      <c r="R396" s="147" t="s">
        <v>70</v>
      </c>
      <c r="S396" s="143">
        <f>P396*0.05</f>
        <v>44.31</v>
      </c>
      <c r="T396" s="143">
        <v>12</v>
      </c>
      <c r="U396" s="143">
        <v>14</v>
      </c>
      <c r="V396" s="143">
        <v>4</v>
      </c>
      <c r="W396" s="143">
        <v>62.69</v>
      </c>
      <c r="X396" s="143">
        <f t="shared" si="212"/>
        <v>-8</v>
      </c>
      <c r="Y396" s="147" t="s">
        <v>70</v>
      </c>
      <c r="Z396" s="143">
        <f t="shared" si="225"/>
        <v>3.7614</v>
      </c>
      <c r="AA396" s="143">
        <v>23</v>
      </c>
      <c r="AB396" s="143">
        <v>29</v>
      </c>
      <c r="AC396" s="143">
        <v>17</v>
      </c>
      <c r="AD396" s="143">
        <v>401.08</v>
      </c>
      <c r="AE396" s="143">
        <f t="shared" si="213"/>
        <v>-6</v>
      </c>
      <c r="AF396" s="147" t="s">
        <v>70</v>
      </c>
      <c r="AG396" s="143">
        <f>AD396*0.06</f>
        <v>24.0648</v>
      </c>
      <c r="AH396" s="143">
        <v>4</v>
      </c>
      <c r="AI396" s="143">
        <v>5</v>
      </c>
      <c r="AJ396" s="143">
        <v>2</v>
      </c>
      <c r="AK396" s="143">
        <v>58.3</v>
      </c>
      <c r="AL396" s="143">
        <f t="shared" si="214"/>
        <v>-2</v>
      </c>
      <c r="AM396" s="147" t="s">
        <v>70</v>
      </c>
      <c r="AN396" s="143">
        <f t="shared" si="206"/>
        <v>3.498</v>
      </c>
      <c r="AO396" s="143">
        <f t="shared" si="207"/>
        <v>-2</v>
      </c>
      <c r="AP396" s="143">
        <v>28</v>
      </c>
      <c r="AQ396" s="143">
        <v>34</v>
      </c>
      <c r="AR396" s="143">
        <v>14</v>
      </c>
      <c r="AS396" s="143">
        <v>1055.9</v>
      </c>
      <c r="AT396" s="143">
        <f t="shared" si="215"/>
        <v>-14</v>
      </c>
      <c r="AU396" s="147" t="s">
        <v>70</v>
      </c>
      <c r="AV396" s="143">
        <f>AS396*0.06</f>
        <v>63.354</v>
      </c>
      <c r="AW396" s="143">
        <v>6</v>
      </c>
      <c r="AX396" s="143">
        <v>7</v>
      </c>
      <c r="AY396" s="143">
        <v>11</v>
      </c>
      <c r="AZ396" s="143">
        <v>292.64</v>
      </c>
      <c r="BA396" s="143">
        <f t="shared" si="216"/>
        <v>5</v>
      </c>
      <c r="BB396" s="147" t="s">
        <v>69</v>
      </c>
      <c r="BC396" s="143">
        <f>AZ396*0.1</f>
        <v>29.264</v>
      </c>
      <c r="BD396" s="143">
        <v>3</v>
      </c>
      <c r="BE396" s="143">
        <v>3</v>
      </c>
      <c r="BF396" s="143">
        <v>1</v>
      </c>
      <c r="BG396" s="143">
        <v>1.63</v>
      </c>
      <c r="BH396" s="143">
        <f t="shared" si="217"/>
        <v>-2</v>
      </c>
      <c r="BI396" s="147" t="s">
        <v>70</v>
      </c>
      <c r="BJ396" s="143">
        <f>BG396*0.06</f>
        <v>0.0978</v>
      </c>
      <c r="BK396" s="143">
        <v>9</v>
      </c>
      <c r="BL396" s="143">
        <v>11</v>
      </c>
      <c r="BM396" s="143">
        <v>0</v>
      </c>
      <c r="BN396" s="143">
        <v>0</v>
      </c>
      <c r="BO396" s="143">
        <v>0</v>
      </c>
      <c r="BP396" s="143">
        <f t="shared" si="218"/>
        <v>-9</v>
      </c>
      <c r="BQ396" s="147" t="s">
        <v>70</v>
      </c>
      <c r="BR396" s="143">
        <f>(BN396-BO396)*0.06</f>
        <v>0</v>
      </c>
      <c r="BS396" s="143">
        <v>8</v>
      </c>
      <c r="BT396" s="143">
        <v>10</v>
      </c>
      <c r="BU396" s="143">
        <v>6</v>
      </c>
      <c r="BV396" s="143">
        <v>97.49</v>
      </c>
      <c r="BW396" s="143">
        <f t="shared" si="219"/>
        <v>-2</v>
      </c>
      <c r="BX396" s="147" t="s">
        <v>70</v>
      </c>
      <c r="BY396" s="143">
        <f>BV396*0.06</f>
        <v>5.8494</v>
      </c>
      <c r="BZ396" s="143">
        <v>6</v>
      </c>
      <c r="CA396" s="143">
        <v>8</v>
      </c>
      <c r="CB396" s="143">
        <f t="shared" si="220"/>
        <v>15</v>
      </c>
      <c r="CC396" s="159">
        <f t="shared" si="221"/>
        <v>9</v>
      </c>
      <c r="CD396" s="160" t="s">
        <v>69</v>
      </c>
      <c r="CE396" s="159">
        <f>CG396*3+CH396*5+CI396*25+CJ396*15+CK396*70+CL396*6+CM396*30+CN396*6+CO396*24+CP396*56+CQ396*61</f>
        <v>96</v>
      </c>
      <c r="CF396" s="159"/>
      <c r="CG396" s="144">
        <v>0</v>
      </c>
      <c r="CH396" s="143">
        <v>4</v>
      </c>
      <c r="CI396" s="143">
        <v>0</v>
      </c>
      <c r="CJ396" s="143">
        <v>0</v>
      </c>
      <c r="CK396" s="143">
        <v>1</v>
      </c>
      <c r="CL396" s="143">
        <v>0</v>
      </c>
      <c r="CM396" s="143">
        <v>0</v>
      </c>
      <c r="CN396" s="143">
        <v>1</v>
      </c>
      <c r="CO396" s="143">
        <v>0</v>
      </c>
      <c r="CP396" s="143">
        <v>0</v>
      </c>
      <c r="CQ396" s="143">
        <v>0</v>
      </c>
      <c r="CR396" s="143">
        <f t="shared" si="222"/>
        <v>305</v>
      </c>
      <c r="CS396" s="143">
        <f t="shared" si="223"/>
        <v>-2</v>
      </c>
    </row>
    <row r="397" s="135" customFormat="1" customHeight="1" spans="1:97">
      <c r="A397" s="143">
        <v>13091</v>
      </c>
      <c r="B397" s="143" t="s">
        <v>608</v>
      </c>
      <c r="C397" s="143">
        <v>355</v>
      </c>
      <c r="D397" s="143" t="s">
        <v>606</v>
      </c>
      <c r="E397" s="143" t="s">
        <v>72</v>
      </c>
      <c r="F397" s="143">
        <v>30</v>
      </c>
      <c r="G397" s="143">
        <v>36</v>
      </c>
      <c r="H397" s="143">
        <v>31</v>
      </c>
      <c r="I397" s="143">
        <v>831.31</v>
      </c>
      <c r="J397" s="143">
        <f t="shared" si="210"/>
        <v>1</v>
      </c>
      <c r="K397" s="147" t="s">
        <v>73</v>
      </c>
      <c r="L397" s="143">
        <f>I397*0.08</f>
        <v>66.5048</v>
      </c>
      <c r="M397" s="143">
        <v>40</v>
      </c>
      <c r="N397" s="143">
        <v>44</v>
      </c>
      <c r="O397" s="143">
        <v>47</v>
      </c>
      <c r="P397" s="143">
        <v>1037.02</v>
      </c>
      <c r="Q397" s="143">
        <f t="shared" si="211"/>
        <v>7</v>
      </c>
      <c r="R397" s="147" t="s">
        <v>69</v>
      </c>
      <c r="S397" s="143">
        <f>P397*0.08</f>
        <v>82.9616</v>
      </c>
      <c r="T397" s="143">
        <v>13</v>
      </c>
      <c r="U397" s="143">
        <v>14</v>
      </c>
      <c r="V397" s="143">
        <v>10</v>
      </c>
      <c r="W397" s="143">
        <v>251.5</v>
      </c>
      <c r="X397" s="143">
        <f t="shared" si="212"/>
        <v>-3</v>
      </c>
      <c r="Y397" s="147" t="s">
        <v>70</v>
      </c>
      <c r="Z397" s="143">
        <f t="shared" si="225"/>
        <v>15.09</v>
      </c>
      <c r="AA397" s="143">
        <v>23</v>
      </c>
      <c r="AB397" s="143">
        <v>29</v>
      </c>
      <c r="AC397" s="143">
        <v>16</v>
      </c>
      <c r="AD397" s="143">
        <v>448.1</v>
      </c>
      <c r="AE397" s="143">
        <f t="shared" si="213"/>
        <v>-7</v>
      </c>
      <c r="AF397" s="147" t="s">
        <v>70</v>
      </c>
      <c r="AG397" s="143">
        <f>AD397*0.06</f>
        <v>26.886</v>
      </c>
      <c r="AH397" s="143">
        <v>5</v>
      </c>
      <c r="AI397" s="143">
        <v>6</v>
      </c>
      <c r="AJ397" s="143">
        <v>0</v>
      </c>
      <c r="AK397" s="143">
        <v>0</v>
      </c>
      <c r="AL397" s="143">
        <f t="shared" si="214"/>
        <v>-5</v>
      </c>
      <c r="AM397" s="147" t="s">
        <v>70</v>
      </c>
      <c r="AN397" s="143">
        <f t="shared" si="206"/>
        <v>0</v>
      </c>
      <c r="AO397" s="143">
        <f t="shared" si="207"/>
        <v>-5</v>
      </c>
      <c r="AP397" s="143">
        <v>28</v>
      </c>
      <c r="AQ397" s="143">
        <v>34</v>
      </c>
      <c r="AR397" s="143">
        <v>26</v>
      </c>
      <c r="AS397" s="143">
        <v>2127.85</v>
      </c>
      <c r="AT397" s="143">
        <f t="shared" si="215"/>
        <v>-2</v>
      </c>
      <c r="AU397" s="147" t="s">
        <v>70</v>
      </c>
      <c r="AV397" s="143">
        <f>AS397*0.06</f>
        <v>127.671</v>
      </c>
      <c r="AW397" s="143">
        <v>6</v>
      </c>
      <c r="AX397" s="143">
        <v>8</v>
      </c>
      <c r="AY397" s="143">
        <v>1</v>
      </c>
      <c r="AZ397" s="143">
        <v>35</v>
      </c>
      <c r="BA397" s="143">
        <f t="shared" si="216"/>
        <v>-5</v>
      </c>
      <c r="BB397" s="147" t="s">
        <v>70</v>
      </c>
      <c r="BC397" s="143">
        <f>AZ397*0.06</f>
        <v>2.1</v>
      </c>
      <c r="BD397" s="143">
        <v>3</v>
      </c>
      <c r="BE397" s="143">
        <v>4</v>
      </c>
      <c r="BF397" s="143">
        <v>2</v>
      </c>
      <c r="BG397" s="143">
        <v>77.8</v>
      </c>
      <c r="BH397" s="143">
        <f t="shared" si="217"/>
        <v>-1</v>
      </c>
      <c r="BI397" s="147" t="s">
        <v>70</v>
      </c>
      <c r="BJ397" s="143">
        <f>BG397*0.06</f>
        <v>4.668</v>
      </c>
      <c r="BK397" s="143">
        <v>10</v>
      </c>
      <c r="BL397" s="143">
        <v>12</v>
      </c>
      <c r="BM397" s="143">
        <v>0</v>
      </c>
      <c r="BN397" s="143">
        <v>0</v>
      </c>
      <c r="BO397" s="143">
        <v>0</v>
      </c>
      <c r="BP397" s="143">
        <f t="shared" si="218"/>
        <v>-10</v>
      </c>
      <c r="BQ397" s="147" t="s">
        <v>70</v>
      </c>
      <c r="BR397" s="143">
        <f>(BN397-BO397)*0.06</f>
        <v>0</v>
      </c>
      <c r="BS397" s="143">
        <v>8</v>
      </c>
      <c r="BT397" s="143">
        <v>10</v>
      </c>
      <c r="BU397" s="143">
        <v>11</v>
      </c>
      <c r="BV397" s="143">
        <v>201.5</v>
      </c>
      <c r="BW397" s="143">
        <f t="shared" si="219"/>
        <v>3</v>
      </c>
      <c r="BX397" s="147" t="s">
        <v>69</v>
      </c>
      <c r="BY397" s="143">
        <f>BV397*0.1</f>
        <v>20.15</v>
      </c>
      <c r="BZ397" s="143">
        <v>7</v>
      </c>
      <c r="CA397" s="143">
        <v>8</v>
      </c>
      <c r="CB397" s="143">
        <f t="shared" si="220"/>
        <v>1</v>
      </c>
      <c r="CC397" s="159">
        <f t="shared" si="221"/>
        <v>-6</v>
      </c>
      <c r="CD397" s="160" t="s">
        <v>70</v>
      </c>
      <c r="CE397" s="159">
        <f>CG397*2+CH397*3+CI397*15+CJ397*10+CK397*50+CL397*4+CM397*20+CN397*3+CO397*15+CP397*40+CQ397*40</f>
        <v>3</v>
      </c>
      <c r="CF397" s="159">
        <f>CC397*3</f>
        <v>-18</v>
      </c>
      <c r="CG397" s="144">
        <v>0</v>
      </c>
      <c r="CH397" s="143">
        <v>1</v>
      </c>
      <c r="CI397" s="143">
        <v>0</v>
      </c>
      <c r="CJ397" s="143">
        <v>0</v>
      </c>
      <c r="CK397" s="143">
        <v>0</v>
      </c>
      <c r="CL397" s="143">
        <v>0</v>
      </c>
      <c r="CM397" s="143">
        <v>0</v>
      </c>
      <c r="CN397" s="143">
        <v>0</v>
      </c>
      <c r="CO397" s="143">
        <v>0</v>
      </c>
      <c r="CP397" s="143">
        <v>0</v>
      </c>
      <c r="CQ397" s="143">
        <v>0</v>
      </c>
      <c r="CR397" s="143">
        <f t="shared" si="222"/>
        <v>349</v>
      </c>
      <c r="CS397" s="143">
        <f t="shared" si="223"/>
        <v>-23</v>
      </c>
    </row>
    <row r="398" s="135" customFormat="1" customHeight="1" spans="1:97">
      <c r="A398" s="143">
        <v>4435</v>
      </c>
      <c r="B398" s="143" t="s">
        <v>609</v>
      </c>
      <c r="C398" s="143">
        <v>733</v>
      </c>
      <c r="D398" s="143" t="s">
        <v>610</v>
      </c>
      <c r="E398" s="143" t="s">
        <v>68</v>
      </c>
      <c r="F398" s="143">
        <v>14</v>
      </c>
      <c r="G398" s="143">
        <v>16</v>
      </c>
      <c r="H398" s="143">
        <v>15</v>
      </c>
      <c r="I398" s="143">
        <v>371.6</v>
      </c>
      <c r="J398" s="143">
        <f t="shared" si="210"/>
        <v>1</v>
      </c>
      <c r="K398" s="147" t="s">
        <v>73</v>
      </c>
      <c r="L398" s="143">
        <f>I398*0.08</f>
        <v>29.728</v>
      </c>
      <c r="M398" s="143">
        <v>18</v>
      </c>
      <c r="N398" s="143">
        <v>20</v>
      </c>
      <c r="O398" s="143">
        <v>20</v>
      </c>
      <c r="P398" s="143">
        <v>503.57</v>
      </c>
      <c r="Q398" s="143">
        <f t="shared" si="211"/>
        <v>2</v>
      </c>
      <c r="R398" s="147" t="s">
        <v>69</v>
      </c>
      <c r="S398" s="143">
        <f>P398*0.08</f>
        <v>40.2856</v>
      </c>
      <c r="T398" s="143">
        <v>8</v>
      </c>
      <c r="U398" s="143">
        <v>9</v>
      </c>
      <c r="V398" s="143">
        <v>4</v>
      </c>
      <c r="W398" s="143">
        <v>109</v>
      </c>
      <c r="X398" s="143">
        <f t="shared" si="212"/>
        <v>-4</v>
      </c>
      <c r="Y398" s="147" t="s">
        <v>70</v>
      </c>
      <c r="Z398" s="143">
        <f t="shared" si="225"/>
        <v>6.54</v>
      </c>
      <c r="AA398" s="143">
        <v>22</v>
      </c>
      <c r="AB398" s="143">
        <v>28</v>
      </c>
      <c r="AC398" s="143">
        <v>9</v>
      </c>
      <c r="AD398" s="143">
        <v>249.49</v>
      </c>
      <c r="AE398" s="143">
        <f t="shared" si="213"/>
        <v>-13</v>
      </c>
      <c r="AF398" s="147" t="s">
        <v>70</v>
      </c>
      <c r="AG398" s="143">
        <f>AD398*0.06</f>
        <v>14.9694</v>
      </c>
      <c r="AH398" s="143">
        <v>3</v>
      </c>
      <c r="AI398" s="143">
        <v>4</v>
      </c>
      <c r="AJ398" s="143">
        <v>9</v>
      </c>
      <c r="AK398" s="143">
        <v>257.55</v>
      </c>
      <c r="AL398" s="143">
        <f t="shared" si="214"/>
        <v>6</v>
      </c>
      <c r="AM398" s="147" t="s">
        <v>69</v>
      </c>
      <c r="AN398" s="143">
        <f>AK398*0.1</f>
        <v>25.755</v>
      </c>
      <c r="AO398" s="143"/>
      <c r="AP398" s="143">
        <v>19</v>
      </c>
      <c r="AQ398" s="143">
        <v>23</v>
      </c>
      <c r="AR398" s="143">
        <v>24</v>
      </c>
      <c r="AS398" s="143">
        <v>1809.83</v>
      </c>
      <c r="AT398" s="143">
        <f t="shared" si="215"/>
        <v>5</v>
      </c>
      <c r="AU398" s="147" t="s">
        <v>69</v>
      </c>
      <c r="AV398" s="143">
        <f>AS398*0.1</f>
        <v>180.983</v>
      </c>
      <c r="AW398" s="143">
        <v>5</v>
      </c>
      <c r="AX398" s="143">
        <v>5</v>
      </c>
      <c r="AY398" s="143">
        <v>1</v>
      </c>
      <c r="AZ398" s="143">
        <v>35</v>
      </c>
      <c r="BA398" s="143">
        <f t="shared" si="216"/>
        <v>-4</v>
      </c>
      <c r="BB398" s="147" t="s">
        <v>70</v>
      </c>
      <c r="BC398" s="143">
        <f>AZ398*0.06</f>
        <v>2.1</v>
      </c>
      <c r="BD398" s="143">
        <v>3</v>
      </c>
      <c r="BE398" s="143">
        <v>4</v>
      </c>
      <c r="BF398" s="143">
        <v>0</v>
      </c>
      <c r="BG398" s="143">
        <v>0</v>
      </c>
      <c r="BH398" s="143">
        <f t="shared" si="217"/>
        <v>-3</v>
      </c>
      <c r="BI398" s="147" t="s">
        <v>70</v>
      </c>
      <c r="BJ398" s="143">
        <f>BG398*0.06</f>
        <v>0</v>
      </c>
      <c r="BK398" s="143">
        <v>7</v>
      </c>
      <c r="BL398" s="143">
        <v>8</v>
      </c>
      <c r="BM398" s="143">
        <v>34</v>
      </c>
      <c r="BN398" s="143">
        <v>508.35</v>
      </c>
      <c r="BO398" s="143">
        <v>448.55</v>
      </c>
      <c r="BP398" s="143">
        <f t="shared" si="218"/>
        <v>27</v>
      </c>
      <c r="BQ398" s="147" t="s">
        <v>69</v>
      </c>
      <c r="BR398" s="143">
        <f>(BN398-BO398)*0.1</f>
        <v>5.98</v>
      </c>
      <c r="BS398" s="143">
        <v>7</v>
      </c>
      <c r="BT398" s="143">
        <v>9</v>
      </c>
      <c r="BU398" s="143">
        <v>6</v>
      </c>
      <c r="BV398" s="143">
        <v>103.2</v>
      </c>
      <c r="BW398" s="143">
        <f t="shared" si="219"/>
        <v>-1</v>
      </c>
      <c r="BX398" s="147" t="s">
        <v>70</v>
      </c>
      <c r="BY398" s="143">
        <f>BV398*0.06</f>
        <v>6.192</v>
      </c>
      <c r="BZ398" s="143">
        <v>9</v>
      </c>
      <c r="CA398" s="143">
        <v>10</v>
      </c>
      <c r="CB398" s="143">
        <f t="shared" si="220"/>
        <v>12.5</v>
      </c>
      <c r="CC398" s="159">
        <f t="shared" si="221"/>
        <v>3.5</v>
      </c>
      <c r="CD398" s="160" t="s">
        <v>69</v>
      </c>
      <c r="CE398" s="159">
        <f>CG398*3+CH398*5+CI398*25+CJ398*15+CK398*70+CL398*6+CM398*30+CN398*6+CO398*24+CP398*56+CQ398*61</f>
        <v>70</v>
      </c>
      <c r="CF398" s="159"/>
      <c r="CG398" s="144">
        <v>0</v>
      </c>
      <c r="CH398" s="143">
        <v>0</v>
      </c>
      <c r="CI398" s="143">
        <v>1</v>
      </c>
      <c r="CJ398" s="143">
        <v>1</v>
      </c>
      <c r="CK398" s="143">
        <v>0</v>
      </c>
      <c r="CL398" s="143">
        <v>0</v>
      </c>
      <c r="CM398" s="143">
        <v>0</v>
      </c>
      <c r="CN398" s="143">
        <v>1</v>
      </c>
      <c r="CO398" s="143">
        <v>1</v>
      </c>
      <c r="CP398" s="143">
        <v>0</v>
      </c>
      <c r="CQ398" s="143">
        <v>0</v>
      </c>
      <c r="CR398" s="143">
        <f t="shared" si="222"/>
        <v>383</v>
      </c>
      <c r="CS398" s="143">
        <f t="shared" si="223"/>
        <v>0</v>
      </c>
    </row>
    <row r="399" s="135" customFormat="1" customHeight="1" spans="1:97">
      <c r="A399" s="143">
        <v>11004</v>
      </c>
      <c r="B399" s="143" t="s">
        <v>611</v>
      </c>
      <c r="C399" s="143">
        <v>733</v>
      </c>
      <c r="D399" s="143" t="s">
        <v>610</v>
      </c>
      <c r="E399" s="143" t="s">
        <v>92</v>
      </c>
      <c r="F399" s="143">
        <v>13</v>
      </c>
      <c r="G399" s="143">
        <v>16</v>
      </c>
      <c r="H399" s="143">
        <v>10</v>
      </c>
      <c r="I399" s="143">
        <v>171.81</v>
      </c>
      <c r="J399" s="143">
        <f t="shared" si="210"/>
        <v>-3</v>
      </c>
      <c r="K399" s="147" t="s">
        <v>70</v>
      </c>
      <c r="L399" s="143">
        <f>I399*0.06</f>
        <v>10.3086</v>
      </c>
      <c r="M399" s="143">
        <v>18</v>
      </c>
      <c r="N399" s="143">
        <v>19</v>
      </c>
      <c r="O399" s="143">
        <v>37</v>
      </c>
      <c r="P399" s="143">
        <v>828.45</v>
      </c>
      <c r="Q399" s="143">
        <f t="shared" si="211"/>
        <v>19</v>
      </c>
      <c r="R399" s="147" t="s">
        <v>69</v>
      </c>
      <c r="S399" s="143">
        <f>P399*0.08</f>
        <v>66.276</v>
      </c>
      <c r="T399" s="143">
        <v>8</v>
      </c>
      <c r="U399" s="143">
        <v>8</v>
      </c>
      <c r="V399" s="143">
        <v>4</v>
      </c>
      <c r="W399" s="143">
        <v>126</v>
      </c>
      <c r="X399" s="143">
        <f t="shared" si="212"/>
        <v>-4</v>
      </c>
      <c r="Y399" s="147" t="s">
        <v>70</v>
      </c>
      <c r="Z399" s="143">
        <f t="shared" si="225"/>
        <v>7.56</v>
      </c>
      <c r="AA399" s="143">
        <v>21</v>
      </c>
      <c r="AB399" s="143">
        <v>27</v>
      </c>
      <c r="AC399" s="143">
        <v>18</v>
      </c>
      <c r="AD399" s="143">
        <v>391.44</v>
      </c>
      <c r="AE399" s="143">
        <f t="shared" si="213"/>
        <v>-3</v>
      </c>
      <c r="AF399" s="147" t="s">
        <v>70</v>
      </c>
      <c r="AG399" s="143">
        <f>AD399*0.06</f>
        <v>23.4864</v>
      </c>
      <c r="AH399" s="143">
        <v>3</v>
      </c>
      <c r="AI399" s="143">
        <v>3</v>
      </c>
      <c r="AJ399" s="143">
        <v>0</v>
      </c>
      <c r="AK399" s="143">
        <v>0</v>
      </c>
      <c r="AL399" s="143">
        <f t="shared" si="214"/>
        <v>-3</v>
      </c>
      <c r="AM399" s="147" t="s">
        <v>70</v>
      </c>
      <c r="AN399" s="143">
        <f>AK399*0.06</f>
        <v>0</v>
      </c>
      <c r="AO399" s="143">
        <f>AL399*1</f>
        <v>-3</v>
      </c>
      <c r="AP399" s="143">
        <v>19</v>
      </c>
      <c r="AQ399" s="143">
        <v>23</v>
      </c>
      <c r="AR399" s="143">
        <v>15</v>
      </c>
      <c r="AS399" s="143">
        <v>1159.61</v>
      </c>
      <c r="AT399" s="143">
        <f t="shared" si="215"/>
        <v>-4</v>
      </c>
      <c r="AU399" s="147" t="s">
        <v>70</v>
      </c>
      <c r="AV399" s="143">
        <f>AS399*0.06</f>
        <v>69.5766</v>
      </c>
      <c r="AW399" s="143">
        <v>4</v>
      </c>
      <c r="AX399" s="143">
        <v>5</v>
      </c>
      <c r="AY399" s="143">
        <v>7</v>
      </c>
      <c r="AZ399" s="143">
        <v>169</v>
      </c>
      <c r="BA399" s="143">
        <f t="shared" si="216"/>
        <v>3</v>
      </c>
      <c r="BB399" s="147" t="s">
        <v>69</v>
      </c>
      <c r="BC399" s="143">
        <f>AZ399*0.1</f>
        <v>16.9</v>
      </c>
      <c r="BD399" s="143">
        <v>3</v>
      </c>
      <c r="BE399" s="143">
        <v>3</v>
      </c>
      <c r="BF399" s="143">
        <v>5</v>
      </c>
      <c r="BG399" s="143">
        <v>98.2</v>
      </c>
      <c r="BH399" s="143">
        <f t="shared" si="217"/>
        <v>2</v>
      </c>
      <c r="BI399" s="147" t="s">
        <v>69</v>
      </c>
      <c r="BJ399" s="143">
        <f>BG399*0.1</f>
        <v>9.82</v>
      </c>
      <c r="BK399" s="143">
        <v>6</v>
      </c>
      <c r="BL399" s="143">
        <v>8</v>
      </c>
      <c r="BM399" s="143">
        <v>11</v>
      </c>
      <c r="BN399" s="143">
        <v>149.5</v>
      </c>
      <c r="BO399" s="143">
        <v>149.5</v>
      </c>
      <c r="BP399" s="143">
        <f t="shared" si="218"/>
        <v>5</v>
      </c>
      <c r="BQ399" s="147" t="s">
        <v>69</v>
      </c>
      <c r="BR399" s="143">
        <f>(BN399-BO399)*0.1</f>
        <v>0</v>
      </c>
      <c r="BS399" s="143">
        <v>7</v>
      </c>
      <c r="BT399" s="143">
        <v>9</v>
      </c>
      <c r="BU399" s="143">
        <v>13</v>
      </c>
      <c r="BV399" s="143">
        <v>226.98</v>
      </c>
      <c r="BW399" s="143">
        <f t="shared" si="219"/>
        <v>6</v>
      </c>
      <c r="BX399" s="147" t="s">
        <v>69</v>
      </c>
      <c r="BY399" s="143">
        <f>BV399*0.1</f>
        <v>22.698</v>
      </c>
      <c r="BZ399" s="143">
        <v>8</v>
      </c>
      <c r="CA399" s="143">
        <v>10</v>
      </c>
      <c r="CB399" s="143">
        <f t="shared" si="220"/>
        <v>9.5</v>
      </c>
      <c r="CC399" s="159">
        <f t="shared" si="221"/>
        <v>1.5</v>
      </c>
      <c r="CD399" s="160" t="s">
        <v>73</v>
      </c>
      <c r="CE399" s="159">
        <f>CG399*2+CH399*3+CI399*15+CJ399*10+CK399*50+CL399*4+CM399*20+CN399*3+CO399*15+CP399*40+CQ399*40</f>
        <v>48</v>
      </c>
      <c r="CF399" s="159"/>
      <c r="CG399" s="144">
        <v>1</v>
      </c>
      <c r="CH399" s="143">
        <v>0</v>
      </c>
      <c r="CI399" s="143">
        <v>0</v>
      </c>
      <c r="CJ399" s="143">
        <v>0</v>
      </c>
      <c r="CK399" s="143">
        <v>0</v>
      </c>
      <c r="CL399" s="143">
        <v>0</v>
      </c>
      <c r="CM399" s="143">
        <v>0</v>
      </c>
      <c r="CN399" s="143">
        <v>2</v>
      </c>
      <c r="CO399" s="143">
        <v>0</v>
      </c>
      <c r="CP399" s="143">
        <v>0</v>
      </c>
      <c r="CQ399" s="143">
        <v>1</v>
      </c>
      <c r="CR399" s="143">
        <f t="shared" si="222"/>
        <v>275</v>
      </c>
      <c r="CS399" s="143">
        <f t="shared" si="223"/>
        <v>-3</v>
      </c>
    </row>
    <row r="400" s="135" customFormat="1" customHeight="1" spans="1:97">
      <c r="A400" s="143">
        <v>13164</v>
      </c>
      <c r="B400" s="143" t="s">
        <v>612</v>
      </c>
      <c r="C400" s="143">
        <v>733</v>
      </c>
      <c r="D400" s="143" t="s">
        <v>610</v>
      </c>
      <c r="E400" s="143" t="s">
        <v>83</v>
      </c>
      <c r="F400" s="143">
        <v>13</v>
      </c>
      <c r="G400" s="143">
        <v>16</v>
      </c>
      <c r="H400" s="143">
        <v>16</v>
      </c>
      <c r="I400" s="143">
        <v>431.3</v>
      </c>
      <c r="J400" s="143">
        <f t="shared" si="210"/>
        <v>3</v>
      </c>
      <c r="K400" s="147" t="s">
        <v>69</v>
      </c>
      <c r="L400" s="143">
        <f>I400*0.1</f>
        <v>43.13</v>
      </c>
      <c r="M400" s="143">
        <v>17</v>
      </c>
      <c r="N400" s="143">
        <v>19</v>
      </c>
      <c r="O400" s="143">
        <v>34</v>
      </c>
      <c r="P400" s="143">
        <v>724.8</v>
      </c>
      <c r="Q400" s="143">
        <f t="shared" si="211"/>
        <v>17</v>
      </c>
      <c r="R400" s="147" t="s">
        <v>69</v>
      </c>
      <c r="S400" s="143">
        <f>P400*0.08</f>
        <v>57.984</v>
      </c>
      <c r="T400" s="143">
        <v>7</v>
      </c>
      <c r="U400" s="143">
        <v>8</v>
      </c>
      <c r="V400" s="143">
        <v>6</v>
      </c>
      <c r="W400" s="143">
        <v>154.79</v>
      </c>
      <c r="X400" s="143">
        <f t="shared" si="212"/>
        <v>-1</v>
      </c>
      <c r="Y400" s="147" t="s">
        <v>70</v>
      </c>
      <c r="Z400" s="143">
        <f t="shared" si="225"/>
        <v>9.2874</v>
      </c>
      <c r="AA400" s="143">
        <v>21</v>
      </c>
      <c r="AB400" s="143">
        <v>27</v>
      </c>
      <c r="AC400" s="143">
        <v>32</v>
      </c>
      <c r="AD400" s="143">
        <v>801.44</v>
      </c>
      <c r="AE400" s="143">
        <f t="shared" si="213"/>
        <v>11</v>
      </c>
      <c r="AF400" s="147" t="s">
        <v>69</v>
      </c>
      <c r="AG400" s="143">
        <f>AD400*0.1</f>
        <v>80.144</v>
      </c>
      <c r="AH400" s="143">
        <v>2</v>
      </c>
      <c r="AI400" s="143">
        <v>3</v>
      </c>
      <c r="AJ400" s="143">
        <v>6</v>
      </c>
      <c r="AK400" s="143">
        <v>157.3</v>
      </c>
      <c r="AL400" s="143">
        <f t="shared" si="214"/>
        <v>4</v>
      </c>
      <c r="AM400" s="147" t="s">
        <v>69</v>
      </c>
      <c r="AN400" s="143">
        <f>AK400*0.1</f>
        <v>15.73</v>
      </c>
      <c r="AO400" s="143"/>
      <c r="AP400" s="143">
        <v>19</v>
      </c>
      <c r="AQ400" s="143">
        <v>22</v>
      </c>
      <c r="AR400" s="143">
        <v>36</v>
      </c>
      <c r="AS400" s="143">
        <v>2619.68</v>
      </c>
      <c r="AT400" s="143">
        <f t="shared" si="215"/>
        <v>17</v>
      </c>
      <c r="AU400" s="147" t="s">
        <v>69</v>
      </c>
      <c r="AV400" s="143">
        <f>AS400*0.1</f>
        <v>261.968</v>
      </c>
      <c r="AW400" s="143">
        <v>4</v>
      </c>
      <c r="AX400" s="143">
        <v>5</v>
      </c>
      <c r="AY400" s="143">
        <v>1</v>
      </c>
      <c r="AZ400" s="143">
        <v>33.25</v>
      </c>
      <c r="BA400" s="143">
        <f t="shared" si="216"/>
        <v>-3</v>
      </c>
      <c r="BB400" s="147" t="s">
        <v>70</v>
      </c>
      <c r="BC400" s="143">
        <f>AZ400*0.06</f>
        <v>1.995</v>
      </c>
      <c r="BD400" s="143">
        <v>2</v>
      </c>
      <c r="BE400" s="143">
        <v>3</v>
      </c>
      <c r="BF400" s="143">
        <v>2</v>
      </c>
      <c r="BG400" s="143">
        <v>88.01</v>
      </c>
      <c r="BH400" s="143">
        <f t="shared" si="217"/>
        <v>0</v>
      </c>
      <c r="BI400" s="147" t="s">
        <v>73</v>
      </c>
      <c r="BJ400" s="143">
        <f>BG400*0.08</f>
        <v>7.0408</v>
      </c>
      <c r="BK400" s="143">
        <v>6</v>
      </c>
      <c r="BL400" s="143">
        <v>7</v>
      </c>
      <c r="BM400" s="143">
        <v>55</v>
      </c>
      <c r="BN400" s="143">
        <v>747.5</v>
      </c>
      <c r="BO400" s="143">
        <v>598</v>
      </c>
      <c r="BP400" s="143">
        <f t="shared" si="218"/>
        <v>49</v>
      </c>
      <c r="BQ400" s="147" t="s">
        <v>69</v>
      </c>
      <c r="BR400" s="143">
        <f>(BN400-BO400)*0.1</f>
        <v>14.95</v>
      </c>
      <c r="BS400" s="143">
        <v>6</v>
      </c>
      <c r="BT400" s="143">
        <v>9</v>
      </c>
      <c r="BU400" s="143">
        <v>16</v>
      </c>
      <c r="BV400" s="143">
        <v>299.3</v>
      </c>
      <c r="BW400" s="143">
        <f t="shared" si="219"/>
        <v>10</v>
      </c>
      <c r="BX400" s="147" t="s">
        <v>69</v>
      </c>
      <c r="BY400" s="143">
        <f>BV400*0.1</f>
        <v>29.93</v>
      </c>
      <c r="BZ400" s="143">
        <v>8</v>
      </c>
      <c r="CA400" s="143">
        <v>10</v>
      </c>
      <c r="CB400" s="143">
        <f t="shared" si="220"/>
        <v>10.5</v>
      </c>
      <c r="CC400" s="159">
        <f t="shared" si="221"/>
        <v>2.5</v>
      </c>
      <c r="CD400" s="160" t="s">
        <v>69</v>
      </c>
      <c r="CE400" s="159">
        <f>CG400*3+CH400*5+CI400*25+CJ400*15+CK400*70+CL400*6+CM400*30+CN400*6+CO400*24+CP400*56+CQ400*61</f>
        <v>63</v>
      </c>
      <c r="CF400" s="159"/>
      <c r="CG400" s="144">
        <v>0</v>
      </c>
      <c r="CH400" s="143">
        <v>0</v>
      </c>
      <c r="CI400" s="143">
        <v>0</v>
      </c>
      <c r="CJ400" s="143">
        <v>1</v>
      </c>
      <c r="CK400" s="143">
        <v>0</v>
      </c>
      <c r="CL400" s="143">
        <v>0</v>
      </c>
      <c r="CM400" s="143">
        <v>0</v>
      </c>
      <c r="CN400" s="143">
        <v>0</v>
      </c>
      <c r="CO400" s="143">
        <v>2</v>
      </c>
      <c r="CP400" s="143">
        <v>0</v>
      </c>
      <c r="CQ400" s="143">
        <v>0</v>
      </c>
      <c r="CR400" s="143">
        <f t="shared" si="222"/>
        <v>585</v>
      </c>
      <c r="CS400" s="143">
        <f t="shared" si="223"/>
        <v>0</v>
      </c>
    </row>
    <row r="401" s="135" customFormat="1" customHeight="1" spans="1:97">
      <c r="A401" s="143">
        <v>5501</v>
      </c>
      <c r="B401" s="143" t="s">
        <v>613</v>
      </c>
      <c r="C401" s="143">
        <v>573</v>
      </c>
      <c r="D401" s="143" t="s">
        <v>614</v>
      </c>
      <c r="E401" s="143" t="s">
        <v>68</v>
      </c>
      <c r="F401" s="143">
        <v>21</v>
      </c>
      <c r="G401" s="143">
        <v>25</v>
      </c>
      <c r="H401" s="143">
        <v>15</v>
      </c>
      <c r="I401" s="143">
        <v>338.43</v>
      </c>
      <c r="J401" s="143">
        <f t="shared" si="210"/>
        <v>-6</v>
      </c>
      <c r="K401" s="147" t="s">
        <v>70</v>
      </c>
      <c r="L401" s="143">
        <f>I401*0.06</f>
        <v>20.3058</v>
      </c>
      <c r="M401" s="143">
        <v>28</v>
      </c>
      <c r="N401" s="143">
        <v>31</v>
      </c>
      <c r="O401" s="143">
        <v>29</v>
      </c>
      <c r="P401" s="143">
        <v>636.89</v>
      </c>
      <c r="Q401" s="143">
        <f t="shared" si="211"/>
        <v>1</v>
      </c>
      <c r="R401" s="147" t="s">
        <v>73</v>
      </c>
      <c r="S401" s="143">
        <f>P401*0.06</f>
        <v>38.2134</v>
      </c>
      <c r="T401" s="143">
        <v>9</v>
      </c>
      <c r="U401" s="143">
        <v>10</v>
      </c>
      <c r="V401" s="143">
        <v>3</v>
      </c>
      <c r="W401" s="143">
        <v>96.5</v>
      </c>
      <c r="X401" s="143">
        <f t="shared" si="212"/>
        <v>-6</v>
      </c>
      <c r="Y401" s="147" t="s">
        <v>70</v>
      </c>
      <c r="Z401" s="143">
        <f t="shared" si="225"/>
        <v>5.79</v>
      </c>
      <c r="AA401" s="143">
        <v>18</v>
      </c>
      <c r="AB401" s="143">
        <v>24</v>
      </c>
      <c r="AC401" s="143">
        <v>26</v>
      </c>
      <c r="AD401" s="143">
        <v>635.97</v>
      </c>
      <c r="AE401" s="143">
        <f t="shared" si="213"/>
        <v>8</v>
      </c>
      <c r="AF401" s="147" t="s">
        <v>69</v>
      </c>
      <c r="AG401" s="143">
        <f>AD401*0.1</f>
        <v>63.597</v>
      </c>
      <c r="AH401" s="143">
        <v>4</v>
      </c>
      <c r="AI401" s="143">
        <v>4</v>
      </c>
      <c r="AJ401" s="143">
        <v>0</v>
      </c>
      <c r="AK401" s="143">
        <v>0</v>
      </c>
      <c r="AL401" s="143">
        <f t="shared" si="214"/>
        <v>-4</v>
      </c>
      <c r="AM401" s="147" t="s">
        <v>70</v>
      </c>
      <c r="AN401" s="143">
        <f>AK401*0.06</f>
        <v>0</v>
      </c>
      <c r="AO401" s="143">
        <f>AL401*1</f>
        <v>-4</v>
      </c>
      <c r="AP401" s="143">
        <v>29</v>
      </c>
      <c r="AQ401" s="143">
        <v>34</v>
      </c>
      <c r="AR401" s="143">
        <v>34</v>
      </c>
      <c r="AS401" s="143">
        <v>2765.82</v>
      </c>
      <c r="AT401" s="143">
        <f t="shared" si="215"/>
        <v>5</v>
      </c>
      <c r="AU401" s="147" t="s">
        <v>69</v>
      </c>
      <c r="AV401" s="143">
        <f>AS401*0.1</f>
        <v>276.582</v>
      </c>
      <c r="AW401" s="143">
        <v>14</v>
      </c>
      <c r="AX401" s="143">
        <v>16</v>
      </c>
      <c r="AY401" s="143">
        <v>1</v>
      </c>
      <c r="AZ401" s="143">
        <v>35</v>
      </c>
      <c r="BA401" s="143">
        <f t="shared" si="216"/>
        <v>-13</v>
      </c>
      <c r="BB401" s="147" t="s">
        <v>70</v>
      </c>
      <c r="BC401" s="143">
        <f>AZ401*0.06</f>
        <v>2.1</v>
      </c>
      <c r="BD401" s="143">
        <v>4</v>
      </c>
      <c r="BE401" s="143">
        <v>5</v>
      </c>
      <c r="BF401" s="143">
        <v>7</v>
      </c>
      <c r="BG401" s="143">
        <v>105.92</v>
      </c>
      <c r="BH401" s="143">
        <f t="shared" si="217"/>
        <v>3</v>
      </c>
      <c r="BI401" s="147" t="s">
        <v>69</v>
      </c>
      <c r="BJ401" s="143">
        <f>BG401*0.1</f>
        <v>10.592</v>
      </c>
      <c r="BK401" s="143">
        <v>10</v>
      </c>
      <c r="BL401" s="143">
        <v>12</v>
      </c>
      <c r="BM401" s="143">
        <v>11</v>
      </c>
      <c r="BN401" s="143">
        <v>179.4</v>
      </c>
      <c r="BO401" s="143">
        <v>149.5</v>
      </c>
      <c r="BP401" s="143">
        <f t="shared" si="218"/>
        <v>1</v>
      </c>
      <c r="BQ401" s="147" t="s">
        <v>73</v>
      </c>
      <c r="BR401" s="143">
        <f>(BN401-BO401)*0.08</f>
        <v>2.392</v>
      </c>
      <c r="BS401" s="143">
        <v>10</v>
      </c>
      <c r="BT401" s="143">
        <v>14</v>
      </c>
      <c r="BU401" s="143">
        <v>6</v>
      </c>
      <c r="BV401" s="143">
        <v>114.02</v>
      </c>
      <c r="BW401" s="143">
        <f t="shared" si="219"/>
        <v>-4</v>
      </c>
      <c r="BX401" s="147" t="s">
        <v>70</v>
      </c>
      <c r="BY401" s="143">
        <f>BV401*0.06</f>
        <v>6.8412</v>
      </c>
      <c r="BZ401" s="143">
        <v>9</v>
      </c>
      <c r="CA401" s="143">
        <v>10</v>
      </c>
      <c r="CB401" s="143">
        <f t="shared" si="220"/>
        <v>2</v>
      </c>
      <c r="CC401" s="159">
        <f t="shared" si="221"/>
        <v>-7</v>
      </c>
      <c r="CD401" s="160" t="s">
        <v>70</v>
      </c>
      <c r="CE401" s="159">
        <f t="shared" ref="CE401:CE408" si="226">CG401*2+CH401*3+CI401*15+CJ401*10+CK401*50+CL401*4+CM401*20+CN401*3+CO401*15+CP401*40+CQ401*40</f>
        <v>6</v>
      </c>
      <c r="CF401" s="159">
        <f>CC401*3</f>
        <v>-21</v>
      </c>
      <c r="CG401" s="144">
        <v>0</v>
      </c>
      <c r="CH401" s="143">
        <v>1</v>
      </c>
      <c r="CI401" s="143">
        <v>0</v>
      </c>
      <c r="CJ401" s="143">
        <v>0</v>
      </c>
      <c r="CK401" s="143">
        <v>0</v>
      </c>
      <c r="CL401" s="143">
        <v>0</v>
      </c>
      <c r="CM401" s="143">
        <v>0</v>
      </c>
      <c r="CN401" s="143">
        <v>1</v>
      </c>
      <c r="CO401" s="143">
        <v>0</v>
      </c>
      <c r="CP401" s="143">
        <v>0</v>
      </c>
      <c r="CQ401" s="143">
        <v>0</v>
      </c>
      <c r="CR401" s="143">
        <f t="shared" si="222"/>
        <v>432</v>
      </c>
      <c r="CS401" s="143">
        <f t="shared" si="223"/>
        <v>-25</v>
      </c>
    </row>
    <row r="402" s="135" customFormat="1" customHeight="1" spans="1:97">
      <c r="A402" s="143">
        <v>12446</v>
      </c>
      <c r="B402" s="143" t="s">
        <v>615</v>
      </c>
      <c r="C402" s="143">
        <v>573</v>
      </c>
      <c r="D402" s="143" t="s">
        <v>614</v>
      </c>
      <c r="E402" s="143" t="s">
        <v>72</v>
      </c>
      <c r="F402" s="143">
        <v>21</v>
      </c>
      <c r="G402" s="143">
        <v>25</v>
      </c>
      <c r="H402" s="143">
        <v>7</v>
      </c>
      <c r="I402" s="143">
        <v>155.48</v>
      </c>
      <c r="J402" s="143">
        <f t="shared" si="210"/>
        <v>-14</v>
      </c>
      <c r="K402" s="147" t="s">
        <v>70</v>
      </c>
      <c r="L402" s="143">
        <f>I402*0.06</f>
        <v>9.3288</v>
      </c>
      <c r="M402" s="143">
        <v>27</v>
      </c>
      <c r="N402" s="143">
        <v>30</v>
      </c>
      <c r="O402" s="143">
        <v>29</v>
      </c>
      <c r="P402" s="143">
        <v>640.91</v>
      </c>
      <c r="Q402" s="143">
        <f t="shared" si="211"/>
        <v>2</v>
      </c>
      <c r="R402" s="147" t="s">
        <v>73</v>
      </c>
      <c r="S402" s="143">
        <f>P402*0.06</f>
        <v>38.4546</v>
      </c>
      <c r="T402" s="143">
        <v>9</v>
      </c>
      <c r="U402" s="143">
        <v>9</v>
      </c>
      <c r="V402" s="143">
        <v>0</v>
      </c>
      <c r="W402" s="143">
        <v>0</v>
      </c>
      <c r="X402" s="143">
        <f t="shared" si="212"/>
        <v>-9</v>
      </c>
      <c r="Y402" s="147" t="s">
        <v>70</v>
      </c>
      <c r="Z402" s="143">
        <f t="shared" si="225"/>
        <v>0</v>
      </c>
      <c r="AA402" s="143">
        <v>18</v>
      </c>
      <c r="AB402" s="143">
        <v>24</v>
      </c>
      <c r="AC402" s="143">
        <v>15</v>
      </c>
      <c r="AD402" s="143">
        <v>330.6</v>
      </c>
      <c r="AE402" s="143">
        <f t="shared" si="213"/>
        <v>-3</v>
      </c>
      <c r="AF402" s="147" t="s">
        <v>70</v>
      </c>
      <c r="AG402" s="143">
        <f>AD402*0.06</f>
        <v>19.836</v>
      </c>
      <c r="AH402" s="143">
        <v>3</v>
      </c>
      <c r="AI402" s="143">
        <v>4</v>
      </c>
      <c r="AJ402" s="143">
        <v>0</v>
      </c>
      <c r="AK402" s="143">
        <v>0</v>
      </c>
      <c r="AL402" s="143">
        <f t="shared" si="214"/>
        <v>-3</v>
      </c>
      <c r="AM402" s="147" t="s">
        <v>70</v>
      </c>
      <c r="AN402" s="143">
        <f>AK402*0.06</f>
        <v>0</v>
      </c>
      <c r="AO402" s="143">
        <f>AL402*1</f>
        <v>-3</v>
      </c>
      <c r="AP402" s="143">
        <v>28</v>
      </c>
      <c r="AQ402" s="143">
        <v>34</v>
      </c>
      <c r="AR402" s="143">
        <v>21</v>
      </c>
      <c r="AS402" s="143">
        <v>1952.38</v>
      </c>
      <c r="AT402" s="143">
        <f t="shared" si="215"/>
        <v>-7</v>
      </c>
      <c r="AU402" s="147" t="s">
        <v>70</v>
      </c>
      <c r="AV402" s="143">
        <f>AS402*0.06</f>
        <v>117.1428</v>
      </c>
      <c r="AW402" s="143">
        <v>13</v>
      </c>
      <c r="AX402" s="143">
        <v>16</v>
      </c>
      <c r="AY402" s="143">
        <v>13</v>
      </c>
      <c r="AZ402" s="143">
        <v>350</v>
      </c>
      <c r="BA402" s="143">
        <f t="shared" si="216"/>
        <v>0</v>
      </c>
      <c r="BB402" s="147" t="s">
        <v>73</v>
      </c>
      <c r="BC402" s="143">
        <f>AZ402*0.08</f>
        <v>28</v>
      </c>
      <c r="BD402" s="143">
        <v>4</v>
      </c>
      <c r="BE402" s="143">
        <v>5</v>
      </c>
      <c r="BF402" s="143">
        <v>0</v>
      </c>
      <c r="BG402" s="143">
        <v>0</v>
      </c>
      <c r="BH402" s="143">
        <f t="shared" si="217"/>
        <v>-4</v>
      </c>
      <c r="BI402" s="147" t="s">
        <v>70</v>
      </c>
      <c r="BJ402" s="143">
        <f>BG402*0.06</f>
        <v>0</v>
      </c>
      <c r="BK402" s="143">
        <v>9</v>
      </c>
      <c r="BL402" s="143">
        <v>11</v>
      </c>
      <c r="BM402" s="143">
        <v>0</v>
      </c>
      <c r="BN402" s="143">
        <v>0</v>
      </c>
      <c r="BO402" s="143">
        <v>0</v>
      </c>
      <c r="BP402" s="143">
        <f t="shared" si="218"/>
        <v>-9</v>
      </c>
      <c r="BQ402" s="147" t="s">
        <v>70</v>
      </c>
      <c r="BR402" s="143">
        <f>(BN402-BO402)*0.06</f>
        <v>0</v>
      </c>
      <c r="BS402" s="143">
        <v>10</v>
      </c>
      <c r="BT402" s="143">
        <v>13</v>
      </c>
      <c r="BU402" s="143">
        <v>8</v>
      </c>
      <c r="BV402" s="143">
        <v>136.17</v>
      </c>
      <c r="BW402" s="143">
        <f t="shared" si="219"/>
        <v>-2</v>
      </c>
      <c r="BX402" s="147" t="s">
        <v>70</v>
      </c>
      <c r="BY402" s="143">
        <f>BV402*0.06</f>
        <v>8.1702</v>
      </c>
      <c r="BZ402" s="143">
        <v>8</v>
      </c>
      <c r="CA402" s="143">
        <v>10</v>
      </c>
      <c r="CB402" s="143">
        <f t="shared" si="220"/>
        <v>1</v>
      </c>
      <c r="CC402" s="159">
        <f t="shared" si="221"/>
        <v>-7</v>
      </c>
      <c r="CD402" s="160" t="s">
        <v>70</v>
      </c>
      <c r="CE402" s="159">
        <f t="shared" si="226"/>
        <v>3</v>
      </c>
      <c r="CF402" s="159">
        <f>CC402*3</f>
        <v>-21</v>
      </c>
      <c r="CG402" s="144">
        <v>0</v>
      </c>
      <c r="CH402" s="143">
        <v>1</v>
      </c>
      <c r="CI402" s="143">
        <v>0</v>
      </c>
      <c r="CJ402" s="143">
        <v>0</v>
      </c>
      <c r="CK402" s="143">
        <v>0</v>
      </c>
      <c r="CL402" s="143">
        <v>0</v>
      </c>
      <c r="CM402" s="143">
        <v>0</v>
      </c>
      <c r="CN402" s="143">
        <v>0</v>
      </c>
      <c r="CO402" s="143">
        <v>0</v>
      </c>
      <c r="CP402" s="143">
        <v>0</v>
      </c>
      <c r="CQ402" s="143">
        <v>0</v>
      </c>
      <c r="CR402" s="143">
        <f t="shared" si="222"/>
        <v>224</v>
      </c>
      <c r="CS402" s="143">
        <f t="shared" si="223"/>
        <v>-24</v>
      </c>
    </row>
    <row r="403" s="135" customFormat="1" customHeight="1" spans="1:97">
      <c r="A403" s="143">
        <v>13220</v>
      </c>
      <c r="B403" s="143" t="s">
        <v>616</v>
      </c>
      <c r="C403" s="143">
        <v>573</v>
      </c>
      <c r="D403" s="143" t="s">
        <v>614</v>
      </c>
      <c r="E403" s="144" t="s">
        <v>81</v>
      </c>
      <c r="F403" s="143">
        <v>0</v>
      </c>
      <c r="G403" s="143">
        <v>0</v>
      </c>
      <c r="H403" s="143">
        <v>0</v>
      </c>
      <c r="I403" s="143">
        <v>0</v>
      </c>
      <c r="J403" s="143">
        <f t="shared" si="210"/>
        <v>0</v>
      </c>
      <c r="K403" s="147" t="s">
        <v>76</v>
      </c>
      <c r="L403" s="143">
        <f>I403*0.06</f>
        <v>0</v>
      </c>
      <c r="M403" s="143">
        <v>0</v>
      </c>
      <c r="N403" s="143">
        <v>0</v>
      </c>
      <c r="O403" s="143">
        <v>0</v>
      </c>
      <c r="P403" s="143">
        <v>0</v>
      </c>
      <c r="Q403" s="143">
        <f t="shared" si="211"/>
        <v>0</v>
      </c>
      <c r="R403" s="147" t="s">
        <v>76</v>
      </c>
      <c r="S403" s="143">
        <f>P403*0.05</f>
        <v>0</v>
      </c>
      <c r="T403" s="143">
        <v>0</v>
      </c>
      <c r="U403" s="143">
        <v>0</v>
      </c>
      <c r="V403" s="143">
        <v>0</v>
      </c>
      <c r="W403" s="143">
        <v>0</v>
      </c>
      <c r="X403" s="143">
        <f t="shared" si="212"/>
        <v>0</v>
      </c>
      <c r="Y403" s="147" t="s">
        <v>76</v>
      </c>
      <c r="Z403" s="143">
        <f>W403*0.06</f>
        <v>0</v>
      </c>
      <c r="AA403" s="143">
        <v>0</v>
      </c>
      <c r="AB403" s="143">
        <v>0</v>
      </c>
      <c r="AC403" s="143">
        <v>0</v>
      </c>
      <c r="AD403" s="143">
        <v>0</v>
      </c>
      <c r="AE403" s="143">
        <f t="shared" si="213"/>
        <v>0</v>
      </c>
      <c r="AF403" s="147" t="s">
        <v>76</v>
      </c>
      <c r="AG403" s="143">
        <f>AD403*0.06</f>
        <v>0</v>
      </c>
      <c r="AH403" s="143">
        <v>0</v>
      </c>
      <c r="AI403" s="143">
        <v>0</v>
      </c>
      <c r="AJ403" s="143">
        <v>0</v>
      </c>
      <c r="AK403" s="143">
        <v>0</v>
      </c>
      <c r="AL403" s="143">
        <f t="shared" si="214"/>
        <v>0</v>
      </c>
      <c r="AM403" s="147" t="s">
        <v>76</v>
      </c>
      <c r="AN403" s="143">
        <f>AK403*0.06</f>
        <v>0</v>
      </c>
      <c r="AO403" s="143"/>
      <c r="AP403" s="143">
        <v>0</v>
      </c>
      <c r="AQ403" s="143">
        <v>0</v>
      </c>
      <c r="AR403" s="143">
        <v>0</v>
      </c>
      <c r="AS403" s="143">
        <v>0</v>
      </c>
      <c r="AT403" s="143">
        <f t="shared" si="215"/>
        <v>0</v>
      </c>
      <c r="AU403" s="147" t="s">
        <v>76</v>
      </c>
      <c r="AV403" s="143">
        <f>AS403*0.06</f>
        <v>0</v>
      </c>
      <c r="AW403" s="143">
        <v>0</v>
      </c>
      <c r="AX403" s="143">
        <v>0</v>
      </c>
      <c r="AY403" s="143">
        <v>0</v>
      </c>
      <c r="AZ403" s="143">
        <v>0</v>
      </c>
      <c r="BA403" s="143">
        <f t="shared" si="216"/>
        <v>0</v>
      </c>
      <c r="BB403" s="147" t="s">
        <v>69</v>
      </c>
      <c r="BC403" s="143">
        <f>AZ403*0.1</f>
        <v>0</v>
      </c>
      <c r="BD403" s="143">
        <v>0</v>
      </c>
      <c r="BE403" s="143">
        <v>0</v>
      </c>
      <c r="BF403" s="143">
        <v>0</v>
      </c>
      <c r="BG403" s="143">
        <v>0</v>
      </c>
      <c r="BH403" s="143">
        <f t="shared" si="217"/>
        <v>0</v>
      </c>
      <c r="BI403" s="147" t="s">
        <v>76</v>
      </c>
      <c r="BJ403" s="143">
        <f>BG403*0.06</f>
        <v>0</v>
      </c>
      <c r="BK403" s="143">
        <v>0</v>
      </c>
      <c r="BL403" s="143">
        <v>0</v>
      </c>
      <c r="BM403" s="143">
        <v>0</v>
      </c>
      <c r="BN403" s="143">
        <v>0</v>
      </c>
      <c r="BO403" s="143">
        <v>0</v>
      </c>
      <c r="BP403" s="143">
        <f t="shared" si="218"/>
        <v>0</v>
      </c>
      <c r="BQ403" s="147" t="s">
        <v>76</v>
      </c>
      <c r="BR403" s="143">
        <f>(BN403-BO403)*0.06</f>
        <v>0</v>
      </c>
      <c r="BS403" s="143">
        <v>0</v>
      </c>
      <c r="BT403" s="143">
        <v>0</v>
      </c>
      <c r="BU403" s="143">
        <v>0</v>
      </c>
      <c r="BV403" s="143">
        <v>0</v>
      </c>
      <c r="BW403" s="143">
        <f t="shared" si="219"/>
        <v>0</v>
      </c>
      <c r="BX403" s="147" t="s">
        <v>76</v>
      </c>
      <c r="BY403" s="143">
        <f>BV403*0.06</f>
        <v>0</v>
      </c>
      <c r="BZ403" s="143">
        <v>0</v>
      </c>
      <c r="CA403" s="143">
        <v>0</v>
      </c>
      <c r="CB403" s="143">
        <f t="shared" si="220"/>
        <v>0</v>
      </c>
      <c r="CC403" s="159">
        <f t="shared" si="221"/>
        <v>0</v>
      </c>
      <c r="CD403" s="160" t="s">
        <v>76</v>
      </c>
      <c r="CE403" s="159">
        <f t="shared" si="226"/>
        <v>0</v>
      </c>
      <c r="CF403" s="159"/>
      <c r="CG403" s="144">
        <v>0</v>
      </c>
      <c r="CH403" s="143">
        <v>0</v>
      </c>
      <c r="CI403" s="143">
        <v>0</v>
      </c>
      <c r="CJ403" s="143">
        <v>0</v>
      </c>
      <c r="CK403" s="143">
        <v>0</v>
      </c>
      <c r="CL403" s="143">
        <v>0</v>
      </c>
      <c r="CM403" s="143">
        <v>0</v>
      </c>
      <c r="CN403" s="143">
        <v>0</v>
      </c>
      <c r="CO403" s="143">
        <v>0</v>
      </c>
      <c r="CP403" s="143">
        <v>0</v>
      </c>
      <c r="CQ403" s="143">
        <v>0</v>
      </c>
      <c r="CR403" s="143">
        <f t="shared" si="222"/>
        <v>0</v>
      </c>
      <c r="CS403" s="143">
        <f t="shared" si="223"/>
        <v>0</v>
      </c>
    </row>
    <row r="404" s="135" customFormat="1" customHeight="1" spans="1:97">
      <c r="A404" s="143">
        <v>13191</v>
      </c>
      <c r="B404" s="143" t="s">
        <v>617</v>
      </c>
      <c r="C404" s="143">
        <v>573</v>
      </c>
      <c r="D404" s="143" t="s">
        <v>614</v>
      </c>
      <c r="E404" s="144" t="s">
        <v>81</v>
      </c>
      <c r="F404" s="143">
        <v>0</v>
      </c>
      <c r="G404" s="143">
        <v>0</v>
      </c>
      <c r="H404" s="143">
        <v>0</v>
      </c>
      <c r="I404" s="143">
        <v>0</v>
      </c>
      <c r="J404" s="143">
        <f t="shared" si="210"/>
        <v>0</v>
      </c>
      <c r="K404" s="147" t="s">
        <v>76</v>
      </c>
      <c r="L404" s="143">
        <f>I404*0.06</f>
        <v>0</v>
      </c>
      <c r="M404" s="143">
        <v>0</v>
      </c>
      <c r="N404" s="143">
        <v>0</v>
      </c>
      <c r="O404" s="143">
        <v>0</v>
      </c>
      <c r="P404" s="143">
        <v>0</v>
      </c>
      <c r="Q404" s="143">
        <f t="shared" si="211"/>
        <v>0</v>
      </c>
      <c r="R404" s="147" t="s">
        <v>76</v>
      </c>
      <c r="S404" s="143">
        <f>P404*0.05</f>
        <v>0</v>
      </c>
      <c r="T404" s="143">
        <v>0</v>
      </c>
      <c r="U404" s="143">
        <v>0</v>
      </c>
      <c r="V404" s="143">
        <v>0</v>
      </c>
      <c r="W404" s="143">
        <v>0</v>
      </c>
      <c r="X404" s="143">
        <f t="shared" si="212"/>
        <v>0</v>
      </c>
      <c r="Y404" s="147" t="s">
        <v>76</v>
      </c>
      <c r="Z404" s="143">
        <f>W404*0.06</f>
        <v>0</v>
      </c>
      <c r="AA404" s="143">
        <v>0</v>
      </c>
      <c r="AB404" s="143">
        <v>0</v>
      </c>
      <c r="AC404" s="143">
        <v>0</v>
      </c>
      <c r="AD404" s="143">
        <v>0</v>
      </c>
      <c r="AE404" s="143">
        <f t="shared" si="213"/>
        <v>0</v>
      </c>
      <c r="AF404" s="147" t="s">
        <v>76</v>
      </c>
      <c r="AG404" s="143">
        <f>AD404*0.06</f>
        <v>0</v>
      </c>
      <c r="AH404" s="143">
        <v>0</v>
      </c>
      <c r="AI404" s="143">
        <v>0</v>
      </c>
      <c r="AJ404" s="143">
        <v>0</v>
      </c>
      <c r="AK404" s="143">
        <v>0</v>
      </c>
      <c r="AL404" s="143">
        <f t="shared" si="214"/>
        <v>0</v>
      </c>
      <c r="AM404" s="147" t="s">
        <v>76</v>
      </c>
      <c r="AN404" s="143">
        <f>AK404*0.06</f>
        <v>0</v>
      </c>
      <c r="AO404" s="143"/>
      <c r="AP404" s="143">
        <v>0</v>
      </c>
      <c r="AQ404" s="143">
        <v>0</v>
      </c>
      <c r="AR404" s="143">
        <v>0</v>
      </c>
      <c r="AS404" s="143">
        <v>0</v>
      </c>
      <c r="AT404" s="143">
        <f t="shared" si="215"/>
        <v>0</v>
      </c>
      <c r="AU404" s="147" t="s">
        <v>76</v>
      </c>
      <c r="AV404" s="143">
        <f>AS404*0.06</f>
        <v>0</v>
      </c>
      <c r="AW404" s="143">
        <v>0</v>
      </c>
      <c r="AX404" s="143">
        <v>0</v>
      </c>
      <c r="AY404" s="143">
        <v>0</v>
      </c>
      <c r="AZ404" s="143">
        <v>0</v>
      </c>
      <c r="BA404" s="143">
        <f t="shared" si="216"/>
        <v>0</v>
      </c>
      <c r="BB404" s="147" t="s">
        <v>69</v>
      </c>
      <c r="BC404" s="143">
        <f>AZ404*0.1</f>
        <v>0</v>
      </c>
      <c r="BD404" s="143">
        <v>0</v>
      </c>
      <c r="BE404" s="143">
        <v>0</v>
      </c>
      <c r="BF404" s="143">
        <v>0</v>
      </c>
      <c r="BG404" s="143">
        <v>0</v>
      </c>
      <c r="BH404" s="143">
        <f t="shared" si="217"/>
        <v>0</v>
      </c>
      <c r="BI404" s="147" t="s">
        <v>76</v>
      </c>
      <c r="BJ404" s="143">
        <f>BG404*0.06</f>
        <v>0</v>
      </c>
      <c r="BK404" s="143">
        <v>0</v>
      </c>
      <c r="BL404" s="143">
        <v>0</v>
      </c>
      <c r="BM404" s="143">
        <v>0</v>
      </c>
      <c r="BN404" s="143">
        <v>0</v>
      </c>
      <c r="BO404" s="143">
        <v>0</v>
      </c>
      <c r="BP404" s="143">
        <f t="shared" si="218"/>
        <v>0</v>
      </c>
      <c r="BQ404" s="147" t="s">
        <v>76</v>
      </c>
      <c r="BR404" s="143">
        <f>(BN404-BO404)*0.06</f>
        <v>0</v>
      </c>
      <c r="BS404" s="143">
        <v>0</v>
      </c>
      <c r="BT404" s="143">
        <v>0</v>
      </c>
      <c r="BU404" s="143">
        <v>0</v>
      </c>
      <c r="BV404" s="143">
        <v>0</v>
      </c>
      <c r="BW404" s="143">
        <f t="shared" si="219"/>
        <v>0</v>
      </c>
      <c r="BX404" s="147" t="s">
        <v>76</v>
      </c>
      <c r="BY404" s="143">
        <f>BV404*0.06</f>
        <v>0</v>
      </c>
      <c r="BZ404" s="143">
        <v>0</v>
      </c>
      <c r="CA404" s="143">
        <v>0</v>
      </c>
      <c r="CB404" s="143">
        <f t="shared" si="220"/>
        <v>0</v>
      </c>
      <c r="CC404" s="159">
        <f t="shared" si="221"/>
        <v>0</v>
      </c>
      <c r="CD404" s="160" t="s">
        <v>76</v>
      </c>
      <c r="CE404" s="159">
        <f t="shared" si="226"/>
        <v>0</v>
      </c>
      <c r="CF404" s="159"/>
      <c r="CG404" s="144">
        <v>0</v>
      </c>
      <c r="CH404" s="143">
        <v>0</v>
      </c>
      <c r="CI404" s="143">
        <v>0</v>
      </c>
      <c r="CJ404" s="143">
        <v>0</v>
      </c>
      <c r="CK404" s="143">
        <v>0</v>
      </c>
      <c r="CL404" s="143">
        <v>0</v>
      </c>
      <c r="CM404" s="143">
        <v>0</v>
      </c>
      <c r="CN404" s="143">
        <v>0</v>
      </c>
      <c r="CO404" s="143">
        <v>0</v>
      </c>
      <c r="CP404" s="143">
        <v>0</v>
      </c>
      <c r="CQ404" s="143">
        <v>0</v>
      </c>
      <c r="CR404" s="143">
        <f t="shared" si="222"/>
        <v>0</v>
      </c>
      <c r="CS404" s="143">
        <f t="shared" si="223"/>
        <v>0</v>
      </c>
    </row>
    <row r="405" s="135" customFormat="1" customHeight="1" spans="1:97">
      <c r="A405" s="143">
        <v>5344</v>
      </c>
      <c r="B405" s="143" t="s">
        <v>618</v>
      </c>
      <c r="C405" s="143">
        <v>379</v>
      </c>
      <c r="D405" s="143" t="s">
        <v>619</v>
      </c>
      <c r="E405" s="143" t="s">
        <v>72</v>
      </c>
      <c r="F405" s="143">
        <v>34</v>
      </c>
      <c r="G405" s="143">
        <v>41</v>
      </c>
      <c r="H405" s="143">
        <v>21</v>
      </c>
      <c r="I405" s="143">
        <v>415.74</v>
      </c>
      <c r="J405" s="143">
        <f t="shared" si="210"/>
        <v>-13</v>
      </c>
      <c r="K405" s="147" t="s">
        <v>70</v>
      </c>
      <c r="L405" s="143">
        <f>I405*0.06</f>
        <v>24.9444</v>
      </c>
      <c r="M405" s="143">
        <v>46</v>
      </c>
      <c r="N405" s="143">
        <v>50</v>
      </c>
      <c r="O405" s="143">
        <v>51</v>
      </c>
      <c r="P405" s="143">
        <v>1171.84</v>
      </c>
      <c r="Q405" s="143">
        <f t="shared" si="211"/>
        <v>5</v>
      </c>
      <c r="R405" s="147" t="s">
        <v>69</v>
      </c>
      <c r="S405" s="143">
        <f>P405*0.08</f>
        <v>93.7472</v>
      </c>
      <c r="T405" s="143">
        <v>17</v>
      </c>
      <c r="U405" s="143">
        <v>18</v>
      </c>
      <c r="V405" s="143">
        <v>8</v>
      </c>
      <c r="W405" s="143">
        <v>182.7</v>
      </c>
      <c r="X405" s="143">
        <f t="shared" si="212"/>
        <v>-9</v>
      </c>
      <c r="Y405" s="147" t="s">
        <v>70</v>
      </c>
      <c r="Z405" s="143">
        <f>W405*0.06</f>
        <v>10.962</v>
      </c>
      <c r="AA405" s="143">
        <v>30</v>
      </c>
      <c r="AB405" s="143">
        <v>37</v>
      </c>
      <c r="AC405" s="143">
        <v>33</v>
      </c>
      <c r="AD405" s="143">
        <v>705.91</v>
      </c>
      <c r="AE405" s="143">
        <f t="shared" si="213"/>
        <v>3</v>
      </c>
      <c r="AF405" s="147" t="s">
        <v>73</v>
      </c>
      <c r="AG405" s="143">
        <f>AD405*0.08</f>
        <v>56.4728</v>
      </c>
      <c r="AH405" s="143">
        <v>5</v>
      </c>
      <c r="AI405" s="143">
        <v>6</v>
      </c>
      <c r="AJ405" s="143">
        <v>0</v>
      </c>
      <c r="AK405" s="143">
        <v>0</v>
      </c>
      <c r="AL405" s="143">
        <f t="shared" si="214"/>
        <v>-5</v>
      </c>
      <c r="AM405" s="147" t="s">
        <v>70</v>
      </c>
      <c r="AN405" s="143">
        <f>AK405*0.06</f>
        <v>0</v>
      </c>
      <c r="AO405" s="143">
        <f>AL405*1</f>
        <v>-5</v>
      </c>
      <c r="AP405" s="143">
        <v>64</v>
      </c>
      <c r="AQ405" s="143">
        <v>77</v>
      </c>
      <c r="AR405" s="143">
        <v>51</v>
      </c>
      <c r="AS405" s="143">
        <v>4019.77</v>
      </c>
      <c r="AT405" s="143">
        <f t="shared" si="215"/>
        <v>-13</v>
      </c>
      <c r="AU405" s="147" t="s">
        <v>70</v>
      </c>
      <c r="AV405" s="143">
        <f>AS405*0.06</f>
        <v>241.1862</v>
      </c>
      <c r="AW405" s="143">
        <v>8</v>
      </c>
      <c r="AX405" s="143">
        <v>10</v>
      </c>
      <c r="AY405" s="143">
        <v>1</v>
      </c>
      <c r="AZ405" s="143">
        <v>35</v>
      </c>
      <c r="BA405" s="143">
        <f t="shared" si="216"/>
        <v>-7</v>
      </c>
      <c r="BB405" s="147" t="s">
        <v>70</v>
      </c>
      <c r="BC405" s="143">
        <f>AZ405*0.06</f>
        <v>2.1</v>
      </c>
      <c r="BD405" s="143">
        <v>3</v>
      </c>
      <c r="BE405" s="143">
        <v>4</v>
      </c>
      <c r="BF405" s="143">
        <v>0</v>
      </c>
      <c r="BG405" s="143">
        <v>0</v>
      </c>
      <c r="BH405" s="143">
        <f t="shared" si="217"/>
        <v>-3</v>
      </c>
      <c r="BI405" s="147" t="s">
        <v>70</v>
      </c>
      <c r="BJ405" s="143">
        <f>BG405*0.06</f>
        <v>0</v>
      </c>
      <c r="BK405" s="143">
        <v>10</v>
      </c>
      <c r="BL405" s="143">
        <v>12</v>
      </c>
      <c r="BM405" s="143">
        <v>0</v>
      </c>
      <c r="BN405" s="143">
        <v>0</v>
      </c>
      <c r="BO405" s="143">
        <v>0</v>
      </c>
      <c r="BP405" s="143">
        <f t="shared" si="218"/>
        <v>-10</v>
      </c>
      <c r="BQ405" s="147" t="s">
        <v>70</v>
      </c>
      <c r="BR405" s="143">
        <f>(BN405-BO405)*0.06</f>
        <v>0</v>
      </c>
      <c r="BS405" s="143">
        <v>9</v>
      </c>
      <c r="BT405" s="143">
        <v>12</v>
      </c>
      <c r="BU405" s="143">
        <v>18</v>
      </c>
      <c r="BV405" s="143">
        <v>305.89</v>
      </c>
      <c r="BW405" s="143">
        <f t="shared" si="219"/>
        <v>9</v>
      </c>
      <c r="BX405" s="147" t="s">
        <v>69</v>
      </c>
      <c r="BY405" s="143">
        <f>BV405*0.1</f>
        <v>30.589</v>
      </c>
      <c r="BZ405" s="143">
        <v>15</v>
      </c>
      <c r="CA405" s="143">
        <v>18</v>
      </c>
      <c r="CB405" s="143">
        <f t="shared" si="220"/>
        <v>14.5</v>
      </c>
      <c r="CC405" s="159">
        <f t="shared" si="221"/>
        <v>-0.5</v>
      </c>
      <c r="CD405" s="160" t="s">
        <v>70</v>
      </c>
      <c r="CE405" s="159">
        <f t="shared" si="226"/>
        <v>44</v>
      </c>
      <c r="CF405" s="159">
        <f>CC405*3</f>
        <v>-1.5</v>
      </c>
      <c r="CG405" s="144">
        <v>1</v>
      </c>
      <c r="CH405" s="143">
        <v>3</v>
      </c>
      <c r="CI405" s="143">
        <v>2</v>
      </c>
      <c r="CJ405" s="143">
        <v>0</v>
      </c>
      <c r="CK405" s="143">
        <v>0</v>
      </c>
      <c r="CL405" s="143">
        <v>0</v>
      </c>
      <c r="CM405" s="143">
        <v>0</v>
      </c>
      <c r="CN405" s="143">
        <v>1</v>
      </c>
      <c r="CO405" s="143">
        <v>0</v>
      </c>
      <c r="CP405" s="143">
        <v>0</v>
      </c>
      <c r="CQ405" s="143">
        <v>0</v>
      </c>
      <c r="CR405" s="143">
        <f t="shared" si="222"/>
        <v>504</v>
      </c>
      <c r="CS405" s="143">
        <f t="shared" si="223"/>
        <v>-6.5</v>
      </c>
    </row>
    <row r="406" s="135" customFormat="1" customHeight="1" spans="1:97">
      <c r="A406" s="143">
        <v>6830</v>
      </c>
      <c r="B406" s="143" t="s">
        <v>620</v>
      </c>
      <c r="C406" s="143">
        <v>379</v>
      </c>
      <c r="D406" s="143" t="s">
        <v>619</v>
      </c>
      <c r="E406" s="143" t="s">
        <v>68</v>
      </c>
      <c r="F406" s="143">
        <v>35</v>
      </c>
      <c r="G406" s="143">
        <v>42</v>
      </c>
      <c r="H406" s="143">
        <v>39</v>
      </c>
      <c r="I406" s="143">
        <v>902.75</v>
      </c>
      <c r="J406" s="143">
        <f t="shared" si="210"/>
        <v>4</v>
      </c>
      <c r="K406" s="147" t="s">
        <v>73</v>
      </c>
      <c r="L406" s="143">
        <f>I406*0.08</f>
        <v>72.22</v>
      </c>
      <c r="M406" s="143">
        <v>45</v>
      </c>
      <c r="N406" s="143">
        <v>50</v>
      </c>
      <c r="O406" s="143">
        <v>67</v>
      </c>
      <c r="P406" s="143">
        <v>1624.91</v>
      </c>
      <c r="Q406" s="143">
        <f t="shared" si="211"/>
        <v>22</v>
      </c>
      <c r="R406" s="147" t="s">
        <v>69</v>
      </c>
      <c r="S406" s="143">
        <f>P406*0.08</f>
        <v>129.9928</v>
      </c>
      <c r="T406" s="143">
        <v>16</v>
      </c>
      <c r="U406" s="143">
        <v>18</v>
      </c>
      <c r="V406" s="143">
        <v>9</v>
      </c>
      <c r="W406" s="143">
        <v>273.5</v>
      </c>
      <c r="X406" s="143">
        <f t="shared" si="212"/>
        <v>-7</v>
      </c>
      <c r="Y406" s="147" t="s">
        <v>70</v>
      </c>
      <c r="Z406" s="143">
        <f>W406*0.06</f>
        <v>16.41</v>
      </c>
      <c r="AA406" s="143">
        <v>30</v>
      </c>
      <c r="AB406" s="143">
        <v>38</v>
      </c>
      <c r="AC406" s="143">
        <v>41</v>
      </c>
      <c r="AD406" s="143">
        <v>1031.07</v>
      </c>
      <c r="AE406" s="143">
        <f t="shared" si="213"/>
        <v>11</v>
      </c>
      <c r="AF406" s="147" t="s">
        <v>69</v>
      </c>
      <c r="AG406" s="143">
        <f>AD406*0.1</f>
        <v>103.107</v>
      </c>
      <c r="AH406" s="143">
        <v>5</v>
      </c>
      <c r="AI406" s="143">
        <v>6</v>
      </c>
      <c r="AJ406" s="143">
        <v>0</v>
      </c>
      <c r="AK406" s="143">
        <v>0</v>
      </c>
      <c r="AL406" s="143">
        <f t="shared" si="214"/>
        <v>-5</v>
      </c>
      <c r="AM406" s="147" t="s">
        <v>70</v>
      </c>
      <c r="AN406" s="143">
        <f>AK406*0.06</f>
        <v>0</v>
      </c>
      <c r="AO406" s="143">
        <f>AL406*1</f>
        <v>-5</v>
      </c>
      <c r="AP406" s="143">
        <v>64</v>
      </c>
      <c r="AQ406" s="143">
        <v>77</v>
      </c>
      <c r="AR406" s="143">
        <v>64</v>
      </c>
      <c r="AS406" s="143">
        <v>5430.6</v>
      </c>
      <c r="AT406" s="143">
        <f t="shared" si="215"/>
        <v>0</v>
      </c>
      <c r="AU406" s="147" t="s">
        <v>73</v>
      </c>
      <c r="AV406" s="143">
        <f>AS406*0.08</f>
        <v>434.448</v>
      </c>
      <c r="AW406" s="143">
        <v>7</v>
      </c>
      <c r="AX406" s="143">
        <v>9</v>
      </c>
      <c r="AY406" s="143">
        <v>15</v>
      </c>
      <c r="AZ406" s="143">
        <v>370</v>
      </c>
      <c r="BA406" s="143">
        <f t="shared" si="216"/>
        <v>8</v>
      </c>
      <c r="BB406" s="147" t="s">
        <v>69</v>
      </c>
      <c r="BC406" s="143">
        <f>AZ406*0.1</f>
        <v>37</v>
      </c>
      <c r="BD406" s="143">
        <v>3</v>
      </c>
      <c r="BE406" s="143">
        <v>4</v>
      </c>
      <c r="BF406" s="143">
        <v>4</v>
      </c>
      <c r="BG406" s="143">
        <v>88.6</v>
      </c>
      <c r="BH406" s="143">
        <f t="shared" si="217"/>
        <v>1</v>
      </c>
      <c r="BI406" s="147" t="s">
        <v>69</v>
      </c>
      <c r="BJ406" s="143">
        <f>BG406*0.1</f>
        <v>8.86</v>
      </c>
      <c r="BK406" s="143">
        <v>10</v>
      </c>
      <c r="BL406" s="143">
        <v>12</v>
      </c>
      <c r="BM406" s="143">
        <v>7</v>
      </c>
      <c r="BN406" s="143">
        <v>149.5</v>
      </c>
      <c r="BO406" s="143">
        <v>0</v>
      </c>
      <c r="BP406" s="143">
        <f t="shared" si="218"/>
        <v>-3</v>
      </c>
      <c r="BQ406" s="147" t="s">
        <v>70</v>
      </c>
      <c r="BR406" s="143">
        <f>(BN406-BO406)*0.06</f>
        <v>8.97</v>
      </c>
      <c r="BS406" s="143">
        <v>9</v>
      </c>
      <c r="BT406" s="143">
        <v>11</v>
      </c>
      <c r="BU406" s="143">
        <v>28</v>
      </c>
      <c r="BV406" s="143">
        <v>537.81</v>
      </c>
      <c r="BW406" s="143">
        <f t="shared" si="219"/>
        <v>19</v>
      </c>
      <c r="BX406" s="147" t="s">
        <v>69</v>
      </c>
      <c r="BY406" s="143">
        <f>BV406*0.1</f>
        <v>53.781</v>
      </c>
      <c r="BZ406" s="143">
        <v>15</v>
      </c>
      <c r="CA406" s="143">
        <v>18</v>
      </c>
      <c r="CB406" s="143">
        <f t="shared" si="220"/>
        <v>1</v>
      </c>
      <c r="CC406" s="159">
        <f t="shared" si="221"/>
        <v>-14</v>
      </c>
      <c r="CD406" s="160" t="s">
        <v>70</v>
      </c>
      <c r="CE406" s="159">
        <f t="shared" si="226"/>
        <v>4</v>
      </c>
      <c r="CF406" s="159">
        <f>CC406*3</f>
        <v>-42</v>
      </c>
      <c r="CG406" s="144">
        <v>0</v>
      </c>
      <c r="CH406" s="143">
        <v>0</v>
      </c>
      <c r="CI406" s="143">
        <v>0</v>
      </c>
      <c r="CJ406" s="143">
        <v>0</v>
      </c>
      <c r="CK406" s="143">
        <v>0</v>
      </c>
      <c r="CL406" s="143">
        <v>1</v>
      </c>
      <c r="CM406" s="143">
        <v>0</v>
      </c>
      <c r="CN406" s="143">
        <v>0</v>
      </c>
      <c r="CO406" s="143">
        <v>0</v>
      </c>
      <c r="CP406" s="143">
        <v>0</v>
      </c>
      <c r="CQ406" s="143">
        <v>0</v>
      </c>
      <c r="CR406" s="143">
        <f t="shared" si="222"/>
        <v>869</v>
      </c>
      <c r="CS406" s="143">
        <f t="shared" si="223"/>
        <v>-47</v>
      </c>
    </row>
    <row r="407" s="135" customFormat="1" customHeight="1" spans="1:97">
      <c r="A407" s="143">
        <v>6831</v>
      </c>
      <c r="B407" s="143" t="s">
        <v>621</v>
      </c>
      <c r="C407" s="143">
        <v>379</v>
      </c>
      <c r="D407" s="143" t="s">
        <v>619</v>
      </c>
      <c r="E407" s="143" t="s">
        <v>72</v>
      </c>
      <c r="F407" s="143">
        <v>34</v>
      </c>
      <c r="G407" s="143">
        <v>41</v>
      </c>
      <c r="H407" s="143">
        <v>16</v>
      </c>
      <c r="I407" s="143">
        <v>398.69</v>
      </c>
      <c r="J407" s="143">
        <f t="shared" si="210"/>
        <v>-18</v>
      </c>
      <c r="K407" s="147" t="s">
        <v>70</v>
      </c>
      <c r="L407" s="143">
        <f>I407*0.06</f>
        <v>23.9214</v>
      </c>
      <c r="M407" s="143">
        <v>45</v>
      </c>
      <c r="N407" s="143">
        <v>50</v>
      </c>
      <c r="O407" s="143">
        <v>44</v>
      </c>
      <c r="P407" s="143">
        <v>1007.39</v>
      </c>
      <c r="Q407" s="143">
        <f t="shared" si="211"/>
        <v>-1</v>
      </c>
      <c r="R407" s="147" t="s">
        <v>70</v>
      </c>
      <c r="S407" s="143">
        <f>P407*0.05</f>
        <v>50.3695</v>
      </c>
      <c r="T407" s="143">
        <v>16</v>
      </c>
      <c r="U407" s="143">
        <v>18</v>
      </c>
      <c r="V407" s="143">
        <v>9</v>
      </c>
      <c r="W407" s="143">
        <v>188.88</v>
      </c>
      <c r="X407" s="143">
        <f t="shared" si="212"/>
        <v>-7</v>
      </c>
      <c r="Y407" s="147" t="s">
        <v>70</v>
      </c>
      <c r="Z407" s="143">
        <f>W407*0.06</f>
        <v>11.3328</v>
      </c>
      <c r="AA407" s="143">
        <v>30</v>
      </c>
      <c r="AB407" s="143">
        <v>38</v>
      </c>
      <c r="AC407" s="143">
        <v>38</v>
      </c>
      <c r="AD407" s="143">
        <v>793.23</v>
      </c>
      <c r="AE407" s="143">
        <f t="shared" si="213"/>
        <v>8</v>
      </c>
      <c r="AF407" s="147" t="s">
        <v>69</v>
      </c>
      <c r="AG407" s="143">
        <f>AD407*0.1</f>
        <v>79.323</v>
      </c>
      <c r="AH407" s="143">
        <v>5</v>
      </c>
      <c r="AI407" s="143">
        <v>6</v>
      </c>
      <c r="AJ407" s="143">
        <v>0</v>
      </c>
      <c r="AK407" s="143">
        <v>0</v>
      </c>
      <c r="AL407" s="143">
        <f t="shared" si="214"/>
        <v>-5</v>
      </c>
      <c r="AM407" s="147" t="s">
        <v>70</v>
      </c>
      <c r="AN407" s="143">
        <f>AK407*0.06</f>
        <v>0</v>
      </c>
      <c r="AO407" s="143">
        <f>AL407*1</f>
        <v>-5</v>
      </c>
      <c r="AP407" s="143">
        <v>65</v>
      </c>
      <c r="AQ407" s="143">
        <v>78</v>
      </c>
      <c r="AR407" s="143">
        <v>32</v>
      </c>
      <c r="AS407" s="143">
        <v>2678.29</v>
      </c>
      <c r="AT407" s="143">
        <f t="shared" si="215"/>
        <v>-33</v>
      </c>
      <c r="AU407" s="147" t="s">
        <v>70</v>
      </c>
      <c r="AV407" s="143">
        <f>AS407*0.06</f>
        <v>160.6974</v>
      </c>
      <c r="AW407" s="143">
        <v>8</v>
      </c>
      <c r="AX407" s="143">
        <v>9</v>
      </c>
      <c r="AY407" s="143">
        <v>11</v>
      </c>
      <c r="AZ407" s="143">
        <v>312.6</v>
      </c>
      <c r="BA407" s="143">
        <f t="shared" si="216"/>
        <v>3</v>
      </c>
      <c r="BB407" s="147" t="s">
        <v>69</v>
      </c>
      <c r="BC407" s="143">
        <f>AZ407*0.1</f>
        <v>31.26</v>
      </c>
      <c r="BD407" s="143">
        <v>3</v>
      </c>
      <c r="BE407" s="143">
        <v>3</v>
      </c>
      <c r="BF407" s="143">
        <v>7</v>
      </c>
      <c r="BG407" s="143">
        <v>99.4</v>
      </c>
      <c r="BH407" s="143">
        <f t="shared" si="217"/>
        <v>4</v>
      </c>
      <c r="BI407" s="147" t="s">
        <v>69</v>
      </c>
      <c r="BJ407" s="143">
        <f>BG407*0.1</f>
        <v>9.94</v>
      </c>
      <c r="BK407" s="143">
        <v>9</v>
      </c>
      <c r="BL407" s="143">
        <v>11</v>
      </c>
      <c r="BM407" s="143">
        <v>16</v>
      </c>
      <c r="BN407" s="143">
        <v>328.9</v>
      </c>
      <c r="BO407" s="143">
        <v>29.9</v>
      </c>
      <c r="BP407" s="143">
        <f t="shared" si="218"/>
        <v>7</v>
      </c>
      <c r="BQ407" s="147" t="s">
        <v>69</v>
      </c>
      <c r="BR407" s="143">
        <f>(BN407-BO407)*0.1</f>
        <v>29.9</v>
      </c>
      <c r="BS407" s="143">
        <v>9</v>
      </c>
      <c r="BT407" s="143">
        <v>12</v>
      </c>
      <c r="BU407" s="143">
        <v>21</v>
      </c>
      <c r="BV407" s="143">
        <v>356.18</v>
      </c>
      <c r="BW407" s="143">
        <f t="shared" si="219"/>
        <v>12</v>
      </c>
      <c r="BX407" s="147" t="s">
        <v>69</v>
      </c>
      <c r="BY407" s="143">
        <f>BV407*0.1</f>
        <v>35.618</v>
      </c>
      <c r="BZ407" s="143">
        <v>16</v>
      </c>
      <c r="CA407" s="143">
        <v>19</v>
      </c>
      <c r="CB407" s="143">
        <f t="shared" si="220"/>
        <v>9</v>
      </c>
      <c r="CC407" s="159">
        <f t="shared" si="221"/>
        <v>-7</v>
      </c>
      <c r="CD407" s="160" t="s">
        <v>70</v>
      </c>
      <c r="CE407" s="159">
        <f t="shared" si="226"/>
        <v>27</v>
      </c>
      <c r="CF407" s="159">
        <f>CC407*3</f>
        <v>-21</v>
      </c>
      <c r="CG407" s="144">
        <v>0</v>
      </c>
      <c r="CH407" s="143">
        <v>4</v>
      </c>
      <c r="CI407" s="143">
        <v>1</v>
      </c>
      <c r="CJ407" s="143">
        <v>0</v>
      </c>
      <c r="CK407" s="143">
        <v>0</v>
      </c>
      <c r="CL407" s="143">
        <v>0</v>
      </c>
      <c r="CM407" s="143">
        <v>0</v>
      </c>
      <c r="CN407" s="143">
        <v>0</v>
      </c>
      <c r="CO407" s="143">
        <v>0</v>
      </c>
      <c r="CP407" s="143">
        <v>0</v>
      </c>
      <c r="CQ407" s="143">
        <v>0</v>
      </c>
      <c r="CR407" s="143">
        <f t="shared" si="222"/>
        <v>459</v>
      </c>
      <c r="CS407" s="143">
        <f t="shared" si="223"/>
        <v>-26</v>
      </c>
    </row>
    <row r="408" s="135" customFormat="1" customHeight="1" spans="1:97">
      <c r="A408" s="143">
        <v>10949</v>
      </c>
      <c r="B408" s="143" t="s">
        <v>622</v>
      </c>
      <c r="C408" s="143">
        <v>373</v>
      </c>
      <c r="D408" s="143" t="s">
        <v>623</v>
      </c>
      <c r="E408" s="143" t="s">
        <v>72</v>
      </c>
      <c r="F408" s="143">
        <v>53</v>
      </c>
      <c r="G408" s="143">
        <v>63</v>
      </c>
      <c r="H408" s="143">
        <v>37</v>
      </c>
      <c r="I408" s="143">
        <v>916.93</v>
      </c>
      <c r="J408" s="143">
        <f t="shared" si="210"/>
        <v>-16</v>
      </c>
      <c r="K408" s="147" t="s">
        <v>70</v>
      </c>
      <c r="L408" s="143">
        <f>I408*0.06</f>
        <v>55.0158</v>
      </c>
      <c r="M408" s="143">
        <v>70</v>
      </c>
      <c r="N408" s="143">
        <v>77</v>
      </c>
      <c r="O408" s="143">
        <v>37</v>
      </c>
      <c r="P408" s="143">
        <v>836.24</v>
      </c>
      <c r="Q408" s="143">
        <f t="shared" si="211"/>
        <v>-33</v>
      </c>
      <c r="R408" s="147" t="s">
        <v>70</v>
      </c>
      <c r="S408" s="143">
        <f>P408*0.05</f>
        <v>41.812</v>
      </c>
      <c r="T408" s="143">
        <v>30</v>
      </c>
      <c r="U408" s="143">
        <v>33</v>
      </c>
      <c r="V408" s="143">
        <v>6</v>
      </c>
      <c r="W408" s="143">
        <v>161</v>
      </c>
      <c r="X408" s="143">
        <f t="shared" si="212"/>
        <v>-24</v>
      </c>
      <c r="Y408" s="147" t="s">
        <v>70</v>
      </c>
      <c r="Z408" s="143">
        <f>W408*0.06</f>
        <v>9.66</v>
      </c>
      <c r="AA408" s="143">
        <v>65</v>
      </c>
      <c r="AB408" s="143">
        <v>80</v>
      </c>
      <c r="AC408" s="143">
        <v>33</v>
      </c>
      <c r="AD408" s="143">
        <v>855.01</v>
      </c>
      <c r="AE408" s="143">
        <f t="shared" si="213"/>
        <v>-32</v>
      </c>
      <c r="AF408" s="147" t="s">
        <v>70</v>
      </c>
      <c r="AG408" s="143">
        <f>AD408*0.06</f>
        <v>51.3006</v>
      </c>
      <c r="AH408" s="143">
        <v>8</v>
      </c>
      <c r="AI408" s="143">
        <v>9</v>
      </c>
      <c r="AJ408" s="143">
        <v>4</v>
      </c>
      <c r="AK408" s="143">
        <v>114</v>
      </c>
      <c r="AL408" s="143">
        <f t="shared" si="214"/>
        <v>-4</v>
      </c>
      <c r="AM408" s="147" t="s">
        <v>70</v>
      </c>
      <c r="AN408" s="143">
        <f>AK408*0.06</f>
        <v>6.84</v>
      </c>
      <c r="AO408" s="143">
        <f>AL408*1</f>
        <v>-4</v>
      </c>
      <c r="AP408" s="143">
        <v>71</v>
      </c>
      <c r="AQ408" s="143">
        <v>85</v>
      </c>
      <c r="AR408" s="143">
        <v>63</v>
      </c>
      <c r="AS408" s="143">
        <v>5050</v>
      </c>
      <c r="AT408" s="143">
        <f t="shared" si="215"/>
        <v>-8</v>
      </c>
      <c r="AU408" s="147" t="s">
        <v>70</v>
      </c>
      <c r="AV408" s="143">
        <f>AS408*0.06</f>
        <v>303</v>
      </c>
      <c r="AW408" s="143">
        <v>16</v>
      </c>
      <c r="AX408" s="143">
        <v>19</v>
      </c>
      <c r="AY408" s="143">
        <v>1</v>
      </c>
      <c r="AZ408" s="143">
        <v>35</v>
      </c>
      <c r="BA408" s="143">
        <f t="shared" si="216"/>
        <v>-15</v>
      </c>
      <c r="BB408" s="147" t="s">
        <v>70</v>
      </c>
      <c r="BC408" s="143">
        <f>AZ408*0.06</f>
        <v>2.1</v>
      </c>
      <c r="BD408" s="143">
        <v>6</v>
      </c>
      <c r="BE408" s="143">
        <v>7</v>
      </c>
      <c r="BF408" s="143">
        <v>11</v>
      </c>
      <c r="BG408" s="143">
        <v>101.03</v>
      </c>
      <c r="BH408" s="143">
        <f t="shared" si="217"/>
        <v>5</v>
      </c>
      <c r="BI408" s="147" t="s">
        <v>69</v>
      </c>
      <c r="BJ408" s="143">
        <f>BG408*0.1</f>
        <v>10.103</v>
      </c>
      <c r="BK408" s="143">
        <v>20</v>
      </c>
      <c r="BL408" s="143">
        <v>24</v>
      </c>
      <c r="BM408" s="143">
        <v>11</v>
      </c>
      <c r="BN408" s="143">
        <v>269.1</v>
      </c>
      <c r="BO408" s="143">
        <v>0</v>
      </c>
      <c r="BP408" s="143">
        <f t="shared" si="218"/>
        <v>-9</v>
      </c>
      <c r="BQ408" s="147" t="s">
        <v>70</v>
      </c>
      <c r="BR408" s="143">
        <f>(BN408-BO408)*0.06</f>
        <v>16.146</v>
      </c>
      <c r="BS408" s="143">
        <v>14</v>
      </c>
      <c r="BT408" s="143">
        <v>18</v>
      </c>
      <c r="BU408" s="143">
        <v>15</v>
      </c>
      <c r="BV408" s="143">
        <v>257.5</v>
      </c>
      <c r="BW408" s="143">
        <f t="shared" si="219"/>
        <v>1</v>
      </c>
      <c r="BX408" s="147" t="s">
        <v>73</v>
      </c>
      <c r="BY408" s="143">
        <f>BV408*0.08</f>
        <v>20.6</v>
      </c>
      <c r="BZ408" s="143">
        <v>21</v>
      </c>
      <c r="CA408" s="143">
        <v>25</v>
      </c>
      <c r="CB408" s="143">
        <f t="shared" si="220"/>
        <v>13</v>
      </c>
      <c r="CC408" s="159">
        <f t="shared" si="221"/>
        <v>-8</v>
      </c>
      <c r="CD408" s="160" t="s">
        <v>70</v>
      </c>
      <c r="CE408" s="159">
        <f t="shared" si="226"/>
        <v>39</v>
      </c>
      <c r="CF408" s="159">
        <f>CC408*3</f>
        <v>-24</v>
      </c>
      <c r="CG408" s="144">
        <v>0</v>
      </c>
      <c r="CH408" s="143">
        <v>2</v>
      </c>
      <c r="CI408" s="143">
        <v>2</v>
      </c>
      <c r="CJ408" s="143">
        <v>0</v>
      </c>
      <c r="CK408" s="143">
        <v>0</v>
      </c>
      <c r="CL408" s="143">
        <v>0</v>
      </c>
      <c r="CM408" s="143">
        <v>0</v>
      </c>
      <c r="CN408" s="143">
        <v>1</v>
      </c>
      <c r="CO408" s="143">
        <v>0</v>
      </c>
      <c r="CP408" s="143">
        <v>0</v>
      </c>
      <c r="CQ408" s="143">
        <v>0</v>
      </c>
      <c r="CR408" s="143">
        <f t="shared" si="222"/>
        <v>556</v>
      </c>
      <c r="CS408" s="143">
        <f t="shared" si="223"/>
        <v>-28</v>
      </c>
    </row>
    <row r="409" s="135" customFormat="1" customHeight="1" spans="1:97">
      <c r="A409" s="143">
        <v>11602</v>
      </c>
      <c r="B409" s="143" t="s">
        <v>624</v>
      </c>
      <c r="C409" s="143">
        <v>373</v>
      </c>
      <c r="D409" s="143" t="s">
        <v>623</v>
      </c>
      <c r="E409" s="143" t="s">
        <v>68</v>
      </c>
      <c r="F409" s="143">
        <v>52</v>
      </c>
      <c r="G409" s="143">
        <v>63</v>
      </c>
      <c r="H409" s="143">
        <v>25</v>
      </c>
      <c r="I409" s="143">
        <v>635.35</v>
      </c>
      <c r="J409" s="143">
        <f t="shared" si="210"/>
        <v>-27</v>
      </c>
      <c r="K409" s="147" t="s">
        <v>70</v>
      </c>
      <c r="L409" s="143">
        <f>I409*0.06</f>
        <v>38.121</v>
      </c>
      <c r="M409" s="143">
        <v>69</v>
      </c>
      <c r="N409" s="143">
        <v>76</v>
      </c>
      <c r="O409" s="143">
        <v>67</v>
      </c>
      <c r="P409" s="143">
        <v>1704.12</v>
      </c>
      <c r="Q409" s="143">
        <f t="shared" si="211"/>
        <v>-2</v>
      </c>
      <c r="R409" s="147" t="s">
        <v>70</v>
      </c>
      <c r="S409" s="143">
        <f>P409*0.05</f>
        <v>85.206</v>
      </c>
      <c r="T409" s="143">
        <v>29</v>
      </c>
      <c r="U409" s="143">
        <v>32</v>
      </c>
      <c r="V409" s="143">
        <v>10</v>
      </c>
      <c r="W409" s="143">
        <v>270.8</v>
      </c>
      <c r="X409" s="143">
        <f t="shared" si="212"/>
        <v>-19</v>
      </c>
      <c r="Y409" s="147" t="s">
        <v>70</v>
      </c>
      <c r="Z409" s="143">
        <f>W409*0.06</f>
        <v>16.248</v>
      </c>
      <c r="AA409" s="143">
        <v>64</v>
      </c>
      <c r="AB409" s="143">
        <v>80</v>
      </c>
      <c r="AC409" s="143">
        <v>38</v>
      </c>
      <c r="AD409" s="143">
        <v>950.51</v>
      </c>
      <c r="AE409" s="143">
        <f t="shared" si="213"/>
        <v>-26</v>
      </c>
      <c r="AF409" s="147" t="s">
        <v>70</v>
      </c>
      <c r="AG409" s="143">
        <f>AD409*0.06</f>
        <v>57.0306</v>
      </c>
      <c r="AH409" s="143">
        <v>7</v>
      </c>
      <c r="AI409" s="143">
        <v>9</v>
      </c>
      <c r="AJ409" s="143">
        <v>2</v>
      </c>
      <c r="AK409" s="143">
        <v>57</v>
      </c>
      <c r="AL409" s="143">
        <f t="shared" si="214"/>
        <v>-5</v>
      </c>
      <c r="AM409" s="147" t="s">
        <v>70</v>
      </c>
      <c r="AN409" s="143">
        <f>AK409*0.06</f>
        <v>3.42</v>
      </c>
      <c r="AO409" s="143">
        <f>AL409*1</f>
        <v>-5</v>
      </c>
      <c r="AP409" s="143">
        <v>70</v>
      </c>
      <c r="AQ409" s="143">
        <v>84</v>
      </c>
      <c r="AR409" s="143">
        <v>61</v>
      </c>
      <c r="AS409" s="143">
        <v>5691.55</v>
      </c>
      <c r="AT409" s="143">
        <f t="shared" si="215"/>
        <v>-9</v>
      </c>
      <c r="AU409" s="147" t="s">
        <v>70</v>
      </c>
      <c r="AV409" s="143">
        <f>AS409*0.06</f>
        <v>341.493</v>
      </c>
      <c r="AW409" s="143">
        <v>15</v>
      </c>
      <c r="AX409" s="143">
        <v>18</v>
      </c>
      <c r="AY409" s="143">
        <v>23</v>
      </c>
      <c r="AZ409" s="143">
        <v>656.36</v>
      </c>
      <c r="BA409" s="143">
        <f t="shared" si="216"/>
        <v>8</v>
      </c>
      <c r="BB409" s="147" t="s">
        <v>69</v>
      </c>
      <c r="BC409" s="143">
        <f>AZ409*0.1</f>
        <v>65.636</v>
      </c>
      <c r="BD409" s="143">
        <v>6</v>
      </c>
      <c r="BE409" s="143">
        <v>7</v>
      </c>
      <c r="BF409" s="143">
        <v>4</v>
      </c>
      <c r="BG409" s="143">
        <v>0</v>
      </c>
      <c r="BH409" s="143">
        <f t="shared" si="217"/>
        <v>-2</v>
      </c>
      <c r="BI409" s="147" t="s">
        <v>70</v>
      </c>
      <c r="BJ409" s="143">
        <f>BG409*0.06</f>
        <v>0</v>
      </c>
      <c r="BK409" s="143">
        <v>19</v>
      </c>
      <c r="BL409" s="143">
        <v>23</v>
      </c>
      <c r="BM409" s="143">
        <v>74</v>
      </c>
      <c r="BN409" s="143">
        <v>1345.5</v>
      </c>
      <c r="BO409" s="143">
        <v>299</v>
      </c>
      <c r="BP409" s="143">
        <f t="shared" si="218"/>
        <v>55</v>
      </c>
      <c r="BQ409" s="147" t="s">
        <v>69</v>
      </c>
      <c r="BR409" s="143">
        <f>(BN409-BO409)*0.1</f>
        <v>104.65</v>
      </c>
      <c r="BS409" s="143">
        <v>13</v>
      </c>
      <c r="BT409" s="143">
        <v>17</v>
      </c>
      <c r="BU409" s="143">
        <v>31</v>
      </c>
      <c r="BV409" s="143">
        <v>582.66</v>
      </c>
      <c r="BW409" s="143">
        <f t="shared" si="219"/>
        <v>18</v>
      </c>
      <c r="BX409" s="147" t="s">
        <v>69</v>
      </c>
      <c r="BY409" s="143">
        <f>BV409*0.1</f>
        <v>58.266</v>
      </c>
      <c r="BZ409" s="143">
        <v>21</v>
      </c>
      <c r="CA409" s="143">
        <v>25</v>
      </c>
      <c r="CB409" s="143">
        <f t="shared" si="220"/>
        <v>32</v>
      </c>
      <c r="CC409" s="159">
        <f t="shared" si="221"/>
        <v>11</v>
      </c>
      <c r="CD409" s="160" t="s">
        <v>69</v>
      </c>
      <c r="CE409" s="159">
        <f>CG409*3+CH409*5+CI409*25+CJ409*15+CK409*70+CL409*6+CM409*30+CN409*6+CO409*24+CP409*56+CQ409*61</f>
        <v>180</v>
      </c>
      <c r="CF409" s="159"/>
      <c r="CG409" s="144">
        <v>0</v>
      </c>
      <c r="CH409" s="143">
        <v>7</v>
      </c>
      <c r="CI409" s="143">
        <v>3</v>
      </c>
      <c r="CJ409" s="143">
        <v>0</v>
      </c>
      <c r="CK409" s="143">
        <v>1</v>
      </c>
      <c r="CL409" s="143">
        <v>0</v>
      </c>
      <c r="CM409" s="143">
        <v>0</v>
      </c>
      <c r="CN409" s="143">
        <v>0</v>
      </c>
      <c r="CO409" s="143">
        <v>0</v>
      </c>
      <c r="CP409" s="143">
        <v>0</v>
      </c>
      <c r="CQ409" s="143">
        <v>0</v>
      </c>
      <c r="CR409" s="143">
        <f t="shared" si="222"/>
        <v>950</v>
      </c>
      <c r="CS409" s="143">
        <f t="shared" si="223"/>
        <v>-5</v>
      </c>
    </row>
    <row r="410" s="135" customFormat="1" customHeight="1" spans="1:97">
      <c r="A410" s="143">
        <v>13150</v>
      </c>
      <c r="B410" s="143" t="s">
        <v>625</v>
      </c>
      <c r="C410" s="143">
        <v>373</v>
      </c>
      <c r="D410" s="143" t="s">
        <v>623</v>
      </c>
      <c r="E410" s="144" t="s">
        <v>81</v>
      </c>
      <c r="F410" s="143"/>
      <c r="G410" s="143"/>
      <c r="H410" s="143">
        <v>5</v>
      </c>
      <c r="I410" s="143">
        <v>92.03</v>
      </c>
      <c r="J410" s="143">
        <f t="shared" si="210"/>
        <v>5</v>
      </c>
      <c r="K410" s="147" t="s">
        <v>76</v>
      </c>
      <c r="L410" s="143">
        <f>I410*0.06</f>
        <v>5.5218</v>
      </c>
      <c r="M410" s="143"/>
      <c r="N410" s="143"/>
      <c r="O410" s="143">
        <v>3</v>
      </c>
      <c r="P410" s="143">
        <v>63.5</v>
      </c>
      <c r="Q410" s="143">
        <f t="shared" si="211"/>
        <v>3</v>
      </c>
      <c r="R410" s="147" t="s">
        <v>76</v>
      </c>
      <c r="S410" s="143">
        <f>P410*0.05</f>
        <v>3.175</v>
      </c>
      <c r="T410" s="143"/>
      <c r="U410" s="143"/>
      <c r="V410" s="143">
        <v>2</v>
      </c>
      <c r="W410" s="143">
        <v>63</v>
      </c>
      <c r="X410" s="143">
        <f t="shared" si="212"/>
        <v>2</v>
      </c>
      <c r="Y410" s="147" t="s">
        <v>76</v>
      </c>
      <c r="Z410" s="143">
        <f>W410*0.06</f>
        <v>3.78</v>
      </c>
      <c r="AA410" s="143"/>
      <c r="AB410" s="143"/>
      <c r="AC410" s="143">
        <v>2</v>
      </c>
      <c r="AD410" s="143">
        <v>26</v>
      </c>
      <c r="AE410" s="143">
        <f t="shared" si="213"/>
        <v>2</v>
      </c>
      <c r="AF410" s="147" t="s">
        <v>76</v>
      </c>
      <c r="AG410" s="143">
        <f>AD410*0.06</f>
        <v>1.56</v>
      </c>
      <c r="AH410" s="143"/>
      <c r="AI410" s="143"/>
      <c r="AJ410" s="143">
        <v>0</v>
      </c>
      <c r="AK410" s="143">
        <v>0</v>
      </c>
      <c r="AL410" s="143">
        <f t="shared" si="214"/>
        <v>0</v>
      </c>
      <c r="AM410" s="147" t="s">
        <v>76</v>
      </c>
      <c r="AN410" s="143">
        <f>AK410*0.06</f>
        <v>0</v>
      </c>
      <c r="AO410" s="143"/>
      <c r="AP410" s="143"/>
      <c r="AQ410" s="143"/>
      <c r="AR410" s="143">
        <v>1</v>
      </c>
      <c r="AS410" s="143">
        <v>112</v>
      </c>
      <c r="AT410" s="143">
        <f t="shared" si="215"/>
        <v>1</v>
      </c>
      <c r="AU410" s="147" t="s">
        <v>76</v>
      </c>
      <c r="AV410" s="143">
        <f>AS410*0.06</f>
        <v>6.72</v>
      </c>
      <c r="AW410" s="143"/>
      <c r="AX410" s="143"/>
      <c r="AY410" s="143">
        <v>2</v>
      </c>
      <c r="AZ410" s="143">
        <v>18.81</v>
      </c>
      <c r="BA410" s="143">
        <f t="shared" si="216"/>
        <v>2</v>
      </c>
      <c r="BB410" s="147" t="s">
        <v>76</v>
      </c>
      <c r="BC410" s="143">
        <f>AZ410*0.06</f>
        <v>1.1286</v>
      </c>
      <c r="BD410" s="143"/>
      <c r="BE410" s="143"/>
      <c r="BF410" s="143">
        <v>0</v>
      </c>
      <c r="BG410" s="143">
        <v>0</v>
      </c>
      <c r="BH410" s="143">
        <f t="shared" si="217"/>
        <v>0</v>
      </c>
      <c r="BI410" s="147" t="s">
        <v>76</v>
      </c>
      <c r="BJ410" s="143">
        <f>BG410*0.06</f>
        <v>0</v>
      </c>
      <c r="BK410" s="143"/>
      <c r="BL410" s="143"/>
      <c r="BM410" s="143">
        <v>0</v>
      </c>
      <c r="BN410" s="143">
        <v>0</v>
      </c>
      <c r="BO410" s="143">
        <v>0</v>
      </c>
      <c r="BP410" s="143">
        <f t="shared" si="218"/>
        <v>0</v>
      </c>
      <c r="BQ410" s="147" t="s">
        <v>76</v>
      </c>
      <c r="BR410" s="143">
        <f>(BN410-BO410)*0.06</f>
        <v>0</v>
      </c>
      <c r="BS410" s="143"/>
      <c r="BT410" s="143"/>
      <c r="BU410" s="143">
        <v>1</v>
      </c>
      <c r="BV410" s="143">
        <v>21</v>
      </c>
      <c r="BW410" s="143">
        <f t="shared" si="219"/>
        <v>1</v>
      </c>
      <c r="BX410" s="147" t="s">
        <v>76</v>
      </c>
      <c r="BY410" s="143">
        <f>BV410*0.06</f>
        <v>1.26</v>
      </c>
      <c r="BZ410" s="143"/>
      <c r="CA410" s="143"/>
      <c r="CB410" s="143">
        <f t="shared" si="220"/>
        <v>0</v>
      </c>
      <c r="CC410" s="159">
        <f t="shared" si="221"/>
        <v>0</v>
      </c>
      <c r="CD410" s="160" t="s">
        <v>76</v>
      </c>
      <c r="CE410" s="159">
        <f>CG410*2+CH410*3+CI410*15+CJ410*10+CK410*50+CL410*4+CM410*20+CN410*3+CO410*15+CP410*40+CQ410*40</f>
        <v>0</v>
      </c>
      <c r="CF410" s="159"/>
      <c r="CG410" s="144">
        <v>0</v>
      </c>
      <c r="CH410" s="143">
        <v>0</v>
      </c>
      <c r="CI410" s="143">
        <v>0</v>
      </c>
      <c r="CJ410" s="143">
        <v>0</v>
      </c>
      <c r="CK410" s="143">
        <v>0</v>
      </c>
      <c r="CL410" s="143">
        <v>0</v>
      </c>
      <c r="CM410" s="143">
        <v>0</v>
      </c>
      <c r="CN410" s="143">
        <v>0</v>
      </c>
      <c r="CO410" s="143">
        <v>0</v>
      </c>
      <c r="CP410" s="143">
        <v>0</v>
      </c>
      <c r="CQ410" s="143">
        <v>0</v>
      </c>
      <c r="CR410" s="143">
        <f t="shared" si="222"/>
        <v>23</v>
      </c>
      <c r="CS410" s="143">
        <f t="shared" si="223"/>
        <v>0</v>
      </c>
    </row>
    <row r="411" s="135" customFormat="1" customHeight="1" spans="1:97">
      <c r="A411" s="143">
        <v>13295</v>
      </c>
      <c r="B411" s="143" t="s">
        <v>626</v>
      </c>
      <c r="C411" s="143">
        <v>373</v>
      </c>
      <c r="D411" s="143" t="s">
        <v>623</v>
      </c>
      <c r="E411" s="144" t="s">
        <v>81</v>
      </c>
      <c r="F411" s="143"/>
      <c r="G411" s="143"/>
      <c r="H411" s="143">
        <v>5</v>
      </c>
      <c r="I411" s="143">
        <v>121.95</v>
      </c>
      <c r="J411" s="143">
        <f t="shared" si="210"/>
        <v>5</v>
      </c>
      <c r="K411" s="147" t="s">
        <v>76</v>
      </c>
      <c r="L411" s="143">
        <f>I411*0.06</f>
        <v>7.317</v>
      </c>
      <c r="M411" s="143"/>
      <c r="N411" s="143"/>
      <c r="O411" s="143">
        <v>2</v>
      </c>
      <c r="P411" s="143">
        <v>28.82</v>
      </c>
      <c r="Q411" s="143">
        <f t="shared" si="211"/>
        <v>2</v>
      </c>
      <c r="R411" s="147" t="s">
        <v>76</v>
      </c>
      <c r="S411" s="143">
        <f>P411*0.05</f>
        <v>1.441</v>
      </c>
      <c r="T411" s="143"/>
      <c r="U411" s="143"/>
      <c r="V411" s="143">
        <v>0</v>
      </c>
      <c r="W411" s="143">
        <v>0</v>
      </c>
      <c r="X411" s="143">
        <f t="shared" si="212"/>
        <v>0</v>
      </c>
      <c r="Y411" s="147" t="s">
        <v>76</v>
      </c>
      <c r="Z411" s="143">
        <f>W411*0.06</f>
        <v>0</v>
      </c>
      <c r="AA411" s="143"/>
      <c r="AB411" s="143"/>
      <c r="AC411" s="143">
        <v>1</v>
      </c>
      <c r="AD411" s="143">
        <v>29.8</v>
      </c>
      <c r="AE411" s="143">
        <f t="shared" si="213"/>
        <v>1</v>
      </c>
      <c r="AF411" s="147" t="s">
        <v>76</v>
      </c>
      <c r="AG411" s="143">
        <f>AD411*0.06</f>
        <v>1.788</v>
      </c>
      <c r="AH411" s="143"/>
      <c r="AI411" s="143"/>
      <c r="AJ411" s="143">
        <v>2</v>
      </c>
      <c r="AK411" s="143">
        <v>59</v>
      </c>
      <c r="AL411" s="143">
        <f t="shared" si="214"/>
        <v>2</v>
      </c>
      <c r="AM411" s="147" t="s">
        <v>76</v>
      </c>
      <c r="AN411" s="143">
        <f>AK411*0.06</f>
        <v>3.54</v>
      </c>
      <c r="AO411" s="143"/>
      <c r="AP411" s="143"/>
      <c r="AQ411" s="143"/>
      <c r="AR411" s="143">
        <v>20</v>
      </c>
      <c r="AS411" s="143">
        <v>1625</v>
      </c>
      <c r="AT411" s="143">
        <f t="shared" si="215"/>
        <v>20</v>
      </c>
      <c r="AU411" s="147" t="s">
        <v>76</v>
      </c>
      <c r="AV411" s="143">
        <f>AS411*0.06</f>
        <v>97.5</v>
      </c>
      <c r="AW411" s="143"/>
      <c r="AX411" s="143"/>
      <c r="AY411" s="143">
        <v>1</v>
      </c>
      <c r="AZ411" s="143">
        <v>35</v>
      </c>
      <c r="BA411" s="143">
        <f t="shared" si="216"/>
        <v>1</v>
      </c>
      <c r="BB411" s="147" t="s">
        <v>76</v>
      </c>
      <c r="BC411" s="143">
        <f>AZ411*0.06</f>
        <v>2.1</v>
      </c>
      <c r="BD411" s="143"/>
      <c r="BE411" s="143"/>
      <c r="BF411" s="143">
        <v>8</v>
      </c>
      <c r="BG411" s="143">
        <v>47.93</v>
      </c>
      <c r="BH411" s="143">
        <f t="shared" si="217"/>
        <v>8</v>
      </c>
      <c r="BI411" s="147" t="s">
        <v>76</v>
      </c>
      <c r="BJ411" s="143">
        <f>BG411*0.06</f>
        <v>2.8758</v>
      </c>
      <c r="BK411" s="143"/>
      <c r="BL411" s="143"/>
      <c r="BM411" s="143">
        <v>0</v>
      </c>
      <c r="BN411" s="143">
        <v>0</v>
      </c>
      <c r="BO411" s="143">
        <v>0</v>
      </c>
      <c r="BP411" s="143">
        <f t="shared" si="218"/>
        <v>0</v>
      </c>
      <c r="BQ411" s="147" t="s">
        <v>76</v>
      </c>
      <c r="BR411" s="143">
        <f>(BN411-BO411)*0.06</f>
        <v>0</v>
      </c>
      <c r="BS411" s="143"/>
      <c r="BT411" s="143"/>
      <c r="BU411" s="143">
        <v>2</v>
      </c>
      <c r="BV411" s="143">
        <v>8.1</v>
      </c>
      <c r="BW411" s="143">
        <f t="shared" si="219"/>
        <v>2</v>
      </c>
      <c r="BX411" s="147" t="s">
        <v>76</v>
      </c>
      <c r="BY411" s="143">
        <f>BV411*0.06</f>
        <v>0.486</v>
      </c>
      <c r="BZ411" s="143"/>
      <c r="CA411" s="143"/>
      <c r="CB411" s="143">
        <f t="shared" si="220"/>
        <v>0</v>
      </c>
      <c r="CC411" s="159">
        <f t="shared" si="221"/>
        <v>0</v>
      </c>
      <c r="CD411" s="160" t="s">
        <v>76</v>
      </c>
      <c r="CE411" s="159">
        <f>CG411*2+CH411*3+CI411*15+CJ411*10+CK411*50+CL411*4+CM411*20+CN411*3+CO411*15+CP411*40+CQ411*40</f>
        <v>0</v>
      </c>
      <c r="CF411" s="159"/>
      <c r="CG411" s="144">
        <v>0</v>
      </c>
      <c r="CH411" s="143">
        <v>0</v>
      </c>
      <c r="CI411" s="143">
        <v>0</v>
      </c>
      <c r="CJ411" s="143">
        <v>0</v>
      </c>
      <c r="CK411" s="143">
        <v>0</v>
      </c>
      <c r="CL411" s="143">
        <v>0</v>
      </c>
      <c r="CM411" s="143">
        <v>0</v>
      </c>
      <c r="CN411" s="143">
        <v>0</v>
      </c>
      <c r="CO411" s="143">
        <v>0</v>
      </c>
      <c r="CP411" s="143">
        <v>0</v>
      </c>
      <c r="CQ411" s="143">
        <v>0</v>
      </c>
      <c r="CR411" s="143">
        <f t="shared" si="222"/>
        <v>117</v>
      </c>
      <c r="CS411" s="143">
        <f t="shared" si="223"/>
        <v>0</v>
      </c>
    </row>
    <row r="412" s="135" customFormat="1" customHeight="1" spans="1:97">
      <c r="A412" s="143">
        <v>12147</v>
      </c>
      <c r="B412" s="143" t="s">
        <v>627</v>
      </c>
      <c r="C412" s="143">
        <v>104429</v>
      </c>
      <c r="D412" s="143" t="s">
        <v>628</v>
      </c>
      <c r="E412" s="143" t="s">
        <v>92</v>
      </c>
      <c r="F412" s="143">
        <v>13</v>
      </c>
      <c r="G412" s="143">
        <v>16</v>
      </c>
      <c r="H412" s="143">
        <v>4</v>
      </c>
      <c r="I412" s="143">
        <v>105.2</v>
      </c>
      <c r="J412" s="143">
        <f t="shared" si="210"/>
        <v>-9</v>
      </c>
      <c r="K412" s="147" t="s">
        <v>70</v>
      </c>
      <c r="L412" s="143">
        <f>I412*0.06</f>
        <v>6.312</v>
      </c>
      <c r="M412" s="143">
        <v>17</v>
      </c>
      <c r="N412" s="143">
        <v>19</v>
      </c>
      <c r="O412" s="143">
        <v>4</v>
      </c>
      <c r="P412" s="143">
        <v>117.8</v>
      </c>
      <c r="Q412" s="143">
        <f t="shared" si="211"/>
        <v>-13</v>
      </c>
      <c r="R412" s="147" t="s">
        <v>70</v>
      </c>
      <c r="S412" s="143">
        <f>P412*0.05</f>
        <v>5.89</v>
      </c>
      <c r="T412" s="143">
        <v>7</v>
      </c>
      <c r="U412" s="143">
        <v>7</v>
      </c>
      <c r="V412" s="143">
        <v>2</v>
      </c>
      <c r="W412" s="143">
        <v>48.5</v>
      </c>
      <c r="X412" s="143">
        <f t="shared" si="212"/>
        <v>-5</v>
      </c>
      <c r="Y412" s="147" t="s">
        <v>70</v>
      </c>
      <c r="Z412" s="143">
        <f>W412*0.06</f>
        <v>2.91</v>
      </c>
      <c r="AA412" s="143">
        <v>10</v>
      </c>
      <c r="AB412" s="143">
        <v>13</v>
      </c>
      <c r="AC412" s="143">
        <v>0</v>
      </c>
      <c r="AD412" s="143">
        <v>0</v>
      </c>
      <c r="AE412" s="143">
        <f t="shared" si="213"/>
        <v>-10</v>
      </c>
      <c r="AF412" s="147" t="s">
        <v>70</v>
      </c>
      <c r="AG412" s="143">
        <f>AD412*0.06</f>
        <v>0</v>
      </c>
      <c r="AH412" s="143">
        <v>2</v>
      </c>
      <c r="AI412" s="143">
        <v>2</v>
      </c>
      <c r="AJ412" s="143">
        <v>0</v>
      </c>
      <c r="AK412" s="143">
        <v>0</v>
      </c>
      <c r="AL412" s="143">
        <f t="shared" si="214"/>
        <v>-2</v>
      </c>
      <c r="AM412" s="147" t="s">
        <v>70</v>
      </c>
      <c r="AN412" s="143">
        <f>AK412*0.06</f>
        <v>0</v>
      </c>
      <c r="AO412" s="143">
        <f>AL412*1</f>
        <v>-2</v>
      </c>
      <c r="AP412" s="143">
        <v>32</v>
      </c>
      <c r="AQ412" s="143">
        <v>35</v>
      </c>
      <c r="AR412" s="143">
        <v>12</v>
      </c>
      <c r="AS412" s="143">
        <v>951</v>
      </c>
      <c r="AT412" s="143">
        <f t="shared" si="215"/>
        <v>-20</v>
      </c>
      <c r="AU412" s="147" t="s">
        <v>70</v>
      </c>
      <c r="AV412" s="143">
        <f>AS412*0.06</f>
        <v>57.06</v>
      </c>
      <c r="AW412" s="143">
        <v>5</v>
      </c>
      <c r="AX412" s="143">
        <v>5</v>
      </c>
      <c r="AY412" s="143">
        <v>4</v>
      </c>
      <c r="AZ412" s="143">
        <v>119.75</v>
      </c>
      <c r="BA412" s="143">
        <f t="shared" si="216"/>
        <v>-1</v>
      </c>
      <c r="BB412" s="147" t="s">
        <v>70</v>
      </c>
      <c r="BC412" s="143">
        <f>AZ412*0.06</f>
        <v>7.185</v>
      </c>
      <c r="BD412" s="143">
        <v>3</v>
      </c>
      <c r="BE412" s="143">
        <v>4</v>
      </c>
      <c r="BF412" s="143">
        <v>0</v>
      </c>
      <c r="BG412" s="143">
        <v>0</v>
      </c>
      <c r="BH412" s="143">
        <f t="shared" si="217"/>
        <v>-3</v>
      </c>
      <c r="BI412" s="147" t="s">
        <v>70</v>
      </c>
      <c r="BJ412" s="143">
        <f>BG412*0.06</f>
        <v>0</v>
      </c>
      <c r="BK412" s="143">
        <v>7</v>
      </c>
      <c r="BL412" s="143">
        <v>8</v>
      </c>
      <c r="BM412" s="143">
        <v>0</v>
      </c>
      <c r="BN412" s="143">
        <v>0</v>
      </c>
      <c r="BO412" s="143">
        <v>0</v>
      </c>
      <c r="BP412" s="143">
        <f t="shared" si="218"/>
        <v>-7</v>
      </c>
      <c r="BQ412" s="147" t="s">
        <v>70</v>
      </c>
      <c r="BR412" s="143">
        <f>(BN412-BO412)*0.06</f>
        <v>0</v>
      </c>
      <c r="BS412" s="143">
        <v>8</v>
      </c>
      <c r="BT412" s="143">
        <v>10</v>
      </c>
      <c r="BU412" s="143">
        <v>9</v>
      </c>
      <c r="BV412" s="143">
        <v>154</v>
      </c>
      <c r="BW412" s="143">
        <f t="shared" si="219"/>
        <v>1</v>
      </c>
      <c r="BX412" s="147" t="s">
        <v>73</v>
      </c>
      <c r="BY412" s="143">
        <f>BV412*0.08</f>
        <v>12.32</v>
      </c>
      <c r="BZ412" s="143">
        <v>10</v>
      </c>
      <c r="CA412" s="143">
        <v>12</v>
      </c>
      <c r="CB412" s="143">
        <f t="shared" si="220"/>
        <v>13.5</v>
      </c>
      <c r="CC412" s="159">
        <f t="shared" si="221"/>
        <v>3.5</v>
      </c>
      <c r="CD412" s="160" t="s">
        <v>69</v>
      </c>
      <c r="CE412" s="159">
        <f>CG412*3+CH412*5+CI412*25+CJ412*15+CK412*70+CL412*6+CM412*30+CN412*6+CO412*24+CP412*56+CQ412*61</f>
        <v>78</v>
      </c>
      <c r="CF412" s="159"/>
      <c r="CG412" s="144">
        <v>1</v>
      </c>
      <c r="CH412" s="143">
        <v>3</v>
      </c>
      <c r="CI412" s="143">
        <v>0</v>
      </c>
      <c r="CJ412" s="143">
        <v>0</v>
      </c>
      <c r="CK412" s="143">
        <v>0</v>
      </c>
      <c r="CL412" s="143">
        <v>0</v>
      </c>
      <c r="CM412" s="143">
        <v>0</v>
      </c>
      <c r="CN412" s="143">
        <v>2</v>
      </c>
      <c r="CO412" s="143">
        <v>2</v>
      </c>
      <c r="CP412" s="143">
        <v>0</v>
      </c>
      <c r="CQ412" s="143">
        <v>0</v>
      </c>
      <c r="CR412" s="143">
        <f t="shared" si="222"/>
        <v>170</v>
      </c>
      <c r="CS412" s="143">
        <f t="shared" si="223"/>
        <v>-2</v>
      </c>
    </row>
    <row r="413" s="135" customFormat="1" customHeight="1" spans="1:97">
      <c r="A413" s="143">
        <v>12501</v>
      </c>
      <c r="B413" s="143" t="s">
        <v>629</v>
      </c>
      <c r="C413" s="143">
        <v>104429</v>
      </c>
      <c r="D413" s="143" t="s">
        <v>628</v>
      </c>
      <c r="E413" s="143" t="s">
        <v>68</v>
      </c>
      <c r="F413" s="143">
        <v>13</v>
      </c>
      <c r="G413" s="143">
        <v>14</v>
      </c>
      <c r="H413" s="143">
        <v>9</v>
      </c>
      <c r="I413" s="143">
        <v>190.4</v>
      </c>
      <c r="J413" s="143">
        <f t="shared" si="210"/>
        <v>-4</v>
      </c>
      <c r="K413" s="147" t="s">
        <v>70</v>
      </c>
      <c r="L413" s="143">
        <f>I413*0.06</f>
        <v>11.424</v>
      </c>
      <c r="M413" s="143">
        <v>16</v>
      </c>
      <c r="N413" s="143">
        <v>17</v>
      </c>
      <c r="O413" s="143">
        <v>10</v>
      </c>
      <c r="P413" s="143">
        <v>190.56</v>
      </c>
      <c r="Q413" s="143">
        <f t="shared" si="211"/>
        <v>-6</v>
      </c>
      <c r="R413" s="147" t="s">
        <v>70</v>
      </c>
      <c r="S413" s="143">
        <f>P413*0.05</f>
        <v>9.528</v>
      </c>
      <c r="T413" s="143">
        <v>6</v>
      </c>
      <c r="U413" s="143">
        <v>7</v>
      </c>
      <c r="V413" s="143">
        <v>1</v>
      </c>
      <c r="W413" s="143">
        <v>28</v>
      </c>
      <c r="X413" s="143">
        <f t="shared" si="212"/>
        <v>-5</v>
      </c>
      <c r="Y413" s="147" t="s">
        <v>70</v>
      </c>
      <c r="Z413" s="143">
        <f>W413*0.06</f>
        <v>1.68</v>
      </c>
      <c r="AA413" s="143">
        <v>9</v>
      </c>
      <c r="AB413" s="143">
        <v>12</v>
      </c>
      <c r="AC413" s="143">
        <v>3</v>
      </c>
      <c r="AD413" s="143">
        <v>83</v>
      </c>
      <c r="AE413" s="143">
        <f t="shared" si="213"/>
        <v>-6</v>
      </c>
      <c r="AF413" s="147" t="s">
        <v>70</v>
      </c>
      <c r="AG413" s="143">
        <f>AD413*0.06</f>
        <v>4.98</v>
      </c>
      <c r="AH413" s="143">
        <v>2</v>
      </c>
      <c r="AI413" s="143">
        <v>2</v>
      </c>
      <c r="AJ413" s="143">
        <v>1</v>
      </c>
      <c r="AK413" s="143">
        <v>25</v>
      </c>
      <c r="AL413" s="143">
        <f t="shared" si="214"/>
        <v>-1</v>
      </c>
      <c r="AM413" s="147" t="s">
        <v>70</v>
      </c>
      <c r="AN413" s="143">
        <f>AK413*0.06</f>
        <v>1.5</v>
      </c>
      <c r="AO413" s="143">
        <f>AL413*1</f>
        <v>-1</v>
      </c>
      <c r="AP413" s="143">
        <v>27</v>
      </c>
      <c r="AQ413" s="143">
        <v>35</v>
      </c>
      <c r="AR413" s="143">
        <v>9</v>
      </c>
      <c r="AS413" s="143">
        <v>707</v>
      </c>
      <c r="AT413" s="143">
        <f t="shared" si="215"/>
        <v>-18</v>
      </c>
      <c r="AU413" s="147" t="s">
        <v>70</v>
      </c>
      <c r="AV413" s="143">
        <f>AS413*0.06</f>
        <v>42.42</v>
      </c>
      <c r="AW413" s="143">
        <v>5</v>
      </c>
      <c r="AX413" s="143">
        <v>5</v>
      </c>
      <c r="AY413" s="143">
        <v>2</v>
      </c>
      <c r="AZ413" s="143">
        <v>59</v>
      </c>
      <c r="BA413" s="143">
        <f t="shared" si="216"/>
        <v>-3</v>
      </c>
      <c r="BB413" s="147" t="s">
        <v>70</v>
      </c>
      <c r="BC413" s="143">
        <f>AZ413*0.06</f>
        <v>3.54</v>
      </c>
      <c r="BD413" s="143">
        <v>3</v>
      </c>
      <c r="BE413" s="143">
        <v>3</v>
      </c>
      <c r="BF413" s="143">
        <v>0</v>
      </c>
      <c r="BG413" s="143">
        <v>0</v>
      </c>
      <c r="BH413" s="143">
        <f t="shared" si="217"/>
        <v>-3</v>
      </c>
      <c r="BI413" s="147" t="s">
        <v>70</v>
      </c>
      <c r="BJ413" s="143">
        <f>BG413*0.06</f>
        <v>0</v>
      </c>
      <c r="BK413" s="143">
        <v>7</v>
      </c>
      <c r="BL413" s="143">
        <v>8</v>
      </c>
      <c r="BM413" s="143">
        <v>0</v>
      </c>
      <c r="BN413" s="143">
        <v>0</v>
      </c>
      <c r="BO413" s="143">
        <v>0</v>
      </c>
      <c r="BP413" s="143">
        <f t="shared" si="218"/>
        <v>-7</v>
      </c>
      <c r="BQ413" s="147" t="s">
        <v>70</v>
      </c>
      <c r="BR413" s="143">
        <f>(BN413-BO413)*0.06</f>
        <v>0</v>
      </c>
      <c r="BS413" s="143">
        <v>7</v>
      </c>
      <c r="BT413" s="143">
        <v>9</v>
      </c>
      <c r="BU413" s="143">
        <v>1</v>
      </c>
      <c r="BV413" s="143">
        <v>21</v>
      </c>
      <c r="BW413" s="143">
        <f t="shared" si="219"/>
        <v>-6</v>
      </c>
      <c r="BX413" s="147" t="s">
        <v>70</v>
      </c>
      <c r="BY413" s="143">
        <f>BV413*0.06</f>
        <v>1.26</v>
      </c>
      <c r="BZ413" s="143">
        <v>9</v>
      </c>
      <c r="CA413" s="143">
        <v>11</v>
      </c>
      <c r="CB413" s="143">
        <f t="shared" si="220"/>
        <v>9</v>
      </c>
      <c r="CC413" s="159">
        <f t="shared" si="221"/>
        <v>0</v>
      </c>
      <c r="CD413" s="160" t="s">
        <v>73</v>
      </c>
      <c r="CE413" s="159">
        <f>CG413*2+CH413*3+CI413*15+CJ413*10+CK413*50+CL413*4+CM413*20+CN413*3+CO413*15+CP413*40+CQ413*40</f>
        <v>46</v>
      </c>
      <c r="CF413" s="159"/>
      <c r="CG413" s="144">
        <v>0</v>
      </c>
      <c r="CH413" s="143">
        <v>1</v>
      </c>
      <c r="CI413" s="143">
        <v>0</v>
      </c>
      <c r="CJ413" s="143">
        <v>0</v>
      </c>
      <c r="CK413" s="143">
        <v>0</v>
      </c>
      <c r="CL413" s="143">
        <v>0</v>
      </c>
      <c r="CM413" s="143">
        <v>0</v>
      </c>
      <c r="CN413" s="143">
        <v>1</v>
      </c>
      <c r="CO413" s="143">
        <v>0</v>
      </c>
      <c r="CP413" s="143">
        <v>0</v>
      </c>
      <c r="CQ413" s="143">
        <v>1</v>
      </c>
      <c r="CR413" s="143">
        <f t="shared" si="222"/>
        <v>122</v>
      </c>
      <c r="CS413" s="143">
        <f t="shared" si="223"/>
        <v>-1</v>
      </c>
    </row>
    <row r="414" s="135" customFormat="1" customHeight="1" spans="1:97">
      <c r="A414" s="143">
        <v>13161</v>
      </c>
      <c r="B414" s="143" t="s">
        <v>630</v>
      </c>
      <c r="C414" s="143">
        <v>104429</v>
      </c>
      <c r="D414" s="143" t="s">
        <v>628</v>
      </c>
      <c r="E414" s="143" t="s">
        <v>92</v>
      </c>
      <c r="F414" s="143">
        <v>10</v>
      </c>
      <c r="G414" s="143">
        <v>13</v>
      </c>
      <c r="H414" s="143">
        <v>1</v>
      </c>
      <c r="I414" s="143">
        <v>29</v>
      </c>
      <c r="J414" s="143">
        <f t="shared" si="210"/>
        <v>-9</v>
      </c>
      <c r="K414" s="147" t="s">
        <v>70</v>
      </c>
      <c r="L414" s="143">
        <f>I414*0.06</f>
        <v>1.74</v>
      </c>
      <c r="M414" s="143">
        <v>14</v>
      </c>
      <c r="N414" s="143">
        <v>16</v>
      </c>
      <c r="O414" s="143">
        <v>6</v>
      </c>
      <c r="P414" s="143">
        <v>131.94</v>
      </c>
      <c r="Q414" s="143">
        <f t="shared" si="211"/>
        <v>-8</v>
      </c>
      <c r="R414" s="147" t="s">
        <v>70</v>
      </c>
      <c r="S414" s="143">
        <f>P414*0.05</f>
        <v>6.597</v>
      </c>
      <c r="T414" s="143">
        <v>5</v>
      </c>
      <c r="U414" s="143">
        <v>5</v>
      </c>
      <c r="V414" s="143">
        <v>1</v>
      </c>
      <c r="W414" s="143">
        <v>11.97</v>
      </c>
      <c r="X414" s="143">
        <f t="shared" si="212"/>
        <v>-4</v>
      </c>
      <c r="Y414" s="147" t="s">
        <v>70</v>
      </c>
      <c r="Z414" s="143">
        <f>W414*0.06</f>
        <v>0.7182</v>
      </c>
      <c r="AA414" s="143">
        <v>7</v>
      </c>
      <c r="AB414" s="143">
        <v>11</v>
      </c>
      <c r="AC414" s="143">
        <v>2</v>
      </c>
      <c r="AD414" s="143">
        <v>70</v>
      </c>
      <c r="AE414" s="143">
        <f t="shared" si="213"/>
        <v>-5</v>
      </c>
      <c r="AF414" s="147" t="s">
        <v>70</v>
      </c>
      <c r="AG414" s="143">
        <f>AD414*0.06</f>
        <v>4.2</v>
      </c>
      <c r="AH414" s="143">
        <v>1</v>
      </c>
      <c r="AI414" s="143">
        <v>2</v>
      </c>
      <c r="AJ414" s="143">
        <v>6</v>
      </c>
      <c r="AK414" s="143">
        <v>176.3</v>
      </c>
      <c r="AL414" s="143">
        <f t="shared" si="214"/>
        <v>5</v>
      </c>
      <c r="AM414" s="147" t="s">
        <v>69</v>
      </c>
      <c r="AN414" s="143">
        <f>AK414*0.1</f>
        <v>17.63</v>
      </c>
      <c r="AO414" s="143"/>
      <c r="AP414" s="143">
        <v>22</v>
      </c>
      <c r="AQ414" s="143">
        <v>27</v>
      </c>
      <c r="AR414" s="143">
        <v>12</v>
      </c>
      <c r="AS414" s="143">
        <v>593.8</v>
      </c>
      <c r="AT414" s="143">
        <f t="shared" si="215"/>
        <v>-10</v>
      </c>
      <c r="AU414" s="147" t="s">
        <v>70</v>
      </c>
      <c r="AV414" s="143">
        <f>AS414*0.06</f>
        <v>35.628</v>
      </c>
      <c r="AW414" s="143">
        <v>3</v>
      </c>
      <c r="AX414" s="143">
        <v>5</v>
      </c>
      <c r="AY414" s="143">
        <v>6</v>
      </c>
      <c r="AZ414" s="143">
        <v>207.27</v>
      </c>
      <c r="BA414" s="143">
        <f t="shared" si="216"/>
        <v>3</v>
      </c>
      <c r="BB414" s="147" t="s">
        <v>69</v>
      </c>
      <c r="BC414" s="143">
        <f>AZ414*0.1</f>
        <v>20.727</v>
      </c>
      <c r="BD414" s="143">
        <v>2</v>
      </c>
      <c r="BE414" s="143">
        <v>3</v>
      </c>
      <c r="BF414" s="143">
        <v>0</v>
      </c>
      <c r="BG414" s="143">
        <v>0</v>
      </c>
      <c r="BH414" s="143">
        <f t="shared" si="217"/>
        <v>-2</v>
      </c>
      <c r="BI414" s="147" t="s">
        <v>70</v>
      </c>
      <c r="BJ414" s="143">
        <f>BG414*0.06</f>
        <v>0</v>
      </c>
      <c r="BK414" s="143">
        <v>5</v>
      </c>
      <c r="BL414" s="143">
        <v>7</v>
      </c>
      <c r="BM414" s="143">
        <v>22</v>
      </c>
      <c r="BN414" s="143">
        <v>299</v>
      </c>
      <c r="BO414" s="143">
        <v>0</v>
      </c>
      <c r="BP414" s="143">
        <f t="shared" si="218"/>
        <v>17</v>
      </c>
      <c r="BQ414" s="147" t="s">
        <v>69</v>
      </c>
      <c r="BR414" s="143">
        <f>(BN414-BO414)*0.1</f>
        <v>29.9</v>
      </c>
      <c r="BS414" s="143">
        <v>5</v>
      </c>
      <c r="BT414" s="143">
        <v>8</v>
      </c>
      <c r="BU414" s="143">
        <v>4</v>
      </c>
      <c r="BV414" s="143">
        <v>84</v>
      </c>
      <c r="BW414" s="143">
        <f t="shared" si="219"/>
        <v>-1</v>
      </c>
      <c r="BX414" s="147" t="s">
        <v>70</v>
      </c>
      <c r="BY414" s="143">
        <f>BV414*0.06</f>
        <v>5.04</v>
      </c>
      <c r="BZ414" s="143">
        <v>8</v>
      </c>
      <c r="CA414" s="143">
        <v>9</v>
      </c>
      <c r="CB414" s="143">
        <f t="shared" si="220"/>
        <v>21</v>
      </c>
      <c r="CC414" s="159">
        <f t="shared" si="221"/>
        <v>13</v>
      </c>
      <c r="CD414" s="160" t="s">
        <v>69</v>
      </c>
      <c r="CE414" s="159">
        <f>CG414*3+CH414*5+CI414*25+CJ414*15+CK414*70+CL414*6+CM414*30+CN414*6+CO414*24+CP414*56+CQ414*61</f>
        <v>125</v>
      </c>
      <c r="CF414" s="159"/>
      <c r="CG414" s="144">
        <v>0</v>
      </c>
      <c r="CH414" s="143">
        <v>6</v>
      </c>
      <c r="CI414" s="143">
        <v>1</v>
      </c>
      <c r="CJ414" s="143">
        <v>0</v>
      </c>
      <c r="CK414" s="143">
        <v>1</v>
      </c>
      <c r="CL414" s="143">
        <v>0</v>
      </c>
      <c r="CM414" s="143">
        <v>0</v>
      </c>
      <c r="CN414" s="143">
        <v>0</v>
      </c>
      <c r="CO414" s="143">
        <v>0</v>
      </c>
      <c r="CP414" s="143">
        <v>0</v>
      </c>
      <c r="CQ414" s="143">
        <v>0</v>
      </c>
      <c r="CR414" s="143">
        <f t="shared" si="222"/>
        <v>247</v>
      </c>
      <c r="CS414" s="143">
        <f t="shared" si="223"/>
        <v>0</v>
      </c>
    </row>
    <row r="415" s="135" customFormat="1" customHeight="1" spans="1:97">
      <c r="A415" s="143">
        <v>11776</v>
      </c>
      <c r="B415" s="143" t="s">
        <v>631</v>
      </c>
      <c r="C415" s="143">
        <v>106569</v>
      </c>
      <c r="D415" s="143" t="s">
        <v>632</v>
      </c>
      <c r="E415" s="143" t="s">
        <v>68</v>
      </c>
      <c r="F415" s="143">
        <v>57</v>
      </c>
      <c r="G415" s="143">
        <v>69</v>
      </c>
      <c r="H415" s="143">
        <v>74</v>
      </c>
      <c r="I415" s="143">
        <v>1834.91</v>
      </c>
      <c r="J415" s="143">
        <f t="shared" si="210"/>
        <v>17</v>
      </c>
      <c r="K415" s="147" t="s">
        <v>69</v>
      </c>
      <c r="L415" s="143">
        <f>I415*0.1</f>
        <v>183.491</v>
      </c>
      <c r="M415" s="143">
        <v>76</v>
      </c>
      <c r="N415" s="143">
        <v>83</v>
      </c>
      <c r="O415" s="143">
        <v>81</v>
      </c>
      <c r="P415" s="143">
        <v>1992.94</v>
      </c>
      <c r="Q415" s="143">
        <f t="shared" si="211"/>
        <v>5</v>
      </c>
      <c r="R415" s="147" t="s">
        <v>73</v>
      </c>
      <c r="S415" s="143">
        <f>P415*0.06</f>
        <v>119.5764</v>
      </c>
      <c r="T415" s="143">
        <v>20</v>
      </c>
      <c r="U415" s="143">
        <v>22</v>
      </c>
      <c r="V415" s="143">
        <v>23</v>
      </c>
      <c r="W415" s="143">
        <v>643.2</v>
      </c>
      <c r="X415" s="143">
        <f t="shared" si="212"/>
        <v>3</v>
      </c>
      <c r="Y415" s="147" t="s">
        <v>69</v>
      </c>
      <c r="Z415" s="143">
        <f>W415*0.1</f>
        <v>64.32</v>
      </c>
      <c r="AA415" s="143">
        <v>59</v>
      </c>
      <c r="AB415" s="143">
        <v>72</v>
      </c>
      <c r="AC415" s="143">
        <v>59</v>
      </c>
      <c r="AD415" s="143">
        <v>1429.13</v>
      </c>
      <c r="AE415" s="143">
        <f t="shared" si="213"/>
        <v>0</v>
      </c>
      <c r="AF415" s="147" t="s">
        <v>73</v>
      </c>
      <c r="AG415" s="143">
        <f>AD415*0.08</f>
        <v>114.3304</v>
      </c>
      <c r="AH415" s="143">
        <v>7</v>
      </c>
      <c r="AI415" s="143">
        <v>8</v>
      </c>
      <c r="AJ415" s="143">
        <v>17</v>
      </c>
      <c r="AK415" s="143">
        <v>475.02</v>
      </c>
      <c r="AL415" s="143">
        <f t="shared" si="214"/>
        <v>10</v>
      </c>
      <c r="AM415" s="147" t="s">
        <v>69</v>
      </c>
      <c r="AN415" s="143">
        <f>AK415*0.1</f>
        <v>47.502</v>
      </c>
      <c r="AO415" s="143"/>
      <c r="AP415" s="143">
        <v>35</v>
      </c>
      <c r="AQ415" s="143">
        <v>42</v>
      </c>
      <c r="AR415" s="143">
        <v>69</v>
      </c>
      <c r="AS415" s="143">
        <v>4667.87</v>
      </c>
      <c r="AT415" s="143">
        <f t="shared" si="215"/>
        <v>34</v>
      </c>
      <c r="AU415" s="147" t="s">
        <v>69</v>
      </c>
      <c r="AV415" s="143">
        <f>AS415*0.1</f>
        <v>466.787</v>
      </c>
      <c r="AW415" s="143">
        <v>9</v>
      </c>
      <c r="AX415" s="143">
        <v>11</v>
      </c>
      <c r="AY415" s="143">
        <v>9</v>
      </c>
      <c r="AZ415" s="143">
        <v>315</v>
      </c>
      <c r="BA415" s="143">
        <f t="shared" si="216"/>
        <v>0</v>
      </c>
      <c r="BB415" s="147" t="s">
        <v>73</v>
      </c>
      <c r="BC415" s="143">
        <f>AZ415*0.08</f>
        <v>25.2</v>
      </c>
      <c r="BD415" s="143">
        <v>4</v>
      </c>
      <c r="BE415" s="143">
        <v>5</v>
      </c>
      <c r="BF415" s="143">
        <v>6</v>
      </c>
      <c r="BG415" s="143">
        <v>99.4</v>
      </c>
      <c r="BH415" s="143">
        <f t="shared" si="217"/>
        <v>2</v>
      </c>
      <c r="BI415" s="147" t="s">
        <v>69</v>
      </c>
      <c r="BJ415" s="143">
        <f>BG415*0.1</f>
        <v>9.94</v>
      </c>
      <c r="BK415" s="143">
        <v>11</v>
      </c>
      <c r="BL415" s="143">
        <v>13</v>
      </c>
      <c r="BM415" s="143">
        <v>18</v>
      </c>
      <c r="BN415" s="143">
        <v>388.7</v>
      </c>
      <c r="BO415" s="143">
        <v>59.8</v>
      </c>
      <c r="BP415" s="143">
        <f t="shared" si="218"/>
        <v>7</v>
      </c>
      <c r="BQ415" s="147" t="s">
        <v>69</v>
      </c>
      <c r="BR415" s="143">
        <f>(BN415-BO415)*0.1</f>
        <v>32.89</v>
      </c>
      <c r="BS415" s="143">
        <v>11</v>
      </c>
      <c r="BT415" s="143">
        <v>15</v>
      </c>
      <c r="BU415" s="143">
        <v>30</v>
      </c>
      <c r="BV415" s="143">
        <v>595.75</v>
      </c>
      <c r="BW415" s="143">
        <f t="shared" si="219"/>
        <v>19</v>
      </c>
      <c r="BX415" s="147" t="s">
        <v>69</v>
      </c>
      <c r="BY415" s="143">
        <f>BV415*0.1</f>
        <v>59.575</v>
      </c>
      <c r="BZ415" s="143">
        <v>21</v>
      </c>
      <c r="CA415" s="143">
        <v>25</v>
      </c>
      <c r="CB415" s="143">
        <f t="shared" si="220"/>
        <v>27</v>
      </c>
      <c r="CC415" s="159">
        <f t="shared" si="221"/>
        <v>6</v>
      </c>
      <c r="CD415" s="160" t="s">
        <v>69</v>
      </c>
      <c r="CE415" s="159">
        <f>CG415*3+CH415*5+CI415*25+CJ415*15+CK415*70+CL415*6+CM415*30+CN415*6+CO415*24+CP415*56+CQ415*61</f>
        <v>160</v>
      </c>
      <c r="CF415" s="159"/>
      <c r="CG415" s="144">
        <v>0</v>
      </c>
      <c r="CH415" s="143">
        <v>7</v>
      </c>
      <c r="CI415" s="143">
        <v>1</v>
      </c>
      <c r="CJ415" s="143">
        <v>2</v>
      </c>
      <c r="CK415" s="143">
        <v>1</v>
      </c>
      <c r="CL415" s="143">
        <v>0</v>
      </c>
      <c r="CM415" s="143">
        <v>0</v>
      </c>
      <c r="CN415" s="143">
        <v>0</v>
      </c>
      <c r="CO415" s="143">
        <v>0</v>
      </c>
      <c r="CP415" s="143">
        <v>0</v>
      </c>
      <c r="CQ415" s="143">
        <v>0</v>
      </c>
      <c r="CR415" s="143">
        <f t="shared" si="222"/>
        <v>1284</v>
      </c>
      <c r="CS415" s="143">
        <f t="shared" si="223"/>
        <v>0</v>
      </c>
    </row>
    <row r="416" s="135" customFormat="1" customHeight="1" spans="1:97">
      <c r="A416" s="143">
        <v>12157</v>
      </c>
      <c r="B416" s="143" t="s">
        <v>633</v>
      </c>
      <c r="C416" s="143">
        <v>106569</v>
      </c>
      <c r="D416" s="143" t="s">
        <v>632</v>
      </c>
      <c r="E416" s="143" t="s">
        <v>72</v>
      </c>
      <c r="F416" s="143">
        <v>64</v>
      </c>
      <c r="G416" s="143">
        <v>76</v>
      </c>
      <c r="H416" s="143">
        <v>26</v>
      </c>
      <c r="I416" s="143">
        <v>607.92</v>
      </c>
      <c r="J416" s="143">
        <f t="shared" si="210"/>
        <v>-38</v>
      </c>
      <c r="K416" s="147" t="s">
        <v>70</v>
      </c>
      <c r="L416" s="143">
        <f>I416*0.06</f>
        <v>36.4752</v>
      </c>
      <c r="M416" s="143">
        <v>84</v>
      </c>
      <c r="N416" s="143">
        <v>93</v>
      </c>
      <c r="O416" s="143">
        <v>34</v>
      </c>
      <c r="P416" s="143">
        <v>803.19</v>
      </c>
      <c r="Q416" s="143">
        <f t="shared" si="211"/>
        <v>-50</v>
      </c>
      <c r="R416" s="147" t="s">
        <v>70</v>
      </c>
      <c r="S416" s="143">
        <f>P416*0.05</f>
        <v>40.1595</v>
      </c>
      <c r="T416" s="143">
        <v>23</v>
      </c>
      <c r="U416" s="143">
        <v>25</v>
      </c>
      <c r="V416" s="143">
        <v>8</v>
      </c>
      <c r="W416" s="143">
        <v>191</v>
      </c>
      <c r="X416" s="143">
        <f t="shared" si="212"/>
        <v>-15</v>
      </c>
      <c r="Y416" s="147" t="s">
        <v>70</v>
      </c>
      <c r="Z416" s="143">
        <f>W416*0.06</f>
        <v>11.46</v>
      </c>
      <c r="AA416" s="143">
        <v>65</v>
      </c>
      <c r="AB416" s="143">
        <v>81</v>
      </c>
      <c r="AC416" s="143">
        <v>36</v>
      </c>
      <c r="AD416" s="143">
        <v>893.83</v>
      </c>
      <c r="AE416" s="143">
        <f t="shared" si="213"/>
        <v>-29</v>
      </c>
      <c r="AF416" s="147" t="s">
        <v>70</v>
      </c>
      <c r="AG416" s="143">
        <f>AD416*0.06</f>
        <v>53.6298</v>
      </c>
      <c r="AH416" s="143">
        <v>7</v>
      </c>
      <c r="AI416" s="143">
        <v>9</v>
      </c>
      <c r="AJ416" s="143">
        <v>10</v>
      </c>
      <c r="AK416" s="143">
        <v>233.3</v>
      </c>
      <c r="AL416" s="143">
        <f t="shared" si="214"/>
        <v>3</v>
      </c>
      <c r="AM416" s="147" t="s">
        <v>69</v>
      </c>
      <c r="AN416" s="143">
        <f>AK416*0.1</f>
        <v>23.33</v>
      </c>
      <c r="AO416" s="143"/>
      <c r="AP416" s="143">
        <v>39</v>
      </c>
      <c r="AQ416" s="143">
        <v>47</v>
      </c>
      <c r="AR416" s="143">
        <v>30</v>
      </c>
      <c r="AS416" s="143">
        <v>2662.17</v>
      </c>
      <c r="AT416" s="143">
        <f t="shared" si="215"/>
        <v>-9</v>
      </c>
      <c r="AU416" s="147" t="s">
        <v>70</v>
      </c>
      <c r="AV416" s="143">
        <f>AS416*0.06</f>
        <v>159.7302</v>
      </c>
      <c r="AW416" s="143">
        <v>10</v>
      </c>
      <c r="AX416" s="143">
        <v>12</v>
      </c>
      <c r="AY416" s="143">
        <v>14</v>
      </c>
      <c r="AZ416" s="143">
        <v>355</v>
      </c>
      <c r="BA416" s="143">
        <f t="shared" si="216"/>
        <v>4</v>
      </c>
      <c r="BB416" s="147" t="s">
        <v>69</v>
      </c>
      <c r="BC416" s="143">
        <f>AZ416*0.1</f>
        <v>35.5</v>
      </c>
      <c r="BD416" s="143">
        <v>4</v>
      </c>
      <c r="BE416" s="143">
        <v>5</v>
      </c>
      <c r="BF416" s="143">
        <v>1</v>
      </c>
      <c r="BG416" s="143">
        <v>0</v>
      </c>
      <c r="BH416" s="143">
        <f t="shared" si="217"/>
        <v>-3</v>
      </c>
      <c r="BI416" s="147" t="s">
        <v>70</v>
      </c>
      <c r="BJ416" s="143">
        <f>BG416*0.06</f>
        <v>0</v>
      </c>
      <c r="BK416" s="143">
        <v>12</v>
      </c>
      <c r="BL416" s="143">
        <v>15</v>
      </c>
      <c r="BM416" s="143">
        <v>59</v>
      </c>
      <c r="BN416" s="143">
        <v>826.99</v>
      </c>
      <c r="BO416" s="143">
        <v>797.09</v>
      </c>
      <c r="BP416" s="143">
        <f t="shared" si="218"/>
        <v>47</v>
      </c>
      <c r="BQ416" s="147" t="s">
        <v>69</v>
      </c>
      <c r="BR416" s="143">
        <f>(BN416-BO416)*0.1</f>
        <v>2.99</v>
      </c>
      <c r="BS416" s="143">
        <v>13</v>
      </c>
      <c r="BT416" s="143">
        <v>16</v>
      </c>
      <c r="BU416" s="143">
        <v>9</v>
      </c>
      <c r="BV416" s="143">
        <v>166.5</v>
      </c>
      <c r="BW416" s="143">
        <f t="shared" si="219"/>
        <v>-4</v>
      </c>
      <c r="BX416" s="147" t="s">
        <v>70</v>
      </c>
      <c r="BY416" s="143">
        <f>BV416*0.06</f>
        <v>9.99</v>
      </c>
      <c r="BZ416" s="143">
        <v>23</v>
      </c>
      <c r="CA416" s="143">
        <v>28</v>
      </c>
      <c r="CB416" s="143">
        <f t="shared" si="220"/>
        <v>29</v>
      </c>
      <c r="CC416" s="159">
        <f t="shared" si="221"/>
        <v>6</v>
      </c>
      <c r="CD416" s="160" t="s">
        <v>69</v>
      </c>
      <c r="CE416" s="159">
        <f>CG416*3+CH416*5+CI416*25+CJ416*15+CK416*70+CL416*6+CM416*30+CN416*6+CO416*24+CP416*56+CQ416*61</f>
        <v>174</v>
      </c>
      <c r="CF416" s="159"/>
      <c r="CG416" s="144">
        <v>0</v>
      </c>
      <c r="CH416" s="143">
        <v>4</v>
      </c>
      <c r="CI416" s="143">
        <v>3</v>
      </c>
      <c r="CJ416" s="143">
        <v>0</v>
      </c>
      <c r="CK416" s="143">
        <v>0</v>
      </c>
      <c r="CL416" s="143">
        <v>0</v>
      </c>
      <c r="CM416" s="143">
        <v>0</v>
      </c>
      <c r="CN416" s="143">
        <v>3</v>
      </c>
      <c r="CO416" s="143">
        <v>0</v>
      </c>
      <c r="CP416" s="143">
        <v>0</v>
      </c>
      <c r="CQ416" s="143">
        <v>1</v>
      </c>
      <c r="CR416" s="143">
        <f t="shared" si="222"/>
        <v>547</v>
      </c>
      <c r="CS416" s="143">
        <f t="shared" si="223"/>
        <v>0</v>
      </c>
    </row>
    <row r="417" s="135" customFormat="1" customHeight="1" spans="1:97">
      <c r="A417" s="143">
        <v>7369</v>
      </c>
      <c r="B417" s="143" t="s">
        <v>634</v>
      </c>
      <c r="C417" s="143">
        <v>105396</v>
      </c>
      <c r="D417" s="143" t="s">
        <v>635</v>
      </c>
      <c r="E417" s="143" t="s">
        <v>68</v>
      </c>
      <c r="F417" s="143">
        <v>39</v>
      </c>
      <c r="G417" s="143">
        <v>46</v>
      </c>
      <c r="H417" s="143">
        <v>25</v>
      </c>
      <c r="I417" s="143">
        <v>673.33</v>
      </c>
      <c r="J417" s="143">
        <f t="shared" si="210"/>
        <v>-14</v>
      </c>
      <c r="K417" s="147" t="s">
        <v>70</v>
      </c>
      <c r="L417" s="143">
        <f>I417*0.06</f>
        <v>40.3998</v>
      </c>
      <c r="M417" s="143">
        <v>51</v>
      </c>
      <c r="N417" s="143">
        <v>56</v>
      </c>
      <c r="O417" s="143">
        <v>32</v>
      </c>
      <c r="P417" s="143">
        <v>872.38</v>
      </c>
      <c r="Q417" s="143">
        <f t="shared" si="211"/>
        <v>-19</v>
      </c>
      <c r="R417" s="147" t="s">
        <v>70</v>
      </c>
      <c r="S417" s="143">
        <f>P417*0.05</f>
        <v>43.619</v>
      </c>
      <c r="T417" s="143">
        <v>22</v>
      </c>
      <c r="U417" s="143">
        <v>24</v>
      </c>
      <c r="V417" s="143">
        <v>21</v>
      </c>
      <c r="W417" s="143">
        <v>566.28</v>
      </c>
      <c r="X417" s="143">
        <f t="shared" si="212"/>
        <v>-1</v>
      </c>
      <c r="Y417" s="147" t="s">
        <v>70</v>
      </c>
      <c r="Z417" s="143">
        <f>W417*0.06</f>
        <v>33.9768</v>
      </c>
      <c r="AA417" s="143">
        <v>22</v>
      </c>
      <c r="AB417" s="143">
        <v>28</v>
      </c>
      <c r="AC417" s="143">
        <v>13</v>
      </c>
      <c r="AD417" s="143">
        <v>312.25</v>
      </c>
      <c r="AE417" s="143">
        <f t="shared" si="213"/>
        <v>-9</v>
      </c>
      <c r="AF417" s="147" t="s">
        <v>70</v>
      </c>
      <c r="AG417" s="143">
        <f>AD417*0.06</f>
        <v>18.735</v>
      </c>
      <c r="AH417" s="143">
        <v>3</v>
      </c>
      <c r="AI417" s="143">
        <v>3</v>
      </c>
      <c r="AJ417" s="143">
        <v>1</v>
      </c>
      <c r="AK417" s="143">
        <v>28.5</v>
      </c>
      <c r="AL417" s="143">
        <f t="shared" si="214"/>
        <v>-2</v>
      </c>
      <c r="AM417" s="147" t="s">
        <v>70</v>
      </c>
      <c r="AN417" s="143">
        <f>AK417*0.06</f>
        <v>1.71</v>
      </c>
      <c r="AO417" s="143">
        <f>AL417*1</f>
        <v>-2</v>
      </c>
      <c r="AP417" s="143">
        <v>17</v>
      </c>
      <c r="AQ417" s="143">
        <v>20</v>
      </c>
      <c r="AR417" s="143">
        <v>27</v>
      </c>
      <c r="AS417" s="143">
        <v>2354</v>
      </c>
      <c r="AT417" s="143">
        <f t="shared" si="215"/>
        <v>10</v>
      </c>
      <c r="AU417" s="147" t="s">
        <v>69</v>
      </c>
      <c r="AV417" s="143">
        <f>AS417*0.1</f>
        <v>235.4</v>
      </c>
      <c r="AW417" s="143">
        <v>6</v>
      </c>
      <c r="AX417" s="143">
        <v>7</v>
      </c>
      <c r="AY417" s="143">
        <v>4</v>
      </c>
      <c r="AZ417" s="143">
        <v>70.15</v>
      </c>
      <c r="BA417" s="143">
        <f t="shared" si="216"/>
        <v>-2</v>
      </c>
      <c r="BB417" s="147" t="s">
        <v>70</v>
      </c>
      <c r="BC417" s="143">
        <f>AZ417*0.06</f>
        <v>4.209</v>
      </c>
      <c r="BD417" s="143">
        <v>4</v>
      </c>
      <c r="BE417" s="143">
        <v>4</v>
      </c>
      <c r="BF417" s="143">
        <v>1</v>
      </c>
      <c r="BG417" s="143">
        <v>19.8</v>
      </c>
      <c r="BH417" s="143">
        <f t="shared" si="217"/>
        <v>-3</v>
      </c>
      <c r="BI417" s="147" t="s">
        <v>70</v>
      </c>
      <c r="BJ417" s="143">
        <f>BG417*0.06</f>
        <v>1.188</v>
      </c>
      <c r="BK417" s="143">
        <v>7</v>
      </c>
      <c r="BL417" s="143">
        <v>8</v>
      </c>
      <c r="BM417" s="143">
        <v>20</v>
      </c>
      <c r="BN417" s="143">
        <v>239.2</v>
      </c>
      <c r="BO417" s="143">
        <v>239.2</v>
      </c>
      <c r="BP417" s="143">
        <f t="shared" si="218"/>
        <v>13</v>
      </c>
      <c r="BQ417" s="147" t="s">
        <v>69</v>
      </c>
      <c r="BR417" s="143">
        <f>(BN417-BO417)*0.1</f>
        <v>0</v>
      </c>
      <c r="BS417" s="143">
        <v>10</v>
      </c>
      <c r="BT417" s="143">
        <v>14</v>
      </c>
      <c r="BU417" s="143">
        <v>3</v>
      </c>
      <c r="BV417" s="143">
        <v>63</v>
      </c>
      <c r="BW417" s="143">
        <f t="shared" si="219"/>
        <v>-7</v>
      </c>
      <c r="BX417" s="147" t="s">
        <v>70</v>
      </c>
      <c r="BY417" s="143">
        <f>BV417*0.06</f>
        <v>3.78</v>
      </c>
      <c r="BZ417" s="143">
        <v>10</v>
      </c>
      <c r="CA417" s="143">
        <v>12</v>
      </c>
      <c r="CB417" s="143">
        <f t="shared" si="220"/>
        <v>17</v>
      </c>
      <c r="CC417" s="159">
        <f t="shared" si="221"/>
        <v>7</v>
      </c>
      <c r="CD417" s="160" t="s">
        <v>69</v>
      </c>
      <c r="CE417" s="159">
        <f>CG417*3+CH417*5+CI417*25+CJ417*15+CK417*70+CL417*6+CM417*30+CN417*6+CO417*24+CP417*56+CQ417*61</f>
        <v>110</v>
      </c>
      <c r="CF417" s="159"/>
      <c r="CG417" s="144">
        <v>0</v>
      </c>
      <c r="CH417" s="143">
        <v>2</v>
      </c>
      <c r="CI417" s="143">
        <v>0</v>
      </c>
      <c r="CJ417" s="143">
        <v>0</v>
      </c>
      <c r="CK417" s="143">
        <v>1</v>
      </c>
      <c r="CL417" s="143">
        <v>0</v>
      </c>
      <c r="CM417" s="143">
        <v>1</v>
      </c>
      <c r="CN417" s="143">
        <v>0</v>
      </c>
      <c r="CO417" s="143">
        <v>0</v>
      </c>
      <c r="CP417" s="143">
        <v>0</v>
      </c>
      <c r="CQ417" s="143">
        <v>0</v>
      </c>
      <c r="CR417" s="143">
        <f t="shared" si="222"/>
        <v>493</v>
      </c>
      <c r="CS417" s="143">
        <f t="shared" si="223"/>
        <v>-2</v>
      </c>
    </row>
    <row r="418" s="135" customFormat="1" customHeight="1" spans="1:97">
      <c r="A418" s="143">
        <v>12454</v>
      </c>
      <c r="B418" s="143" t="s">
        <v>636</v>
      </c>
      <c r="C418" s="143">
        <v>105396</v>
      </c>
      <c r="D418" s="143" t="s">
        <v>635</v>
      </c>
      <c r="E418" s="143" t="s">
        <v>72</v>
      </c>
      <c r="F418" s="143">
        <v>38</v>
      </c>
      <c r="G418" s="143">
        <v>46</v>
      </c>
      <c r="H418" s="143">
        <v>20</v>
      </c>
      <c r="I418" s="143">
        <v>509.54</v>
      </c>
      <c r="J418" s="143">
        <f t="shared" si="210"/>
        <v>-18</v>
      </c>
      <c r="K418" s="147" t="s">
        <v>70</v>
      </c>
      <c r="L418" s="143">
        <f>I418*0.06</f>
        <v>30.5724</v>
      </c>
      <c r="M418" s="143">
        <v>50</v>
      </c>
      <c r="N418" s="143">
        <v>55</v>
      </c>
      <c r="O418" s="143">
        <v>40</v>
      </c>
      <c r="P418" s="143">
        <v>1069.92</v>
      </c>
      <c r="Q418" s="143">
        <f t="shared" si="211"/>
        <v>-10</v>
      </c>
      <c r="R418" s="147" t="s">
        <v>70</v>
      </c>
      <c r="S418" s="143">
        <f>P418*0.05</f>
        <v>53.496</v>
      </c>
      <c r="T418" s="143">
        <v>21</v>
      </c>
      <c r="U418" s="143">
        <v>23</v>
      </c>
      <c r="V418" s="143">
        <v>19</v>
      </c>
      <c r="W418" s="143">
        <v>518.49</v>
      </c>
      <c r="X418" s="143">
        <f t="shared" si="212"/>
        <v>-2</v>
      </c>
      <c r="Y418" s="147" t="s">
        <v>70</v>
      </c>
      <c r="Z418" s="143">
        <f>W418*0.06</f>
        <v>31.1094</v>
      </c>
      <c r="AA418" s="143">
        <v>21</v>
      </c>
      <c r="AB418" s="143">
        <v>28</v>
      </c>
      <c r="AC418" s="143">
        <v>24</v>
      </c>
      <c r="AD418" s="143">
        <v>558.45</v>
      </c>
      <c r="AE418" s="143">
        <f t="shared" si="213"/>
        <v>3</v>
      </c>
      <c r="AF418" s="147" t="s">
        <v>73</v>
      </c>
      <c r="AG418" s="143">
        <f>AD418*0.08</f>
        <v>44.676</v>
      </c>
      <c r="AH418" s="143">
        <v>2</v>
      </c>
      <c r="AI418" s="143">
        <v>3</v>
      </c>
      <c r="AJ418" s="143">
        <v>15</v>
      </c>
      <c r="AK418" s="143">
        <v>319.33</v>
      </c>
      <c r="AL418" s="143">
        <f t="shared" si="214"/>
        <v>13</v>
      </c>
      <c r="AM418" s="147" t="s">
        <v>69</v>
      </c>
      <c r="AN418" s="143">
        <f>AK418*0.1</f>
        <v>31.933</v>
      </c>
      <c r="AO418" s="143"/>
      <c r="AP418" s="143">
        <v>16</v>
      </c>
      <c r="AQ418" s="143">
        <v>19</v>
      </c>
      <c r="AR418" s="143">
        <v>10</v>
      </c>
      <c r="AS418" s="143">
        <v>852.31</v>
      </c>
      <c r="AT418" s="143">
        <f t="shared" si="215"/>
        <v>-6</v>
      </c>
      <c r="AU418" s="147" t="s">
        <v>70</v>
      </c>
      <c r="AV418" s="143">
        <f>AS418*0.06</f>
        <v>51.1386</v>
      </c>
      <c r="AW418" s="143">
        <v>5</v>
      </c>
      <c r="AX418" s="143">
        <v>6</v>
      </c>
      <c r="AY418" s="143">
        <v>6</v>
      </c>
      <c r="AZ418" s="143">
        <v>189</v>
      </c>
      <c r="BA418" s="143">
        <f t="shared" si="216"/>
        <v>1</v>
      </c>
      <c r="BB418" s="147" t="s">
        <v>69</v>
      </c>
      <c r="BC418" s="143">
        <f t="shared" ref="BC418:BC423" si="227">AZ418*0.1</f>
        <v>18.9</v>
      </c>
      <c r="BD418" s="143">
        <v>3</v>
      </c>
      <c r="BE418" s="143">
        <v>4</v>
      </c>
      <c r="BF418" s="143">
        <v>0</v>
      </c>
      <c r="BG418" s="143">
        <v>0</v>
      </c>
      <c r="BH418" s="143">
        <f t="shared" si="217"/>
        <v>-3</v>
      </c>
      <c r="BI418" s="147" t="s">
        <v>70</v>
      </c>
      <c r="BJ418" s="143">
        <f>BG418*0.06</f>
        <v>0</v>
      </c>
      <c r="BK418" s="143">
        <v>6</v>
      </c>
      <c r="BL418" s="143">
        <v>8</v>
      </c>
      <c r="BM418" s="143">
        <v>2</v>
      </c>
      <c r="BN418" s="143">
        <v>59.8</v>
      </c>
      <c r="BO418" s="143">
        <v>59.8</v>
      </c>
      <c r="BP418" s="143">
        <f t="shared" si="218"/>
        <v>-4</v>
      </c>
      <c r="BQ418" s="147" t="s">
        <v>70</v>
      </c>
      <c r="BR418" s="143">
        <f>(BN418-BO418)*0.06</f>
        <v>0</v>
      </c>
      <c r="BS418" s="143">
        <v>10</v>
      </c>
      <c r="BT418" s="143">
        <v>13</v>
      </c>
      <c r="BU418" s="143">
        <v>10</v>
      </c>
      <c r="BV418" s="143">
        <v>164.39</v>
      </c>
      <c r="BW418" s="143">
        <f t="shared" si="219"/>
        <v>0</v>
      </c>
      <c r="BX418" s="147" t="s">
        <v>73</v>
      </c>
      <c r="BY418" s="143">
        <f>BV418*0.08</f>
        <v>13.1512</v>
      </c>
      <c r="BZ418" s="143">
        <v>10</v>
      </c>
      <c r="CA418" s="143">
        <v>12</v>
      </c>
      <c r="CB418" s="143">
        <f t="shared" si="220"/>
        <v>11</v>
      </c>
      <c r="CC418" s="159">
        <f t="shared" si="221"/>
        <v>1</v>
      </c>
      <c r="CD418" s="160" t="s">
        <v>73</v>
      </c>
      <c r="CE418" s="159">
        <f>CG418*2+CH418*3+CI418*15+CJ418*10+CK418*50+CL418*4+CM418*20+CN418*3+CO418*15+CP418*40+CQ418*40</f>
        <v>38</v>
      </c>
      <c r="CF418" s="159"/>
      <c r="CG418" s="144">
        <v>0</v>
      </c>
      <c r="CH418" s="143">
        <v>4</v>
      </c>
      <c r="CI418" s="143">
        <v>0</v>
      </c>
      <c r="CJ418" s="143">
        <v>0</v>
      </c>
      <c r="CK418" s="143">
        <v>0</v>
      </c>
      <c r="CL418" s="143">
        <v>0</v>
      </c>
      <c r="CM418" s="143">
        <v>1</v>
      </c>
      <c r="CN418" s="143">
        <v>2</v>
      </c>
      <c r="CO418" s="143">
        <v>0</v>
      </c>
      <c r="CP418" s="143">
        <v>0</v>
      </c>
      <c r="CQ418" s="143">
        <v>0</v>
      </c>
      <c r="CR418" s="143">
        <f t="shared" si="222"/>
        <v>313</v>
      </c>
      <c r="CS418" s="143">
        <f t="shared" si="223"/>
        <v>0</v>
      </c>
    </row>
    <row r="419" s="135" customFormat="1" customHeight="1" spans="1:97">
      <c r="A419" s="143">
        <v>12135</v>
      </c>
      <c r="B419" s="143" t="s">
        <v>637</v>
      </c>
      <c r="C419" s="143">
        <v>102565</v>
      </c>
      <c r="D419" s="143" t="s">
        <v>638</v>
      </c>
      <c r="E419" s="143" t="s">
        <v>68</v>
      </c>
      <c r="F419" s="143">
        <v>51</v>
      </c>
      <c r="G419" s="143">
        <v>61</v>
      </c>
      <c r="H419" s="143">
        <v>35</v>
      </c>
      <c r="I419" s="143">
        <v>969.53</v>
      </c>
      <c r="J419" s="143">
        <f t="shared" si="210"/>
        <v>-16</v>
      </c>
      <c r="K419" s="147" t="s">
        <v>70</v>
      </c>
      <c r="L419" s="143">
        <f>I419*0.06</f>
        <v>58.1718</v>
      </c>
      <c r="M419" s="143">
        <v>67</v>
      </c>
      <c r="N419" s="143">
        <v>74</v>
      </c>
      <c r="O419" s="143">
        <v>86</v>
      </c>
      <c r="P419" s="143">
        <v>1937.94</v>
      </c>
      <c r="Q419" s="143">
        <f t="shared" si="211"/>
        <v>19</v>
      </c>
      <c r="R419" s="147" t="s">
        <v>69</v>
      </c>
      <c r="S419" s="143">
        <f>P419*0.08</f>
        <v>155.0352</v>
      </c>
      <c r="T419" s="143">
        <v>22</v>
      </c>
      <c r="U419" s="143">
        <v>24</v>
      </c>
      <c r="V419" s="143">
        <v>34</v>
      </c>
      <c r="W419" s="143">
        <v>867.48</v>
      </c>
      <c r="X419" s="143">
        <f t="shared" si="212"/>
        <v>12</v>
      </c>
      <c r="Y419" s="147" t="s">
        <v>69</v>
      </c>
      <c r="Z419" s="143">
        <f>W419*0.1</f>
        <v>86.748</v>
      </c>
      <c r="AA419" s="143">
        <v>46</v>
      </c>
      <c r="AB419" s="143">
        <v>57</v>
      </c>
      <c r="AC419" s="143">
        <v>54</v>
      </c>
      <c r="AD419" s="143">
        <v>1422.99</v>
      </c>
      <c r="AE419" s="143">
        <f t="shared" si="213"/>
        <v>8</v>
      </c>
      <c r="AF419" s="147" t="s">
        <v>73</v>
      </c>
      <c r="AG419" s="143">
        <f>AD419*0.08</f>
        <v>113.8392</v>
      </c>
      <c r="AH419" s="143">
        <v>8</v>
      </c>
      <c r="AI419" s="143">
        <v>9</v>
      </c>
      <c r="AJ419" s="143">
        <v>19</v>
      </c>
      <c r="AK419" s="143">
        <v>501.12</v>
      </c>
      <c r="AL419" s="143">
        <f t="shared" si="214"/>
        <v>11</v>
      </c>
      <c r="AM419" s="147" t="s">
        <v>69</v>
      </c>
      <c r="AN419" s="143">
        <f>AK419*0.1</f>
        <v>50.112</v>
      </c>
      <c r="AO419" s="143"/>
      <c r="AP419" s="143">
        <v>42</v>
      </c>
      <c r="AQ419" s="143">
        <v>50</v>
      </c>
      <c r="AR419" s="143">
        <v>38</v>
      </c>
      <c r="AS419" s="143">
        <v>2865.36</v>
      </c>
      <c r="AT419" s="143">
        <f t="shared" si="215"/>
        <v>-4</v>
      </c>
      <c r="AU419" s="147" t="s">
        <v>70</v>
      </c>
      <c r="AV419" s="143">
        <f>AS419*0.06</f>
        <v>171.9216</v>
      </c>
      <c r="AW419" s="143">
        <v>6</v>
      </c>
      <c r="AX419" s="143">
        <v>7</v>
      </c>
      <c r="AY419" s="143">
        <v>38</v>
      </c>
      <c r="AZ419" s="143">
        <v>1019.06</v>
      </c>
      <c r="BA419" s="143">
        <f t="shared" si="216"/>
        <v>32</v>
      </c>
      <c r="BB419" s="147" t="s">
        <v>69</v>
      </c>
      <c r="BC419" s="143">
        <f t="shared" si="227"/>
        <v>101.906</v>
      </c>
      <c r="BD419" s="143">
        <v>3</v>
      </c>
      <c r="BE419" s="143">
        <v>4</v>
      </c>
      <c r="BF419" s="143">
        <v>3</v>
      </c>
      <c r="BG419" s="143">
        <v>137</v>
      </c>
      <c r="BH419" s="143">
        <f t="shared" si="217"/>
        <v>0</v>
      </c>
      <c r="BI419" s="147" t="s">
        <v>73</v>
      </c>
      <c r="BJ419" s="143">
        <f>BG419*0.08</f>
        <v>10.96</v>
      </c>
      <c r="BK419" s="143">
        <v>9</v>
      </c>
      <c r="BL419" s="143">
        <v>11</v>
      </c>
      <c r="BM419" s="143">
        <v>28</v>
      </c>
      <c r="BN419" s="143">
        <v>538.2</v>
      </c>
      <c r="BO419" s="143">
        <v>328.9</v>
      </c>
      <c r="BP419" s="143">
        <f t="shared" si="218"/>
        <v>19</v>
      </c>
      <c r="BQ419" s="147" t="s">
        <v>69</v>
      </c>
      <c r="BR419" s="143">
        <f>(BN419-BO419)*0.1</f>
        <v>20.93</v>
      </c>
      <c r="BS419" s="143">
        <v>10</v>
      </c>
      <c r="BT419" s="143">
        <v>13</v>
      </c>
      <c r="BU419" s="143">
        <v>14</v>
      </c>
      <c r="BV419" s="143">
        <v>204.77</v>
      </c>
      <c r="BW419" s="143">
        <f t="shared" si="219"/>
        <v>4</v>
      </c>
      <c r="BX419" s="147" t="s">
        <v>69</v>
      </c>
      <c r="BY419" s="143">
        <f>BV419*0.1</f>
        <v>20.477</v>
      </c>
      <c r="BZ419" s="143">
        <v>28</v>
      </c>
      <c r="CA419" s="143">
        <v>33</v>
      </c>
      <c r="CB419" s="143">
        <f t="shared" si="220"/>
        <v>39</v>
      </c>
      <c r="CC419" s="159">
        <f t="shared" si="221"/>
        <v>11</v>
      </c>
      <c r="CD419" s="160" t="s">
        <v>69</v>
      </c>
      <c r="CE419" s="159">
        <f>CG419*3+CH419*5+CI419*25+CJ419*15+CK419*70+CL419*6+CM419*30+CN419*6+CO419*24+CP419*56+CQ419*61</f>
        <v>232</v>
      </c>
      <c r="CF419" s="159"/>
      <c r="CG419" s="144">
        <v>0</v>
      </c>
      <c r="CH419" s="143">
        <v>6</v>
      </c>
      <c r="CI419" s="143">
        <v>3</v>
      </c>
      <c r="CJ419" s="143">
        <v>0</v>
      </c>
      <c r="CK419" s="143">
        <v>0</v>
      </c>
      <c r="CL419" s="143">
        <v>0</v>
      </c>
      <c r="CM419" s="143">
        <v>1</v>
      </c>
      <c r="CN419" s="143">
        <v>2</v>
      </c>
      <c r="CO419" s="143">
        <v>1</v>
      </c>
      <c r="CP419" s="143">
        <v>0</v>
      </c>
      <c r="CQ419" s="143">
        <v>1</v>
      </c>
      <c r="CR419" s="143">
        <f t="shared" si="222"/>
        <v>1022</v>
      </c>
      <c r="CS419" s="143">
        <f t="shared" si="223"/>
        <v>0</v>
      </c>
    </row>
    <row r="420" s="135" customFormat="1" customHeight="1" spans="1:97">
      <c r="A420" s="143">
        <v>13132</v>
      </c>
      <c r="B420" s="143" t="s">
        <v>639</v>
      </c>
      <c r="C420" s="143">
        <v>102565</v>
      </c>
      <c r="D420" s="143" t="s">
        <v>638</v>
      </c>
      <c r="E420" s="144" t="s">
        <v>81</v>
      </c>
      <c r="F420" s="143"/>
      <c r="G420" s="143"/>
      <c r="H420" s="143">
        <v>0</v>
      </c>
      <c r="I420" s="143">
        <v>0</v>
      </c>
      <c r="J420" s="143">
        <f t="shared" si="210"/>
        <v>0</v>
      </c>
      <c r="K420" s="147" t="s">
        <v>76</v>
      </c>
      <c r="L420" s="143">
        <f>I420*0.06</f>
        <v>0</v>
      </c>
      <c r="M420" s="143"/>
      <c r="N420" s="143"/>
      <c r="O420" s="143">
        <v>3</v>
      </c>
      <c r="P420" s="143">
        <v>72</v>
      </c>
      <c r="Q420" s="143">
        <f t="shared" si="211"/>
        <v>3</v>
      </c>
      <c r="R420" s="147" t="s">
        <v>76</v>
      </c>
      <c r="S420" s="143">
        <f>P420*0.05</f>
        <v>3.6</v>
      </c>
      <c r="T420" s="143"/>
      <c r="U420" s="143"/>
      <c r="V420" s="143">
        <v>2</v>
      </c>
      <c r="W420" s="143">
        <v>52.5</v>
      </c>
      <c r="X420" s="143">
        <f t="shared" si="212"/>
        <v>2</v>
      </c>
      <c r="Y420" s="147" t="s">
        <v>76</v>
      </c>
      <c r="Z420" s="143">
        <f>W420*0.06</f>
        <v>3.15</v>
      </c>
      <c r="AA420" s="143"/>
      <c r="AB420" s="143"/>
      <c r="AC420" s="143">
        <v>0</v>
      </c>
      <c r="AD420" s="143">
        <v>0</v>
      </c>
      <c r="AE420" s="143">
        <f t="shared" si="213"/>
        <v>0</v>
      </c>
      <c r="AF420" s="147" t="s">
        <v>76</v>
      </c>
      <c r="AG420" s="143">
        <f>AD420*0.06</f>
        <v>0</v>
      </c>
      <c r="AH420" s="143"/>
      <c r="AI420" s="143"/>
      <c r="AJ420" s="143">
        <v>0</v>
      </c>
      <c r="AK420" s="143">
        <v>0</v>
      </c>
      <c r="AL420" s="143">
        <f t="shared" si="214"/>
        <v>0</v>
      </c>
      <c r="AM420" s="147" t="s">
        <v>76</v>
      </c>
      <c r="AN420" s="143">
        <f>AK420*0.06</f>
        <v>0</v>
      </c>
      <c r="AO420" s="143"/>
      <c r="AP420" s="143"/>
      <c r="AQ420" s="143"/>
      <c r="AR420" s="143">
        <v>0</v>
      </c>
      <c r="AS420" s="143">
        <v>0</v>
      </c>
      <c r="AT420" s="143">
        <f t="shared" si="215"/>
        <v>0</v>
      </c>
      <c r="AU420" s="147" t="s">
        <v>76</v>
      </c>
      <c r="AV420" s="143">
        <f>AS420*0.06</f>
        <v>0</v>
      </c>
      <c r="AW420" s="143"/>
      <c r="AX420" s="143"/>
      <c r="AY420" s="143">
        <v>0</v>
      </c>
      <c r="AZ420" s="143">
        <v>0</v>
      </c>
      <c r="BA420" s="143">
        <f t="shared" si="216"/>
        <v>0</v>
      </c>
      <c r="BB420" s="147" t="s">
        <v>76</v>
      </c>
      <c r="BC420" s="143">
        <f>AZ420*0.06</f>
        <v>0</v>
      </c>
      <c r="BD420" s="143"/>
      <c r="BE420" s="143"/>
      <c r="BF420" s="143">
        <v>0</v>
      </c>
      <c r="BG420" s="143">
        <v>0</v>
      </c>
      <c r="BH420" s="143">
        <f t="shared" si="217"/>
        <v>0</v>
      </c>
      <c r="BI420" s="147" t="s">
        <v>76</v>
      </c>
      <c r="BJ420" s="143">
        <f>BG420*0.06</f>
        <v>0</v>
      </c>
      <c r="BK420" s="143"/>
      <c r="BL420" s="143"/>
      <c r="BM420" s="143">
        <v>0</v>
      </c>
      <c r="BN420" s="143">
        <v>0</v>
      </c>
      <c r="BO420" s="143">
        <v>0</v>
      </c>
      <c r="BP420" s="143">
        <f t="shared" si="218"/>
        <v>0</v>
      </c>
      <c r="BQ420" s="147" t="s">
        <v>76</v>
      </c>
      <c r="BR420" s="143">
        <f>(BN420-BO420)*0.06</f>
        <v>0</v>
      </c>
      <c r="BS420" s="143"/>
      <c r="BT420" s="143"/>
      <c r="BU420" s="143">
        <v>0</v>
      </c>
      <c r="BV420" s="143">
        <v>0</v>
      </c>
      <c r="BW420" s="143">
        <f t="shared" si="219"/>
        <v>0</v>
      </c>
      <c r="BX420" s="147" t="s">
        <v>76</v>
      </c>
      <c r="BY420" s="143">
        <f>BV420*0.06</f>
        <v>0</v>
      </c>
      <c r="BZ420" s="143"/>
      <c r="CA420" s="143"/>
      <c r="CB420" s="143">
        <f t="shared" si="220"/>
        <v>0</v>
      </c>
      <c r="CC420" s="159">
        <f t="shared" si="221"/>
        <v>0</v>
      </c>
      <c r="CD420" s="160" t="s">
        <v>76</v>
      </c>
      <c r="CE420" s="159">
        <f>CG420*2+CH420*3+CI420*15+CJ420*10+CK420*50+CL420*4+CM420*20+CN420*3+CO420*15+CP420*40+CQ420*40</f>
        <v>0</v>
      </c>
      <c r="CF420" s="159"/>
      <c r="CG420" s="144">
        <v>0</v>
      </c>
      <c r="CH420" s="143">
        <v>0</v>
      </c>
      <c r="CI420" s="143">
        <v>0</v>
      </c>
      <c r="CJ420" s="143">
        <v>0</v>
      </c>
      <c r="CK420" s="143">
        <v>0</v>
      </c>
      <c r="CL420" s="143">
        <v>0</v>
      </c>
      <c r="CM420" s="143">
        <v>0</v>
      </c>
      <c r="CN420" s="143">
        <v>0</v>
      </c>
      <c r="CO420" s="143">
        <v>0</v>
      </c>
      <c r="CP420" s="143">
        <v>0</v>
      </c>
      <c r="CQ420" s="143">
        <v>0</v>
      </c>
      <c r="CR420" s="143">
        <f t="shared" si="222"/>
        <v>7</v>
      </c>
      <c r="CS420" s="143">
        <f t="shared" si="223"/>
        <v>0</v>
      </c>
    </row>
    <row r="421" s="135" customFormat="1" customHeight="1" spans="1:97">
      <c r="A421" s="143">
        <v>13447</v>
      </c>
      <c r="B421" s="143" t="s">
        <v>640</v>
      </c>
      <c r="C421" s="143">
        <v>102565</v>
      </c>
      <c r="D421" s="143" t="s">
        <v>638</v>
      </c>
      <c r="E421" s="143" t="s">
        <v>641</v>
      </c>
      <c r="F421" s="143">
        <v>12</v>
      </c>
      <c r="G421" s="143">
        <v>15</v>
      </c>
      <c r="H421" s="143">
        <v>5</v>
      </c>
      <c r="I421" s="143">
        <v>134.45</v>
      </c>
      <c r="J421" s="143">
        <f t="shared" si="210"/>
        <v>-7</v>
      </c>
      <c r="K421" s="147" t="s">
        <v>70</v>
      </c>
      <c r="L421" s="143">
        <f>I421*0.06</f>
        <v>8.067</v>
      </c>
      <c r="M421" s="143">
        <v>16</v>
      </c>
      <c r="N421" s="143">
        <v>18</v>
      </c>
      <c r="O421" s="143">
        <v>25</v>
      </c>
      <c r="P421" s="143">
        <v>531.05</v>
      </c>
      <c r="Q421" s="143">
        <f t="shared" si="211"/>
        <v>9</v>
      </c>
      <c r="R421" s="147" t="s">
        <v>69</v>
      </c>
      <c r="S421" s="143">
        <f>P421*0.08</f>
        <v>42.484</v>
      </c>
      <c r="T421" s="143">
        <v>6</v>
      </c>
      <c r="U421" s="143">
        <v>7</v>
      </c>
      <c r="V421" s="143">
        <v>6</v>
      </c>
      <c r="W421" s="143">
        <v>157.5</v>
      </c>
      <c r="X421" s="143">
        <f t="shared" si="212"/>
        <v>0</v>
      </c>
      <c r="Y421" s="147" t="s">
        <v>73</v>
      </c>
      <c r="Z421" s="143">
        <f>W421*0.08</f>
        <v>12.6</v>
      </c>
      <c r="AA421" s="143">
        <v>11</v>
      </c>
      <c r="AB421" s="143">
        <v>14</v>
      </c>
      <c r="AC421" s="143">
        <v>15</v>
      </c>
      <c r="AD421" s="143">
        <v>390.26</v>
      </c>
      <c r="AE421" s="143">
        <f t="shared" si="213"/>
        <v>4</v>
      </c>
      <c r="AF421" s="147" t="s">
        <v>69</v>
      </c>
      <c r="AG421" s="143">
        <f>AD421*0.1</f>
        <v>39.026</v>
      </c>
      <c r="AH421" s="143">
        <v>2</v>
      </c>
      <c r="AI421" s="143">
        <v>4</v>
      </c>
      <c r="AJ421" s="143">
        <v>4</v>
      </c>
      <c r="AK421" s="143">
        <v>116</v>
      </c>
      <c r="AL421" s="143">
        <f t="shared" si="214"/>
        <v>2</v>
      </c>
      <c r="AM421" s="147" t="s">
        <v>69</v>
      </c>
      <c r="AN421" s="143">
        <f>AK421*0.1</f>
        <v>11.6</v>
      </c>
      <c r="AO421" s="143"/>
      <c r="AP421" s="143">
        <v>10</v>
      </c>
      <c r="AQ421" s="143">
        <v>13</v>
      </c>
      <c r="AR421" s="143">
        <v>5</v>
      </c>
      <c r="AS421" s="143">
        <v>125</v>
      </c>
      <c r="AT421" s="143">
        <f t="shared" si="215"/>
        <v>-5</v>
      </c>
      <c r="AU421" s="147" t="s">
        <v>70</v>
      </c>
      <c r="AV421" s="143">
        <f>AS421*0.06</f>
        <v>7.5</v>
      </c>
      <c r="AW421" s="143">
        <v>2</v>
      </c>
      <c r="AX421" s="143">
        <v>2</v>
      </c>
      <c r="AY421" s="143">
        <v>4</v>
      </c>
      <c r="AZ421" s="143">
        <v>105</v>
      </c>
      <c r="BA421" s="143">
        <f t="shared" si="216"/>
        <v>2</v>
      </c>
      <c r="BB421" s="147" t="s">
        <v>69</v>
      </c>
      <c r="BC421" s="143">
        <f t="shared" si="227"/>
        <v>10.5</v>
      </c>
      <c r="BD421" s="143">
        <v>2</v>
      </c>
      <c r="BE421" s="143">
        <v>2</v>
      </c>
      <c r="BF421" s="143">
        <v>0</v>
      </c>
      <c r="BG421" s="143">
        <v>0</v>
      </c>
      <c r="BH421" s="143">
        <f t="shared" si="217"/>
        <v>-2</v>
      </c>
      <c r="BI421" s="147" t="s">
        <v>70</v>
      </c>
      <c r="BJ421" s="143">
        <f>BG421*0.06</f>
        <v>0</v>
      </c>
      <c r="BK421" s="143">
        <v>4</v>
      </c>
      <c r="BL421" s="143">
        <v>4</v>
      </c>
      <c r="BM421" s="143">
        <v>0</v>
      </c>
      <c r="BN421" s="143">
        <v>0</v>
      </c>
      <c r="BO421" s="143">
        <v>0</v>
      </c>
      <c r="BP421" s="143">
        <f t="shared" si="218"/>
        <v>-4</v>
      </c>
      <c r="BQ421" s="147" t="s">
        <v>70</v>
      </c>
      <c r="BR421" s="143">
        <f>(BN421-BO421)*0.06</f>
        <v>0</v>
      </c>
      <c r="BS421" s="143">
        <v>3</v>
      </c>
      <c r="BT421" s="143">
        <v>4</v>
      </c>
      <c r="BU421" s="143">
        <v>4</v>
      </c>
      <c r="BV421" s="143">
        <v>88</v>
      </c>
      <c r="BW421" s="143">
        <f t="shared" si="219"/>
        <v>1</v>
      </c>
      <c r="BX421" s="147" t="s">
        <v>69</v>
      </c>
      <c r="BY421" s="143">
        <f>BV421*0.1</f>
        <v>8.8</v>
      </c>
      <c r="BZ421" s="143">
        <v>7</v>
      </c>
      <c r="CA421" s="143">
        <v>9</v>
      </c>
      <c r="CB421" s="143">
        <f t="shared" si="220"/>
        <v>1</v>
      </c>
      <c r="CC421" s="159">
        <f t="shared" si="221"/>
        <v>-6</v>
      </c>
      <c r="CD421" s="160" t="s">
        <v>70</v>
      </c>
      <c r="CE421" s="159">
        <f>CG421*2+CH421*3+CI421*15+CJ421*10+CK421*50+CL421*4+CM421*20+CN421*3+CO421*15+CP421*40+CQ421*40</f>
        <v>3</v>
      </c>
      <c r="CF421" s="159">
        <f>CC421*3</f>
        <v>-18</v>
      </c>
      <c r="CG421" s="144">
        <v>0</v>
      </c>
      <c r="CH421" s="143">
        <v>1</v>
      </c>
      <c r="CI421" s="143">
        <v>0</v>
      </c>
      <c r="CJ421" s="143">
        <v>0</v>
      </c>
      <c r="CK421" s="143">
        <v>0</v>
      </c>
      <c r="CL421" s="143">
        <v>0</v>
      </c>
      <c r="CM421" s="143">
        <v>0</v>
      </c>
      <c r="CN421" s="143">
        <v>0</v>
      </c>
      <c r="CO421" s="143">
        <v>0</v>
      </c>
      <c r="CP421" s="143">
        <v>0</v>
      </c>
      <c r="CQ421" s="143">
        <v>0</v>
      </c>
      <c r="CR421" s="143">
        <f t="shared" si="222"/>
        <v>144</v>
      </c>
      <c r="CS421" s="143">
        <f t="shared" si="223"/>
        <v>-18</v>
      </c>
    </row>
    <row r="422" s="135" customFormat="1" customHeight="1" spans="1:97">
      <c r="A422" s="143">
        <v>11871</v>
      </c>
      <c r="B422" s="143" t="s">
        <v>642</v>
      </c>
      <c r="C422" s="143">
        <v>102565</v>
      </c>
      <c r="D422" s="143" t="s">
        <v>638</v>
      </c>
      <c r="E422" s="143" t="s">
        <v>72</v>
      </c>
      <c r="F422" s="143">
        <v>57</v>
      </c>
      <c r="G422" s="143">
        <v>68</v>
      </c>
      <c r="H422" s="143">
        <v>24</v>
      </c>
      <c r="I422" s="143">
        <v>618.05</v>
      </c>
      <c r="J422" s="143">
        <f t="shared" si="210"/>
        <v>-33</v>
      </c>
      <c r="K422" s="147" t="s">
        <v>70</v>
      </c>
      <c r="L422" s="143">
        <f>I422*0.06</f>
        <v>37.083</v>
      </c>
      <c r="M422" s="143">
        <v>75</v>
      </c>
      <c r="N422" s="143">
        <v>82</v>
      </c>
      <c r="O422" s="143">
        <v>84</v>
      </c>
      <c r="P422" s="143">
        <v>2017.27</v>
      </c>
      <c r="Q422" s="143">
        <f t="shared" si="211"/>
        <v>9</v>
      </c>
      <c r="R422" s="147" t="s">
        <v>69</v>
      </c>
      <c r="S422" s="143">
        <f>P422*0.08</f>
        <v>161.3816</v>
      </c>
      <c r="T422" s="143">
        <v>25</v>
      </c>
      <c r="U422" s="143">
        <v>27</v>
      </c>
      <c r="V422" s="143">
        <v>18</v>
      </c>
      <c r="W422" s="143">
        <v>485.24</v>
      </c>
      <c r="X422" s="143">
        <f t="shared" si="212"/>
        <v>-7</v>
      </c>
      <c r="Y422" s="147" t="s">
        <v>70</v>
      </c>
      <c r="Z422" s="143">
        <f>W422*0.06</f>
        <v>29.1144</v>
      </c>
      <c r="AA422" s="143">
        <v>51</v>
      </c>
      <c r="AB422" s="143">
        <v>63</v>
      </c>
      <c r="AC422" s="143">
        <v>39</v>
      </c>
      <c r="AD422" s="143">
        <v>1028.1</v>
      </c>
      <c r="AE422" s="143">
        <f t="shared" si="213"/>
        <v>-12</v>
      </c>
      <c r="AF422" s="147" t="s">
        <v>70</v>
      </c>
      <c r="AG422" s="143">
        <f>AD422*0.06</f>
        <v>61.686</v>
      </c>
      <c r="AH422" s="143">
        <v>9</v>
      </c>
      <c r="AI422" s="143">
        <v>10</v>
      </c>
      <c r="AJ422" s="143">
        <v>18</v>
      </c>
      <c r="AK422" s="143">
        <v>524.9</v>
      </c>
      <c r="AL422" s="143">
        <f t="shared" si="214"/>
        <v>9</v>
      </c>
      <c r="AM422" s="147" t="s">
        <v>69</v>
      </c>
      <c r="AN422" s="143">
        <f>AK422*0.1</f>
        <v>52.49</v>
      </c>
      <c r="AO422" s="143"/>
      <c r="AP422" s="143">
        <v>47</v>
      </c>
      <c r="AQ422" s="143">
        <v>56</v>
      </c>
      <c r="AR422" s="143">
        <v>21</v>
      </c>
      <c r="AS422" s="143">
        <v>1492.4</v>
      </c>
      <c r="AT422" s="143">
        <f t="shared" si="215"/>
        <v>-26</v>
      </c>
      <c r="AU422" s="147" t="s">
        <v>70</v>
      </c>
      <c r="AV422" s="143">
        <f>AS422*0.06</f>
        <v>89.544</v>
      </c>
      <c r="AW422" s="143">
        <v>6</v>
      </c>
      <c r="AX422" s="143">
        <v>8</v>
      </c>
      <c r="AY422" s="143">
        <v>8</v>
      </c>
      <c r="AZ422" s="143">
        <v>190.8</v>
      </c>
      <c r="BA422" s="143">
        <f t="shared" si="216"/>
        <v>2</v>
      </c>
      <c r="BB422" s="147" t="s">
        <v>69</v>
      </c>
      <c r="BC422" s="143">
        <f t="shared" si="227"/>
        <v>19.08</v>
      </c>
      <c r="BD422" s="143">
        <v>3</v>
      </c>
      <c r="BE422" s="143">
        <v>4</v>
      </c>
      <c r="BF422" s="143">
        <v>8</v>
      </c>
      <c r="BG422" s="143">
        <v>255.4</v>
      </c>
      <c r="BH422" s="143">
        <f t="shared" si="217"/>
        <v>5</v>
      </c>
      <c r="BI422" s="147" t="s">
        <v>69</v>
      </c>
      <c r="BJ422" s="143">
        <f>BG422*0.1</f>
        <v>25.54</v>
      </c>
      <c r="BK422" s="143">
        <v>10</v>
      </c>
      <c r="BL422" s="143">
        <v>13</v>
      </c>
      <c r="BM422" s="143">
        <v>13</v>
      </c>
      <c r="BN422" s="143">
        <v>239.2</v>
      </c>
      <c r="BO422" s="143">
        <v>59.8</v>
      </c>
      <c r="BP422" s="143">
        <f t="shared" si="218"/>
        <v>3</v>
      </c>
      <c r="BQ422" s="147" t="s">
        <v>69</v>
      </c>
      <c r="BR422" s="143">
        <f>(BN422-BO422)*0.1</f>
        <v>17.94</v>
      </c>
      <c r="BS422" s="143">
        <v>11</v>
      </c>
      <c r="BT422" s="143">
        <v>14</v>
      </c>
      <c r="BU422" s="143">
        <v>6</v>
      </c>
      <c r="BV422" s="143">
        <v>91.58</v>
      </c>
      <c r="BW422" s="143">
        <f t="shared" si="219"/>
        <v>-5</v>
      </c>
      <c r="BX422" s="147" t="s">
        <v>70</v>
      </c>
      <c r="BY422" s="143">
        <f>BV422*0.06</f>
        <v>5.4948</v>
      </c>
      <c r="BZ422" s="143">
        <v>31</v>
      </c>
      <c r="CA422" s="143">
        <v>37</v>
      </c>
      <c r="CB422" s="143">
        <f t="shared" si="220"/>
        <v>20</v>
      </c>
      <c r="CC422" s="159">
        <f t="shared" si="221"/>
        <v>-11</v>
      </c>
      <c r="CD422" s="160" t="s">
        <v>70</v>
      </c>
      <c r="CE422" s="159">
        <f>CG422*2+CH422*3+CI422*15+CJ422*10+CK422*50+CL422*4+CM422*20+CN422*3+CO422*15+CP422*40+CQ422*40</f>
        <v>79</v>
      </c>
      <c r="CF422" s="159">
        <f>CC422*3</f>
        <v>-33</v>
      </c>
      <c r="CG422" s="144">
        <v>0</v>
      </c>
      <c r="CH422" s="143">
        <v>5</v>
      </c>
      <c r="CI422" s="143">
        <v>1</v>
      </c>
      <c r="CJ422" s="143">
        <v>0</v>
      </c>
      <c r="CK422" s="143">
        <v>0</v>
      </c>
      <c r="CL422" s="143">
        <v>0</v>
      </c>
      <c r="CM422" s="143">
        <v>0</v>
      </c>
      <c r="CN422" s="143">
        <v>3</v>
      </c>
      <c r="CO422" s="143">
        <v>0</v>
      </c>
      <c r="CP422" s="143">
        <v>0</v>
      </c>
      <c r="CQ422" s="143">
        <v>1</v>
      </c>
      <c r="CR422" s="143">
        <f t="shared" si="222"/>
        <v>578</v>
      </c>
      <c r="CS422" s="143">
        <f t="shared" si="223"/>
        <v>-33</v>
      </c>
    </row>
    <row r="423" s="135" customFormat="1" customHeight="1" spans="1:97">
      <c r="A423" s="143">
        <v>5519</v>
      </c>
      <c r="B423" s="143" t="s">
        <v>643</v>
      </c>
      <c r="C423" s="143">
        <v>744</v>
      </c>
      <c r="D423" s="143" t="s">
        <v>644</v>
      </c>
      <c r="E423" s="143" t="s">
        <v>68</v>
      </c>
      <c r="F423" s="143">
        <v>39</v>
      </c>
      <c r="G423" s="143">
        <v>47</v>
      </c>
      <c r="H423" s="143">
        <v>19</v>
      </c>
      <c r="I423" s="143">
        <v>437.34</v>
      </c>
      <c r="J423" s="143">
        <f t="shared" si="210"/>
        <v>-20</v>
      </c>
      <c r="K423" s="147" t="s">
        <v>70</v>
      </c>
      <c r="L423" s="143">
        <f>I423*0.06</f>
        <v>26.2404</v>
      </c>
      <c r="M423" s="143">
        <v>52</v>
      </c>
      <c r="N423" s="143">
        <v>57</v>
      </c>
      <c r="O423" s="143">
        <v>42</v>
      </c>
      <c r="P423" s="143">
        <v>1021.85</v>
      </c>
      <c r="Q423" s="143">
        <f t="shared" si="211"/>
        <v>-10</v>
      </c>
      <c r="R423" s="147" t="s">
        <v>70</v>
      </c>
      <c r="S423" s="143">
        <f>P423*0.05</f>
        <v>51.0925</v>
      </c>
      <c r="T423" s="143">
        <v>18</v>
      </c>
      <c r="U423" s="143">
        <v>20</v>
      </c>
      <c r="V423" s="143">
        <v>14</v>
      </c>
      <c r="W423" s="143">
        <v>374</v>
      </c>
      <c r="X423" s="143">
        <f t="shared" si="212"/>
        <v>-4</v>
      </c>
      <c r="Y423" s="147" t="s">
        <v>70</v>
      </c>
      <c r="Z423" s="143">
        <f>W423*0.06</f>
        <v>22.44</v>
      </c>
      <c r="AA423" s="143">
        <v>33</v>
      </c>
      <c r="AB423" s="143">
        <v>40</v>
      </c>
      <c r="AC423" s="143">
        <v>20</v>
      </c>
      <c r="AD423" s="143">
        <v>514.2</v>
      </c>
      <c r="AE423" s="143">
        <f t="shared" si="213"/>
        <v>-13</v>
      </c>
      <c r="AF423" s="147" t="s">
        <v>70</v>
      </c>
      <c r="AG423" s="143">
        <f>AD423*0.06</f>
        <v>30.852</v>
      </c>
      <c r="AH423" s="143">
        <v>6</v>
      </c>
      <c r="AI423" s="143">
        <v>7</v>
      </c>
      <c r="AJ423" s="143">
        <v>1</v>
      </c>
      <c r="AK423" s="143">
        <v>28.5</v>
      </c>
      <c r="AL423" s="143">
        <f t="shared" si="214"/>
        <v>-5</v>
      </c>
      <c r="AM423" s="147" t="s">
        <v>70</v>
      </c>
      <c r="AN423" s="143">
        <f>AK423*0.06</f>
        <v>1.71</v>
      </c>
      <c r="AO423" s="143">
        <f>AL423*1</f>
        <v>-5</v>
      </c>
      <c r="AP423" s="143">
        <v>43</v>
      </c>
      <c r="AQ423" s="143">
        <v>51</v>
      </c>
      <c r="AR423" s="143">
        <v>31</v>
      </c>
      <c r="AS423" s="143">
        <v>2591</v>
      </c>
      <c r="AT423" s="143">
        <f t="shared" si="215"/>
        <v>-12</v>
      </c>
      <c r="AU423" s="147" t="s">
        <v>70</v>
      </c>
      <c r="AV423" s="143">
        <f>AS423*0.06</f>
        <v>155.46</v>
      </c>
      <c r="AW423" s="143">
        <v>8</v>
      </c>
      <c r="AX423" s="143">
        <v>10</v>
      </c>
      <c r="AY423" s="143">
        <v>14</v>
      </c>
      <c r="AZ423" s="143">
        <v>402.35</v>
      </c>
      <c r="BA423" s="143">
        <f t="shared" si="216"/>
        <v>6</v>
      </c>
      <c r="BB423" s="147" t="s">
        <v>69</v>
      </c>
      <c r="BC423" s="143">
        <f t="shared" si="227"/>
        <v>40.235</v>
      </c>
      <c r="BD423" s="143">
        <v>4</v>
      </c>
      <c r="BE423" s="143">
        <v>4</v>
      </c>
      <c r="BF423" s="143">
        <v>2</v>
      </c>
      <c r="BG423" s="143">
        <v>3.84</v>
      </c>
      <c r="BH423" s="143">
        <f t="shared" si="217"/>
        <v>-2</v>
      </c>
      <c r="BI423" s="147" t="s">
        <v>70</v>
      </c>
      <c r="BJ423" s="143">
        <f>BG423*0.06</f>
        <v>0.2304</v>
      </c>
      <c r="BK423" s="143">
        <v>9</v>
      </c>
      <c r="BL423" s="143">
        <v>12</v>
      </c>
      <c r="BM423" s="143">
        <v>1</v>
      </c>
      <c r="BN423" s="143">
        <v>29.9</v>
      </c>
      <c r="BO423" s="143">
        <v>0</v>
      </c>
      <c r="BP423" s="143">
        <f t="shared" si="218"/>
        <v>-8</v>
      </c>
      <c r="BQ423" s="147" t="s">
        <v>70</v>
      </c>
      <c r="BR423" s="143">
        <f>(BN423-BO423)*0.06</f>
        <v>1.794</v>
      </c>
      <c r="BS423" s="143">
        <v>10</v>
      </c>
      <c r="BT423" s="143">
        <v>13</v>
      </c>
      <c r="BU423" s="143">
        <v>18</v>
      </c>
      <c r="BV423" s="143">
        <v>294.6</v>
      </c>
      <c r="BW423" s="143">
        <f t="shared" si="219"/>
        <v>8</v>
      </c>
      <c r="BX423" s="147" t="s">
        <v>69</v>
      </c>
      <c r="BY423" s="143">
        <f>BV423*0.1</f>
        <v>29.46</v>
      </c>
      <c r="BZ423" s="143">
        <v>18</v>
      </c>
      <c r="CA423" s="143">
        <v>21</v>
      </c>
      <c r="CB423" s="143">
        <f t="shared" si="220"/>
        <v>25.5</v>
      </c>
      <c r="CC423" s="159">
        <f t="shared" si="221"/>
        <v>7.5</v>
      </c>
      <c r="CD423" s="160" t="s">
        <v>69</v>
      </c>
      <c r="CE423" s="159">
        <f>CG423*3+CH423*5+CI423*25+CJ423*15+CK423*70+CL423*6+CM423*30+CN423*6+CO423*24+CP423*56+CQ423*61</f>
        <v>166</v>
      </c>
      <c r="CF423" s="159"/>
      <c r="CG423" s="144">
        <v>1</v>
      </c>
      <c r="CH423" s="143">
        <v>5</v>
      </c>
      <c r="CI423" s="143">
        <v>0</v>
      </c>
      <c r="CJ423" s="143">
        <v>0</v>
      </c>
      <c r="CK423" s="143">
        <v>1</v>
      </c>
      <c r="CL423" s="143">
        <v>0</v>
      </c>
      <c r="CM423" s="143">
        <v>0</v>
      </c>
      <c r="CN423" s="143">
        <v>2</v>
      </c>
      <c r="CO423" s="143">
        <v>0</v>
      </c>
      <c r="CP423" s="143">
        <v>1</v>
      </c>
      <c r="CQ423" s="143">
        <v>0</v>
      </c>
      <c r="CR423" s="143">
        <f t="shared" si="222"/>
        <v>526</v>
      </c>
      <c r="CS423" s="143">
        <f t="shared" si="223"/>
        <v>-5</v>
      </c>
    </row>
    <row r="424" s="135" customFormat="1" customHeight="1" spans="1:97">
      <c r="A424" s="143">
        <v>12846</v>
      </c>
      <c r="B424" s="143" t="s">
        <v>645</v>
      </c>
      <c r="C424" s="143">
        <v>744</v>
      </c>
      <c r="D424" s="143" t="s">
        <v>644</v>
      </c>
      <c r="E424" s="143" t="s">
        <v>72</v>
      </c>
      <c r="F424" s="143">
        <v>27</v>
      </c>
      <c r="G424" s="143">
        <v>32</v>
      </c>
      <c r="H424" s="143">
        <v>15</v>
      </c>
      <c r="I424" s="143">
        <v>367.4</v>
      </c>
      <c r="J424" s="143">
        <f t="shared" si="210"/>
        <v>-12</v>
      </c>
      <c r="K424" s="147" t="s">
        <v>70</v>
      </c>
      <c r="L424" s="143">
        <f>I424*0.06</f>
        <v>22.044</v>
      </c>
      <c r="M424" s="143">
        <v>35</v>
      </c>
      <c r="N424" s="143">
        <v>39</v>
      </c>
      <c r="O424" s="143">
        <v>34</v>
      </c>
      <c r="P424" s="143">
        <v>799.54</v>
      </c>
      <c r="Q424" s="143">
        <f t="shared" si="211"/>
        <v>-1</v>
      </c>
      <c r="R424" s="147" t="s">
        <v>70</v>
      </c>
      <c r="S424" s="143">
        <f>P424*0.05</f>
        <v>39.977</v>
      </c>
      <c r="T424" s="143">
        <v>13</v>
      </c>
      <c r="U424" s="143">
        <v>14</v>
      </c>
      <c r="V424" s="143">
        <v>6</v>
      </c>
      <c r="W424" s="143">
        <v>164.5</v>
      </c>
      <c r="X424" s="143">
        <f t="shared" si="212"/>
        <v>-7</v>
      </c>
      <c r="Y424" s="147" t="s">
        <v>70</v>
      </c>
      <c r="Z424" s="143">
        <f>W424*0.06</f>
        <v>9.87</v>
      </c>
      <c r="AA424" s="143">
        <v>22</v>
      </c>
      <c r="AB424" s="143">
        <v>30</v>
      </c>
      <c r="AC424" s="143">
        <v>21</v>
      </c>
      <c r="AD424" s="143">
        <v>436.97</v>
      </c>
      <c r="AE424" s="143">
        <f t="shared" si="213"/>
        <v>-1</v>
      </c>
      <c r="AF424" s="147" t="s">
        <v>70</v>
      </c>
      <c r="AG424" s="143">
        <f>AD424*0.06</f>
        <v>26.2182</v>
      </c>
      <c r="AH424" s="143">
        <v>3</v>
      </c>
      <c r="AI424" s="143">
        <v>4</v>
      </c>
      <c r="AJ424" s="143">
        <v>0</v>
      </c>
      <c r="AK424" s="143">
        <v>0</v>
      </c>
      <c r="AL424" s="143">
        <f t="shared" si="214"/>
        <v>-3</v>
      </c>
      <c r="AM424" s="147" t="s">
        <v>70</v>
      </c>
      <c r="AN424" s="143">
        <f>AK424*0.06</f>
        <v>0</v>
      </c>
      <c r="AO424" s="143">
        <f>AL424*1</f>
        <v>-3</v>
      </c>
      <c r="AP424" s="143">
        <v>30</v>
      </c>
      <c r="AQ424" s="143">
        <v>37</v>
      </c>
      <c r="AR424" s="143">
        <v>26</v>
      </c>
      <c r="AS424" s="143">
        <v>2419.49</v>
      </c>
      <c r="AT424" s="143">
        <f t="shared" si="215"/>
        <v>-4</v>
      </c>
      <c r="AU424" s="147" t="s">
        <v>70</v>
      </c>
      <c r="AV424" s="143">
        <f>AS424*0.06</f>
        <v>145.1694</v>
      </c>
      <c r="AW424" s="143">
        <v>7</v>
      </c>
      <c r="AX424" s="143">
        <v>7</v>
      </c>
      <c r="AY424" s="143">
        <v>1</v>
      </c>
      <c r="AZ424" s="143">
        <v>35</v>
      </c>
      <c r="BA424" s="143">
        <f t="shared" si="216"/>
        <v>-6</v>
      </c>
      <c r="BB424" s="147" t="s">
        <v>70</v>
      </c>
      <c r="BC424" s="143">
        <f>AZ424*0.06</f>
        <v>2.1</v>
      </c>
      <c r="BD424" s="143">
        <v>1</v>
      </c>
      <c r="BE424" s="143">
        <v>3</v>
      </c>
      <c r="BF424" s="143">
        <v>7</v>
      </c>
      <c r="BG424" s="143">
        <v>179.48</v>
      </c>
      <c r="BH424" s="143">
        <f t="shared" si="217"/>
        <v>6</v>
      </c>
      <c r="BI424" s="147" t="s">
        <v>69</v>
      </c>
      <c r="BJ424" s="143">
        <f>BG424*0.1</f>
        <v>17.948</v>
      </c>
      <c r="BK424" s="143">
        <v>10</v>
      </c>
      <c r="BL424" s="143">
        <v>10</v>
      </c>
      <c r="BM424" s="143">
        <v>0</v>
      </c>
      <c r="BN424" s="143">
        <v>0</v>
      </c>
      <c r="BO424" s="143">
        <v>0</v>
      </c>
      <c r="BP424" s="143">
        <f t="shared" si="218"/>
        <v>-10</v>
      </c>
      <c r="BQ424" s="147" t="s">
        <v>70</v>
      </c>
      <c r="BR424" s="143">
        <f>(BN424-BO424)*0.06</f>
        <v>0</v>
      </c>
      <c r="BS424" s="143">
        <v>7</v>
      </c>
      <c r="BT424" s="143">
        <v>9</v>
      </c>
      <c r="BU424" s="143">
        <v>5</v>
      </c>
      <c r="BV424" s="143">
        <v>113</v>
      </c>
      <c r="BW424" s="143">
        <f t="shared" si="219"/>
        <v>-2</v>
      </c>
      <c r="BX424" s="147" t="s">
        <v>70</v>
      </c>
      <c r="BY424" s="143">
        <f>BV424*0.06</f>
        <v>6.78</v>
      </c>
      <c r="BZ424" s="143">
        <v>13</v>
      </c>
      <c r="CA424" s="143">
        <v>17</v>
      </c>
      <c r="CB424" s="143">
        <f t="shared" si="220"/>
        <v>1</v>
      </c>
      <c r="CC424" s="159">
        <f t="shared" si="221"/>
        <v>-12</v>
      </c>
      <c r="CD424" s="160" t="s">
        <v>70</v>
      </c>
      <c r="CE424" s="159">
        <f>CG424*2+CH424*3+CI424*15+CJ424*10+CK424*50+CL424*4+CM424*20+CN424*3+CO424*15+CP424*40+CQ424*40</f>
        <v>3</v>
      </c>
      <c r="CF424" s="159">
        <f>CC424*3</f>
        <v>-36</v>
      </c>
      <c r="CG424" s="144">
        <v>0</v>
      </c>
      <c r="CH424" s="143">
        <v>1</v>
      </c>
      <c r="CI424" s="143">
        <v>0</v>
      </c>
      <c r="CJ424" s="143">
        <v>0</v>
      </c>
      <c r="CK424" s="143">
        <v>0</v>
      </c>
      <c r="CL424" s="143">
        <v>0</v>
      </c>
      <c r="CM424" s="143">
        <v>0</v>
      </c>
      <c r="CN424" s="143">
        <v>0</v>
      </c>
      <c r="CO424" s="143">
        <v>0</v>
      </c>
      <c r="CP424" s="143">
        <v>0</v>
      </c>
      <c r="CQ424" s="143">
        <v>0</v>
      </c>
      <c r="CR424" s="143">
        <f t="shared" si="222"/>
        <v>273</v>
      </c>
      <c r="CS424" s="143">
        <f t="shared" si="223"/>
        <v>-39</v>
      </c>
    </row>
    <row r="425" s="135" customFormat="1" customHeight="1" spans="1:97">
      <c r="A425" s="143">
        <v>11333</v>
      </c>
      <c r="B425" s="143" t="s">
        <v>646</v>
      </c>
      <c r="C425" s="143">
        <v>744</v>
      </c>
      <c r="D425" s="143" t="s">
        <v>644</v>
      </c>
      <c r="E425" s="143" t="s">
        <v>72</v>
      </c>
      <c r="F425" s="143">
        <v>39</v>
      </c>
      <c r="G425" s="143">
        <v>47</v>
      </c>
      <c r="H425" s="143">
        <v>42</v>
      </c>
      <c r="I425" s="143">
        <v>1063.96</v>
      </c>
      <c r="J425" s="143">
        <f t="shared" si="210"/>
        <v>3</v>
      </c>
      <c r="K425" s="147" t="s">
        <v>73</v>
      </c>
      <c r="L425" s="143">
        <f>I425*0.08</f>
        <v>85.1168</v>
      </c>
      <c r="M425" s="143">
        <v>52</v>
      </c>
      <c r="N425" s="143">
        <v>57</v>
      </c>
      <c r="O425" s="143">
        <v>72</v>
      </c>
      <c r="P425" s="143">
        <v>1710.64</v>
      </c>
      <c r="Q425" s="143">
        <f t="shared" si="211"/>
        <v>20</v>
      </c>
      <c r="R425" s="147" t="s">
        <v>69</v>
      </c>
      <c r="S425" s="143">
        <f>P425*0.08</f>
        <v>136.8512</v>
      </c>
      <c r="T425" s="143">
        <v>18</v>
      </c>
      <c r="U425" s="143">
        <v>20</v>
      </c>
      <c r="V425" s="143">
        <v>9</v>
      </c>
      <c r="W425" s="143">
        <v>262.5</v>
      </c>
      <c r="X425" s="143">
        <f t="shared" si="212"/>
        <v>-9</v>
      </c>
      <c r="Y425" s="147" t="s">
        <v>70</v>
      </c>
      <c r="Z425" s="143">
        <f>W425*0.06</f>
        <v>15.75</v>
      </c>
      <c r="AA425" s="143">
        <v>33</v>
      </c>
      <c r="AB425" s="143">
        <v>40</v>
      </c>
      <c r="AC425" s="143">
        <v>25</v>
      </c>
      <c r="AD425" s="143">
        <v>621.13</v>
      </c>
      <c r="AE425" s="143">
        <f t="shared" si="213"/>
        <v>-8</v>
      </c>
      <c r="AF425" s="147" t="s">
        <v>70</v>
      </c>
      <c r="AG425" s="143">
        <f>AD425*0.06</f>
        <v>37.2678</v>
      </c>
      <c r="AH425" s="143">
        <v>6</v>
      </c>
      <c r="AI425" s="143">
        <v>7</v>
      </c>
      <c r="AJ425" s="143">
        <v>0</v>
      </c>
      <c r="AK425" s="143">
        <v>0</v>
      </c>
      <c r="AL425" s="143">
        <f t="shared" si="214"/>
        <v>-6</v>
      </c>
      <c r="AM425" s="147" t="s">
        <v>70</v>
      </c>
      <c r="AN425" s="143">
        <f>AK425*0.06</f>
        <v>0</v>
      </c>
      <c r="AO425" s="143">
        <f>AL425*1</f>
        <v>-6</v>
      </c>
      <c r="AP425" s="143">
        <v>43</v>
      </c>
      <c r="AQ425" s="143">
        <v>51</v>
      </c>
      <c r="AR425" s="143">
        <v>64</v>
      </c>
      <c r="AS425" s="143">
        <v>5548.78</v>
      </c>
      <c r="AT425" s="143">
        <f t="shared" si="215"/>
        <v>21</v>
      </c>
      <c r="AU425" s="147" t="s">
        <v>69</v>
      </c>
      <c r="AV425" s="143">
        <f>AS425*0.1</f>
        <v>554.878</v>
      </c>
      <c r="AW425" s="143">
        <v>8</v>
      </c>
      <c r="AX425" s="143">
        <v>10</v>
      </c>
      <c r="AY425" s="143">
        <v>6</v>
      </c>
      <c r="AZ425" s="143">
        <v>175</v>
      </c>
      <c r="BA425" s="143">
        <f t="shared" si="216"/>
        <v>-2</v>
      </c>
      <c r="BB425" s="147" t="s">
        <v>70</v>
      </c>
      <c r="BC425" s="143">
        <f>AZ425*0.06</f>
        <v>10.5</v>
      </c>
      <c r="BD425" s="143">
        <v>4</v>
      </c>
      <c r="BE425" s="143">
        <v>4</v>
      </c>
      <c r="BF425" s="143">
        <v>10</v>
      </c>
      <c r="BG425" s="143">
        <v>275.2</v>
      </c>
      <c r="BH425" s="143">
        <f t="shared" si="217"/>
        <v>6</v>
      </c>
      <c r="BI425" s="147" t="s">
        <v>69</v>
      </c>
      <c r="BJ425" s="143">
        <f>BG425*0.1</f>
        <v>27.52</v>
      </c>
      <c r="BK425" s="143">
        <v>10</v>
      </c>
      <c r="BL425" s="143">
        <v>13</v>
      </c>
      <c r="BM425" s="143">
        <v>45</v>
      </c>
      <c r="BN425" s="143">
        <v>623.9</v>
      </c>
      <c r="BO425" s="143">
        <v>598</v>
      </c>
      <c r="BP425" s="143">
        <f t="shared" si="218"/>
        <v>35</v>
      </c>
      <c r="BQ425" s="147" t="s">
        <v>69</v>
      </c>
      <c r="BR425" s="143">
        <f>(BN425-BO425)*0.1</f>
        <v>2.59</v>
      </c>
      <c r="BS425" s="143">
        <v>10</v>
      </c>
      <c r="BT425" s="143">
        <v>13</v>
      </c>
      <c r="BU425" s="143">
        <v>12</v>
      </c>
      <c r="BV425" s="143">
        <v>212.52</v>
      </c>
      <c r="BW425" s="143">
        <f t="shared" si="219"/>
        <v>2</v>
      </c>
      <c r="BX425" s="147" t="s">
        <v>73</v>
      </c>
      <c r="BY425" s="143">
        <f>BV425*0.08</f>
        <v>17.0016</v>
      </c>
      <c r="BZ425" s="143">
        <v>18</v>
      </c>
      <c r="CA425" s="143">
        <v>21</v>
      </c>
      <c r="CB425" s="143">
        <f t="shared" si="220"/>
        <v>39</v>
      </c>
      <c r="CC425" s="159">
        <f t="shared" si="221"/>
        <v>21</v>
      </c>
      <c r="CD425" s="160" t="s">
        <v>69</v>
      </c>
      <c r="CE425" s="159">
        <f>CG425*3+CH425*5+CI425*25+CJ425*15+CK425*70+CL425*6+CM425*30+CN425*6+CO425*24+CP425*56+CQ425*61</f>
        <v>238</v>
      </c>
      <c r="CF425" s="159"/>
      <c r="CG425" s="144">
        <v>0</v>
      </c>
      <c r="CH425" s="143">
        <v>0</v>
      </c>
      <c r="CI425" s="143">
        <v>3</v>
      </c>
      <c r="CJ425" s="143">
        <v>0</v>
      </c>
      <c r="CK425" s="143">
        <v>0</v>
      </c>
      <c r="CL425" s="143">
        <v>1</v>
      </c>
      <c r="CM425" s="143">
        <v>0</v>
      </c>
      <c r="CN425" s="143">
        <v>4</v>
      </c>
      <c r="CO425" s="143">
        <v>3</v>
      </c>
      <c r="CP425" s="143">
        <v>0</v>
      </c>
      <c r="CQ425" s="143">
        <v>1</v>
      </c>
      <c r="CR425" s="143">
        <f t="shared" si="222"/>
        <v>1125</v>
      </c>
      <c r="CS425" s="143">
        <f t="shared" si="223"/>
        <v>-6</v>
      </c>
    </row>
    <row r="426" s="135" customFormat="1" customHeight="1" spans="1:97">
      <c r="A426" s="143">
        <v>13281</v>
      </c>
      <c r="B426" s="143" t="s">
        <v>647</v>
      </c>
      <c r="C426" s="143">
        <v>744</v>
      </c>
      <c r="D426" s="143" t="s">
        <v>644</v>
      </c>
      <c r="E426" s="144" t="s">
        <v>81</v>
      </c>
      <c r="F426" s="143">
        <v>0</v>
      </c>
      <c r="G426" s="143">
        <v>0</v>
      </c>
      <c r="H426" s="143">
        <v>2</v>
      </c>
      <c r="I426" s="143">
        <v>53.02</v>
      </c>
      <c r="J426" s="143">
        <f t="shared" si="210"/>
        <v>2</v>
      </c>
      <c r="K426" s="147" t="s">
        <v>76</v>
      </c>
      <c r="L426" s="143">
        <f>I426*0.06</f>
        <v>3.1812</v>
      </c>
      <c r="M426" s="143">
        <v>0</v>
      </c>
      <c r="N426" s="143">
        <v>0</v>
      </c>
      <c r="O426" s="143">
        <v>4</v>
      </c>
      <c r="P426" s="143">
        <v>108.3</v>
      </c>
      <c r="Q426" s="143">
        <f t="shared" si="211"/>
        <v>4</v>
      </c>
      <c r="R426" s="147" t="s">
        <v>76</v>
      </c>
      <c r="S426" s="143">
        <f>P426*0.05</f>
        <v>5.415</v>
      </c>
      <c r="T426" s="143">
        <v>0</v>
      </c>
      <c r="U426" s="143">
        <v>0</v>
      </c>
      <c r="V426" s="143">
        <v>1</v>
      </c>
      <c r="W426" s="143">
        <v>28.98</v>
      </c>
      <c r="X426" s="143">
        <f t="shared" si="212"/>
        <v>1</v>
      </c>
      <c r="Y426" s="147" t="s">
        <v>76</v>
      </c>
      <c r="Z426" s="143">
        <f>W426*0.06</f>
        <v>1.7388</v>
      </c>
      <c r="AA426" s="143">
        <v>0</v>
      </c>
      <c r="AB426" s="143">
        <v>0</v>
      </c>
      <c r="AC426" s="143">
        <v>2</v>
      </c>
      <c r="AD426" s="143">
        <v>47.8</v>
      </c>
      <c r="AE426" s="143">
        <f t="shared" si="213"/>
        <v>2</v>
      </c>
      <c r="AF426" s="147" t="s">
        <v>76</v>
      </c>
      <c r="AG426" s="143">
        <f>AD426*0.06</f>
        <v>2.868</v>
      </c>
      <c r="AH426" s="143">
        <v>0</v>
      </c>
      <c r="AI426" s="143">
        <v>0</v>
      </c>
      <c r="AJ426" s="143">
        <v>0</v>
      </c>
      <c r="AK426" s="143">
        <v>0</v>
      </c>
      <c r="AL426" s="143">
        <f t="shared" si="214"/>
        <v>0</v>
      </c>
      <c r="AM426" s="147" t="s">
        <v>76</v>
      </c>
      <c r="AN426" s="143">
        <f>AK426*0.06</f>
        <v>0</v>
      </c>
      <c r="AO426" s="143"/>
      <c r="AP426" s="143">
        <v>0</v>
      </c>
      <c r="AQ426" s="143">
        <v>0</v>
      </c>
      <c r="AR426" s="143">
        <v>9</v>
      </c>
      <c r="AS426" s="143">
        <v>624</v>
      </c>
      <c r="AT426" s="143">
        <f t="shared" si="215"/>
        <v>9</v>
      </c>
      <c r="AU426" s="147" t="s">
        <v>76</v>
      </c>
      <c r="AV426" s="143">
        <f>AS426*0.06</f>
        <v>37.44</v>
      </c>
      <c r="AW426" s="143">
        <v>0</v>
      </c>
      <c r="AX426" s="143">
        <v>0</v>
      </c>
      <c r="AY426" s="143">
        <v>1</v>
      </c>
      <c r="AZ426" s="143">
        <v>35</v>
      </c>
      <c r="BA426" s="143">
        <f t="shared" si="216"/>
        <v>1</v>
      </c>
      <c r="BB426" s="147" t="s">
        <v>69</v>
      </c>
      <c r="BC426" s="143">
        <f>AZ426*0.1</f>
        <v>3.5</v>
      </c>
      <c r="BD426" s="143">
        <v>0</v>
      </c>
      <c r="BE426" s="143">
        <v>0</v>
      </c>
      <c r="BF426" s="143">
        <v>0</v>
      </c>
      <c r="BG426" s="143">
        <v>0</v>
      </c>
      <c r="BH426" s="143">
        <f t="shared" si="217"/>
        <v>0</v>
      </c>
      <c r="BI426" s="147" t="s">
        <v>76</v>
      </c>
      <c r="BJ426" s="143">
        <f>BG426*0.06</f>
        <v>0</v>
      </c>
      <c r="BK426" s="143">
        <v>0</v>
      </c>
      <c r="BL426" s="143">
        <v>0</v>
      </c>
      <c r="BM426" s="143">
        <v>0</v>
      </c>
      <c r="BN426" s="143">
        <v>0</v>
      </c>
      <c r="BO426" s="143">
        <v>0</v>
      </c>
      <c r="BP426" s="143">
        <f t="shared" si="218"/>
        <v>0</v>
      </c>
      <c r="BQ426" s="147" t="s">
        <v>76</v>
      </c>
      <c r="BR426" s="143">
        <f>(BN426-BO426)*0.06</f>
        <v>0</v>
      </c>
      <c r="BS426" s="143">
        <v>0</v>
      </c>
      <c r="BT426" s="143">
        <v>0</v>
      </c>
      <c r="BU426" s="143">
        <v>0</v>
      </c>
      <c r="BV426" s="143">
        <v>0</v>
      </c>
      <c r="BW426" s="143">
        <f t="shared" si="219"/>
        <v>0</v>
      </c>
      <c r="BX426" s="147" t="s">
        <v>76</v>
      </c>
      <c r="BY426" s="143">
        <f>BV426*0.06</f>
        <v>0</v>
      </c>
      <c r="BZ426" s="143">
        <v>0</v>
      </c>
      <c r="CA426" s="143">
        <v>0</v>
      </c>
      <c r="CB426" s="143">
        <f t="shared" si="220"/>
        <v>1</v>
      </c>
      <c r="CC426" s="159">
        <f t="shared" si="221"/>
        <v>1</v>
      </c>
      <c r="CD426" s="160" t="s">
        <v>76</v>
      </c>
      <c r="CE426" s="159">
        <f>CG426*2+CH426*3+CI426*15+CJ426*10+CK426*50+CL426*4+CM426*20+CN426*3+CO426*15+CP426*40+CQ426*40</f>
        <v>3</v>
      </c>
      <c r="CF426" s="159"/>
      <c r="CG426" s="144">
        <v>0</v>
      </c>
      <c r="CH426" s="143">
        <v>1</v>
      </c>
      <c r="CI426" s="143">
        <v>0</v>
      </c>
      <c r="CJ426" s="143">
        <v>0</v>
      </c>
      <c r="CK426" s="143">
        <v>0</v>
      </c>
      <c r="CL426" s="143">
        <v>0</v>
      </c>
      <c r="CM426" s="143">
        <v>0</v>
      </c>
      <c r="CN426" s="143">
        <v>0</v>
      </c>
      <c r="CO426" s="143">
        <v>0</v>
      </c>
      <c r="CP426" s="143">
        <v>0</v>
      </c>
      <c r="CQ426" s="143">
        <v>0</v>
      </c>
      <c r="CR426" s="143">
        <f t="shared" si="222"/>
        <v>57</v>
      </c>
      <c r="CS426" s="143">
        <f t="shared" si="223"/>
        <v>0</v>
      </c>
    </row>
    <row r="427" s="135" customFormat="1" customHeight="1" spans="1:97">
      <c r="A427" s="143">
        <v>11620</v>
      </c>
      <c r="B427" s="143" t="s">
        <v>648</v>
      </c>
      <c r="C427" s="143">
        <v>113299</v>
      </c>
      <c r="D427" s="143" t="s">
        <v>649</v>
      </c>
      <c r="E427" s="143" t="s">
        <v>68</v>
      </c>
      <c r="F427" s="143">
        <v>19</v>
      </c>
      <c r="G427" s="143">
        <v>23</v>
      </c>
      <c r="H427" s="143">
        <v>26</v>
      </c>
      <c r="I427" s="143">
        <v>695.48</v>
      </c>
      <c r="J427" s="143">
        <f t="shared" si="210"/>
        <v>7</v>
      </c>
      <c r="K427" s="147" t="s">
        <v>69</v>
      </c>
      <c r="L427" s="143">
        <f>I427*0.1</f>
        <v>69.548</v>
      </c>
      <c r="M427" s="143">
        <v>25</v>
      </c>
      <c r="N427" s="143">
        <v>28</v>
      </c>
      <c r="O427" s="143">
        <v>51</v>
      </c>
      <c r="P427" s="143">
        <v>1175.13</v>
      </c>
      <c r="Q427" s="143">
        <f t="shared" si="211"/>
        <v>26</v>
      </c>
      <c r="R427" s="147" t="s">
        <v>69</v>
      </c>
      <c r="S427" s="143">
        <f>P427*0.08</f>
        <v>94.0104</v>
      </c>
      <c r="T427" s="143">
        <v>15</v>
      </c>
      <c r="U427" s="143">
        <v>16</v>
      </c>
      <c r="V427" s="143">
        <v>19</v>
      </c>
      <c r="W427" s="143">
        <v>516</v>
      </c>
      <c r="X427" s="143">
        <f t="shared" si="212"/>
        <v>4</v>
      </c>
      <c r="Y427" s="147" t="s">
        <v>69</v>
      </c>
      <c r="Z427" s="143">
        <f>W427*0.1</f>
        <v>51.6</v>
      </c>
      <c r="AA427" s="143">
        <v>22</v>
      </c>
      <c r="AB427" s="143">
        <v>29</v>
      </c>
      <c r="AC427" s="143">
        <v>23</v>
      </c>
      <c r="AD427" s="143">
        <v>556.92</v>
      </c>
      <c r="AE427" s="143">
        <f t="shared" si="213"/>
        <v>1</v>
      </c>
      <c r="AF427" s="147" t="s">
        <v>73</v>
      </c>
      <c r="AG427" s="143">
        <f>AD427*0.08</f>
        <v>44.5536</v>
      </c>
      <c r="AH427" s="143">
        <v>3</v>
      </c>
      <c r="AI427" s="143">
        <v>4</v>
      </c>
      <c r="AJ427" s="143">
        <v>2</v>
      </c>
      <c r="AK427" s="143">
        <v>47</v>
      </c>
      <c r="AL427" s="143">
        <f t="shared" si="214"/>
        <v>-1</v>
      </c>
      <c r="AM427" s="147" t="s">
        <v>70</v>
      </c>
      <c r="AN427" s="143">
        <f>AK427*0.06</f>
        <v>2.82</v>
      </c>
      <c r="AO427" s="143">
        <f>AL427*1</f>
        <v>-1</v>
      </c>
      <c r="AP427" s="143">
        <v>17</v>
      </c>
      <c r="AQ427" s="143">
        <v>21</v>
      </c>
      <c r="AR427" s="143">
        <v>9</v>
      </c>
      <c r="AS427" s="143">
        <v>712.21</v>
      </c>
      <c r="AT427" s="143">
        <f t="shared" si="215"/>
        <v>-8</v>
      </c>
      <c r="AU427" s="147" t="s">
        <v>70</v>
      </c>
      <c r="AV427" s="143">
        <f>AS427*0.06</f>
        <v>42.7326</v>
      </c>
      <c r="AW427" s="143">
        <v>6</v>
      </c>
      <c r="AX427" s="143">
        <v>7</v>
      </c>
      <c r="AY427" s="143">
        <v>13</v>
      </c>
      <c r="AZ427" s="143">
        <v>281.4</v>
      </c>
      <c r="BA427" s="143">
        <f t="shared" si="216"/>
        <v>7</v>
      </c>
      <c r="BB427" s="147" t="s">
        <v>69</v>
      </c>
      <c r="BC427" s="143">
        <f>AZ427*0.1</f>
        <v>28.14</v>
      </c>
      <c r="BD427" s="143">
        <v>3</v>
      </c>
      <c r="BE427" s="143">
        <v>3</v>
      </c>
      <c r="BF427" s="143">
        <v>0</v>
      </c>
      <c r="BG427" s="143">
        <v>0</v>
      </c>
      <c r="BH427" s="143">
        <f t="shared" si="217"/>
        <v>-3</v>
      </c>
      <c r="BI427" s="147" t="s">
        <v>70</v>
      </c>
      <c r="BJ427" s="143">
        <f>BG427*0.06</f>
        <v>0</v>
      </c>
      <c r="BK427" s="143">
        <v>7</v>
      </c>
      <c r="BL427" s="143">
        <v>9</v>
      </c>
      <c r="BM427" s="143">
        <v>3</v>
      </c>
      <c r="BN427" s="143">
        <v>89.7</v>
      </c>
      <c r="BO427" s="143">
        <v>0</v>
      </c>
      <c r="BP427" s="143">
        <f t="shared" si="218"/>
        <v>-4</v>
      </c>
      <c r="BQ427" s="147" t="s">
        <v>70</v>
      </c>
      <c r="BR427" s="143">
        <f>(BN427-BO427)*0.06</f>
        <v>5.382</v>
      </c>
      <c r="BS427" s="143">
        <v>11</v>
      </c>
      <c r="BT427" s="143">
        <v>15</v>
      </c>
      <c r="BU427" s="143">
        <v>10</v>
      </c>
      <c r="BV427" s="143">
        <v>192.96</v>
      </c>
      <c r="BW427" s="143">
        <f t="shared" si="219"/>
        <v>-1</v>
      </c>
      <c r="BX427" s="147" t="s">
        <v>70</v>
      </c>
      <c r="BY427" s="143">
        <f>BV427*0.06</f>
        <v>11.5776</v>
      </c>
      <c r="BZ427" s="143">
        <v>11</v>
      </c>
      <c r="CA427" s="143">
        <v>13</v>
      </c>
      <c r="CB427" s="143">
        <f t="shared" si="220"/>
        <v>5</v>
      </c>
      <c r="CC427" s="159">
        <f t="shared" si="221"/>
        <v>-6</v>
      </c>
      <c r="CD427" s="160" t="s">
        <v>70</v>
      </c>
      <c r="CE427" s="159">
        <f>CG427*2+CH427*3+CI427*15+CJ427*10+CK427*50+CL427*4+CM427*20+CN427*3+CO427*15+CP427*40+CQ427*40</f>
        <v>18</v>
      </c>
      <c r="CF427" s="159">
        <f>CC427*3</f>
        <v>-18</v>
      </c>
      <c r="CG427" s="144">
        <v>0</v>
      </c>
      <c r="CH427" s="143">
        <v>0</v>
      </c>
      <c r="CI427" s="143">
        <v>0</v>
      </c>
      <c r="CJ427" s="143">
        <v>0</v>
      </c>
      <c r="CK427" s="143">
        <v>0</v>
      </c>
      <c r="CL427" s="143">
        <v>0</v>
      </c>
      <c r="CM427" s="143">
        <v>0</v>
      </c>
      <c r="CN427" s="143">
        <v>1</v>
      </c>
      <c r="CO427" s="143">
        <v>1</v>
      </c>
      <c r="CP427" s="143">
        <v>0</v>
      </c>
      <c r="CQ427" s="143">
        <v>0</v>
      </c>
      <c r="CR427" s="143">
        <f t="shared" si="222"/>
        <v>368</v>
      </c>
      <c r="CS427" s="143">
        <f t="shared" si="223"/>
        <v>-19</v>
      </c>
    </row>
    <row r="428" s="135" customFormat="1" customHeight="1" spans="1:97">
      <c r="A428" s="143">
        <v>12447</v>
      </c>
      <c r="B428" s="143" t="s">
        <v>650</v>
      </c>
      <c r="C428" s="143">
        <v>113299</v>
      </c>
      <c r="D428" s="143" t="s">
        <v>649</v>
      </c>
      <c r="E428" s="143" t="s">
        <v>72</v>
      </c>
      <c r="F428" s="143">
        <v>17</v>
      </c>
      <c r="G428" s="143">
        <v>20</v>
      </c>
      <c r="H428" s="143">
        <v>8</v>
      </c>
      <c r="I428" s="143">
        <v>202.2</v>
      </c>
      <c r="J428" s="143">
        <f t="shared" si="210"/>
        <v>-9</v>
      </c>
      <c r="K428" s="147" t="s">
        <v>70</v>
      </c>
      <c r="L428" s="143">
        <f>I428*0.06</f>
        <v>12.132</v>
      </c>
      <c r="M428" s="143">
        <v>22</v>
      </c>
      <c r="N428" s="143">
        <v>24</v>
      </c>
      <c r="O428" s="143">
        <v>11</v>
      </c>
      <c r="P428" s="143">
        <v>275.04</v>
      </c>
      <c r="Q428" s="143">
        <f t="shared" si="211"/>
        <v>-11</v>
      </c>
      <c r="R428" s="147" t="s">
        <v>70</v>
      </c>
      <c r="S428" s="143">
        <f>P428*0.05</f>
        <v>13.752</v>
      </c>
      <c r="T428" s="143">
        <v>13</v>
      </c>
      <c r="U428" s="143">
        <v>14</v>
      </c>
      <c r="V428" s="143">
        <v>9</v>
      </c>
      <c r="W428" s="143">
        <v>239.15</v>
      </c>
      <c r="X428" s="143">
        <f t="shared" si="212"/>
        <v>-4</v>
      </c>
      <c r="Y428" s="147" t="s">
        <v>70</v>
      </c>
      <c r="Z428" s="143">
        <f>W428*0.06</f>
        <v>14.349</v>
      </c>
      <c r="AA428" s="143">
        <v>20</v>
      </c>
      <c r="AB428" s="143">
        <v>26</v>
      </c>
      <c r="AC428" s="143">
        <v>7</v>
      </c>
      <c r="AD428" s="143">
        <v>157.8</v>
      </c>
      <c r="AE428" s="143">
        <f t="shared" si="213"/>
        <v>-13</v>
      </c>
      <c r="AF428" s="147" t="s">
        <v>70</v>
      </c>
      <c r="AG428" s="143">
        <f>AD428*0.06</f>
        <v>9.468</v>
      </c>
      <c r="AH428" s="143">
        <v>2</v>
      </c>
      <c r="AI428" s="143">
        <v>2</v>
      </c>
      <c r="AJ428" s="143">
        <v>0</v>
      </c>
      <c r="AK428" s="143">
        <v>0</v>
      </c>
      <c r="AL428" s="143">
        <f t="shared" si="214"/>
        <v>-2</v>
      </c>
      <c r="AM428" s="147" t="s">
        <v>70</v>
      </c>
      <c r="AN428" s="143">
        <f>AK428*0.06</f>
        <v>0</v>
      </c>
      <c r="AO428" s="143">
        <f>AL428*1</f>
        <v>-2</v>
      </c>
      <c r="AP428" s="143">
        <v>16</v>
      </c>
      <c r="AQ428" s="143">
        <v>18</v>
      </c>
      <c r="AR428" s="143">
        <v>4</v>
      </c>
      <c r="AS428" s="143">
        <v>157</v>
      </c>
      <c r="AT428" s="143">
        <f t="shared" si="215"/>
        <v>-12</v>
      </c>
      <c r="AU428" s="147" t="s">
        <v>70</v>
      </c>
      <c r="AV428" s="143">
        <f>AS428*0.06</f>
        <v>9.42</v>
      </c>
      <c r="AW428" s="143">
        <v>4</v>
      </c>
      <c r="AX428" s="143">
        <v>5</v>
      </c>
      <c r="AY428" s="143">
        <v>0</v>
      </c>
      <c r="AZ428" s="143">
        <v>0</v>
      </c>
      <c r="BA428" s="143">
        <f t="shared" si="216"/>
        <v>-4</v>
      </c>
      <c r="BB428" s="147" t="s">
        <v>70</v>
      </c>
      <c r="BC428" s="143">
        <f>AZ428*0.06</f>
        <v>0</v>
      </c>
      <c r="BD428" s="143">
        <v>1</v>
      </c>
      <c r="BE428" s="143">
        <v>2</v>
      </c>
      <c r="BF428" s="143">
        <v>0</v>
      </c>
      <c r="BG428" s="143">
        <v>0</v>
      </c>
      <c r="BH428" s="143">
        <f t="shared" si="217"/>
        <v>-1</v>
      </c>
      <c r="BI428" s="147" t="s">
        <v>70</v>
      </c>
      <c r="BJ428" s="143">
        <f>BG428*0.06</f>
        <v>0</v>
      </c>
      <c r="BK428" s="143">
        <v>6</v>
      </c>
      <c r="BL428" s="143">
        <v>7</v>
      </c>
      <c r="BM428" s="143">
        <v>2</v>
      </c>
      <c r="BN428" s="143">
        <v>57.58</v>
      </c>
      <c r="BO428" s="143">
        <v>0</v>
      </c>
      <c r="BP428" s="143">
        <f t="shared" si="218"/>
        <v>-4</v>
      </c>
      <c r="BQ428" s="147" t="s">
        <v>70</v>
      </c>
      <c r="BR428" s="143">
        <f>(BN428-BO428)*0.06</f>
        <v>3.4548</v>
      </c>
      <c r="BS428" s="143">
        <v>9</v>
      </c>
      <c r="BT428" s="143">
        <v>12</v>
      </c>
      <c r="BU428" s="143">
        <v>6</v>
      </c>
      <c r="BV428" s="143">
        <v>100.5</v>
      </c>
      <c r="BW428" s="143">
        <f t="shared" si="219"/>
        <v>-3</v>
      </c>
      <c r="BX428" s="147" t="s">
        <v>70</v>
      </c>
      <c r="BY428" s="143">
        <f>BV428*0.06</f>
        <v>6.03</v>
      </c>
      <c r="BZ428" s="143">
        <v>9</v>
      </c>
      <c r="CA428" s="143">
        <v>11</v>
      </c>
      <c r="CB428" s="143">
        <f t="shared" si="220"/>
        <v>2</v>
      </c>
      <c r="CC428" s="159">
        <f t="shared" si="221"/>
        <v>-7</v>
      </c>
      <c r="CD428" s="160" t="s">
        <v>70</v>
      </c>
      <c r="CE428" s="159">
        <f>CG428*2+CH428*3+CI428*15+CJ428*10+CK428*50+CL428*4+CM428*20+CN428*3+CO428*15+CP428*40+CQ428*40</f>
        <v>6</v>
      </c>
      <c r="CF428" s="159">
        <f>CC428*3</f>
        <v>-21</v>
      </c>
      <c r="CG428" s="144">
        <v>0</v>
      </c>
      <c r="CH428" s="143">
        <v>2</v>
      </c>
      <c r="CI428" s="143">
        <v>0</v>
      </c>
      <c r="CJ428" s="143">
        <v>0</v>
      </c>
      <c r="CK428" s="143">
        <v>0</v>
      </c>
      <c r="CL428" s="143">
        <v>0</v>
      </c>
      <c r="CM428" s="143">
        <v>0</v>
      </c>
      <c r="CN428" s="143">
        <v>0</v>
      </c>
      <c r="CO428" s="143">
        <v>0</v>
      </c>
      <c r="CP428" s="143">
        <v>0</v>
      </c>
      <c r="CQ428" s="143">
        <v>0</v>
      </c>
      <c r="CR428" s="143">
        <f t="shared" si="222"/>
        <v>75</v>
      </c>
      <c r="CS428" s="143">
        <f t="shared" si="223"/>
        <v>-23</v>
      </c>
    </row>
    <row r="429" s="135" customFormat="1" customHeight="1" spans="1:97">
      <c r="A429" s="143">
        <v>13273</v>
      </c>
      <c r="B429" s="143" t="s">
        <v>651</v>
      </c>
      <c r="C429" s="143">
        <v>113299</v>
      </c>
      <c r="D429" s="143" t="s">
        <v>649</v>
      </c>
      <c r="E429" s="144" t="s">
        <v>81</v>
      </c>
      <c r="F429" s="143"/>
      <c r="G429" s="143"/>
      <c r="H429" s="143">
        <v>10</v>
      </c>
      <c r="I429" s="143">
        <v>285.6</v>
      </c>
      <c r="J429" s="143">
        <f t="shared" si="210"/>
        <v>10</v>
      </c>
      <c r="K429" s="147" t="s">
        <v>76</v>
      </c>
      <c r="L429" s="143">
        <f>I429*0.06</f>
        <v>17.136</v>
      </c>
      <c r="M429" s="143"/>
      <c r="N429" s="143"/>
      <c r="O429" s="143">
        <v>8</v>
      </c>
      <c r="P429" s="143">
        <v>234.1</v>
      </c>
      <c r="Q429" s="143">
        <f t="shared" si="211"/>
        <v>8</v>
      </c>
      <c r="R429" s="147" t="s">
        <v>76</v>
      </c>
      <c r="S429" s="143">
        <f>P429*0.05</f>
        <v>11.705</v>
      </c>
      <c r="T429" s="143"/>
      <c r="U429" s="143"/>
      <c r="V429" s="143">
        <v>3</v>
      </c>
      <c r="W429" s="143">
        <v>84</v>
      </c>
      <c r="X429" s="143">
        <f t="shared" si="212"/>
        <v>3</v>
      </c>
      <c r="Y429" s="147" t="s">
        <v>76</v>
      </c>
      <c r="Z429" s="143">
        <f>W429*0.06</f>
        <v>5.04</v>
      </c>
      <c r="AA429" s="143"/>
      <c r="AB429" s="143"/>
      <c r="AC429" s="143">
        <v>7</v>
      </c>
      <c r="AD429" s="143">
        <v>143.2</v>
      </c>
      <c r="AE429" s="143">
        <f t="shared" si="213"/>
        <v>7</v>
      </c>
      <c r="AF429" s="147" t="s">
        <v>76</v>
      </c>
      <c r="AG429" s="143">
        <f>AD429*0.06</f>
        <v>8.592</v>
      </c>
      <c r="AH429" s="143"/>
      <c r="AI429" s="143"/>
      <c r="AJ429" s="143">
        <v>0</v>
      </c>
      <c r="AK429" s="143">
        <v>0</v>
      </c>
      <c r="AL429" s="143">
        <f t="shared" si="214"/>
        <v>0</v>
      </c>
      <c r="AM429" s="147" t="s">
        <v>76</v>
      </c>
      <c r="AN429" s="143">
        <f>AK429*0.06</f>
        <v>0</v>
      </c>
      <c r="AO429" s="143"/>
      <c r="AP429" s="143"/>
      <c r="AQ429" s="143"/>
      <c r="AR429" s="143">
        <v>4</v>
      </c>
      <c r="AS429" s="143">
        <v>301</v>
      </c>
      <c r="AT429" s="143">
        <f t="shared" si="215"/>
        <v>4</v>
      </c>
      <c r="AU429" s="147" t="s">
        <v>76</v>
      </c>
      <c r="AV429" s="143">
        <f>AS429*0.06</f>
        <v>18.06</v>
      </c>
      <c r="AW429" s="143"/>
      <c r="AX429" s="143"/>
      <c r="AY429" s="143">
        <v>0</v>
      </c>
      <c r="AZ429" s="143">
        <v>0</v>
      </c>
      <c r="BA429" s="143">
        <f t="shared" si="216"/>
        <v>0</v>
      </c>
      <c r="BB429" s="147" t="s">
        <v>76</v>
      </c>
      <c r="BC429" s="143">
        <f>AZ429*0.06</f>
        <v>0</v>
      </c>
      <c r="BD429" s="143"/>
      <c r="BE429" s="143"/>
      <c r="BF429" s="143">
        <v>0</v>
      </c>
      <c r="BG429" s="143">
        <v>0</v>
      </c>
      <c r="BH429" s="143">
        <f t="shared" si="217"/>
        <v>0</v>
      </c>
      <c r="BI429" s="147" t="s">
        <v>76</v>
      </c>
      <c r="BJ429" s="143">
        <f>BG429*0.06</f>
        <v>0</v>
      </c>
      <c r="BK429" s="143"/>
      <c r="BL429" s="143"/>
      <c r="BM429" s="143">
        <v>10</v>
      </c>
      <c r="BN429" s="143">
        <v>239.2</v>
      </c>
      <c r="BO429" s="143">
        <v>0</v>
      </c>
      <c r="BP429" s="143">
        <f t="shared" si="218"/>
        <v>10</v>
      </c>
      <c r="BQ429" s="147" t="s">
        <v>76</v>
      </c>
      <c r="BR429" s="143">
        <f>(BN429-BO429)*0.06</f>
        <v>14.352</v>
      </c>
      <c r="BS429" s="143"/>
      <c r="BT429" s="143"/>
      <c r="BU429" s="143">
        <v>1</v>
      </c>
      <c r="BV429" s="143">
        <v>26</v>
      </c>
      <c r="BW429" s="143">
        <f t="shared" si="219"/>
        <v>1</v>
      </c>
      <c r="BX429" s="147" t="s">
        <v>76</v>
      </c>
      <c r="BY429" s="143">
        <f>BV429*0.06</f>
        <v>1.56</v>
      </c>
      <c r="BZ429" s="143"/>
      <c r="CA429" s="143"/>
      <c r="CB429" s="143">
        <f t="shared" si="220"/>
        <v>2.5</v>
      </c>
      <c r="CC429" s="159">
        <f t="shared" si="221"/>
        <v>2.5</v>
      </c>
      <c r="CD429" s="160" t="s">
        <v>76</v>
      </c>
      <c r="CE429" s="159">
        <f>CG429*2+CH429*3+CI429*15+CJ429*10+CK429*50+CL429*4+CM429*20+CN429*3+CO429*15+CP429*40+CQ429*40</f>
        <v>8</v>
      </c>
      <c r="CF429" s="159"/>
      <c r="CG429" s="144">
        <v>1</v>
      </c>
      <c r="CH429" s="143">
        <v>0</v>
      </c>
      <c r="CI429" s="143">
        <v>0</v>
      </c>
      <c r="CJ429" s="143">
        <v>0</v>
      </c>
      <c r="CK429" s="143">
        <v>0</v>
      </c>
      <c r="CL429" s="143">
        <v>0</v>
      </c>
      <c r="CM429" s="143">
        <v>0</v>
      </c>
      <c r="CN429" s="143">
        <v>2</v>
      </c>
      <c r="CO429" s="143">
        <v>0</v>
      </c>
      <c r="CP429" s="143">
        <v>0</v>
      </c>
      <c r="CQ429" s="143">
        <v>0</v>
      </c>
      <c r="CR429" s="143">
        <f t="shared" si="222"/>
        <v>84</v>
      </c>
      <c r="CS429" s="143">
        <f t="shared" si="223"/>
        <v>0</v>
      </c>
    </row>
    <row r="430" s="135" customFormat="1" customHeight="1" spans="1:97">
      <c r="A430" s="143">
        <v>13320</v>
      </c>
      <c r="B430" s="143" t="s">
        <v>652</v>
      </c>
      <c r="C430" s="143">
        <v>113299</v>
      </c>
      <c r="D430" s="143" t="s">
        <v>649</v>
      </c>
      <c r="E430" s="144" t="s">
        <v>81</v>
      </c>
      <c r="F430" s="143"/>
      <c r="G430" s="143"/>
      <c r="H430" s="143">
        <v>13</v>
      </c>
      <c r="I430" s="143">
        <v>325.7</v>
      </c>
      <c r="J430" s="143">
        <f t="shared" si="210"/>
        <v>13</v>
      </c>
      <c r="K430" s="147" t="s">
        <v>76</v>
      </c>
      <c r="L430" s="143">
        <f>I430*0.06</f>
        <v>19.542</v>
      </c>
      <c r="M430" s="143"/>
      <c r="N430" s="143"/>
      <c r="O430" s="143">
        <v>31</v>
      </c>
      <c r="P430" s="143">
        <v>727.19</v>
      </c>
      <c r="Q430" s="143">
        <f t="shared" si="211"/>
        <v>31</v>
      </c>
      <c r="R430" s="147" t="s">
        <v>76</v>
      </c>
      <c r="S430" s="143">
        <f>P430*0.05</f>
        <v>36.3595</v>
      </c>
      <c r="T430" s="143"/>
      <c r="U430" s="143"/>
      <c r="V430" s="143">
        <v>7</v>
      </c>
      <c r="W430" s="143">
        <v>177.2</v>
      </c>
      <c r="X430" s="143">
        <f t="shared" si="212"/>
        <v>7</v>
      </c>
      <c r="Y430" s="147" t="s">
        <v>76</v>
      </c>
      <c r="Z430" s="143">
        <f>W430*0.06</f>
        <v>10.632</v>
      </c>
      <c r="AA430" s="143"/>
      <c r="AB430" s="143"/>
      <c r="AC430" s="143">
        <v>13</v>
      </c>
      <c r="AD430" s="143">
        <v>324.1</v>
      </c>
      <c r="AE430" s="143">
        <f t="shared" si="213"/>
        <v>13</v>
      </c>
      <c r="AF430" s="147" t="s">
        <v>76</v>
      </c>
      <c r="AG430" s="143">
        <f>AD430*0.06</f>
        <v>19.446</v>
      </c>
      <c r="AH430" s="143"/>
      <c r="AI430" s="143"/>
      <c r="AJ430" s="143">
        <v>0</v>
      </c>
      <c r="AK430" s="143">
        <v>0</v>
      </c>
      <c r="AL430" s="143">
        <f t="shared" si="214"/>
        <v>0</v>
      </c>
      <c r="AM430" s="147" t="s">
        <v>76</v>
      </c>
      <c r="AN430" s="143">
        <f>AK430*0.06</f>
        <v>0</v>
      </c>
      <c r="AO430" s="143"/>
      <c r="AP430" s="143"/>
      <c r="AQ430" s="143"/>
      <c r="AR430" s="143">
        <v>3</v>
      </c>
      <c r="AS430" s="143">
        <v>276</v>
      </c>
      <c r="AT430" s="143">
        <f t="shared" si="215"/>
        <v>3</v>
      </c>
      <c r="AU430" s="147" t="s">
        <v>76</v>
      </c>
      <c r="AV430" s="143">
        <f>AS430*0.06</f>
        <v>16.56</v>
      </c>
      <c r="AW430" s="143"/>
      <c r="AX430" s="143"/>
      <c r="AY430" s="143">
        <v>0</v>
      </c>
      <c r="AZ430" s="143">
        <v>0</v>
      </c>
      <c r="BA430" s="143">
        <f t="shared" si="216"/>
        <v>0</v>
      </c>
      <c r="BB430" s="147" t="s">
        <v>76</v>
      </c>
      <c r="BC430" s="143">
        <f>AZ430*0.06</f>
        <v>0</v>
      </c>
      <c r="BD430" s="143"/>
      <c r="BE430" s="143"/>
      <c r="BF430" s="143">
        <v>0</v>
      </c>
      <c r="BG430" s="143">
        <v>0</v>
      </c>
      <c r="BH430" s="143">
        <f t="shared" si="217"/>
        <v>0</v>
      </c>
      <c r="BI430" s="147" t="s">
        <v>76</v>
      </c>
      <c r="BJ430" s="143">
        <f>BG430*0.06</f>
        <v>0</v>
      </c>
      <c r="BK430" s="143"/>
      <c r="BL430" s="143"/>
      <c r="BM430" s="143">
        <v>0</v>
      </c>
      <c r="BN430" s="143">
        <v>0</v>
      </c>
      <c r="BO430" s="143">
        <v>0</v>
      </c>
      <c r="BP430" s="143">
        <f t="shared" si="218"/>
        <v>0</v>
      </c>
      <c r="BQ430" s="147" t="s">
        <v>76</v>
      </c>
      <c r="BR430" s="143">
        <f>(BN430-BO430)*0.06</f>
        <v>0</v>
      </c>
      <c r="BS430" s="143"/>
      <c r="BT430" s="143"/>
      <c r="BU430" s="143">
        <v>3</v>
      </c>
      <c r="BV430" s="143">
        <v>63</v>
      </c>
      <c r="BW430" s="143">
        <f t="shared" si="219"/>
        <v>3</v>
      </c>
      <c r="BX430" s="147" t="s">
        <v>76</v>
      </c>
      <c r="BY430" s="143">
        <f>BV430*0.06</f>
        <v>3.78</v>
      </c>
      <c r="BZ430" s="143"/>
      <c r="CA430" s="143"/>
      <c r="CB430" s="143">
        <f t="shared" si="220"/>
        <v>2</v>
      </c>
      <c r="CC430" s="159">
        <f t="shared" si="221"/>
        <v>2</v>
      </c>
      <c r="CD430" s="160" t="s">
        <v>76</v>
      </c>
      <c r="CE430" s="159">
        <f>CG430*2+CH430*3+CI430*15+CJ430*10+CK430*50+CL430*4+CM430*20+CN430*3+CO430*15+CP430*40+CQ430*40</f>
        <v>7</v>
      </c>
      <c r="CF430" s="159"/>
      <c r="CG430" s="144">
        <v>0</v>
      </c>
      <c r="CH430" s="143">
        <v>0</v>
      </c>
      <c r="CI430" s="143">
        <v>0</v>
      </c>
      <c r="CJ430" s="143">
        <v>0</v>
      </c>
      <c r="CK430" s="143">
        <v>0</v>
      </c>
      <c r="CL430" s="143">
        <v>1</v>
      </c>
      <c r="CM430" s="143">
        <v>0</v>
      </c>
      <c r="CN430" s="143">
        <v>1</v>
      </c>
      <c r="CO430" s="143">
        <v>0</v>
      </c>
      <c r="CP430" s="143">
        <v>0</v>
      </c>
      <c r="CQ430" s="143">
        <v>0</v>
      </c>
      <c r="CR430" s="143">
        <f t="shared" si="222"/>
        <v>113</v>
      </c>
      <c r="CS430" s="143">
        <f t="shared" si="223"/>
        <v>0</v>
      </c>
    </row>
    <row r="431" s="135" customFormat="1" customHeight="1" spans="1:97">
      <c r="A431" s="143">
        <v>9760</v>
      </c>
      <c r="B431" s="143" t="s">
        <v>653</v>
      </c>
      <c r="C431" s="143">
        <v>513</v>
      </c>
      <c r="D431" s="143" t="s">
        <v>654</v>
      </c>
      <c r="E431" s="143" t="s">
        <v>68</v>
      </c>
      <c r="F431" s="143">
        <v>37</v>
      </c>
      <c r="G431" s="143">
        <v>45</v>
      </c>
      <c r="H431" s="143">
        <v>38</v>
      </c>
      <c r="I431" s="143">
        <v>819.08</v>
      </c>
      <c r="J431" s="143">
        <f t="shared" si="210"/>
        <v>1</v>
      </c>
      <c r="K431" s="147" t="s">
        <v>73</v>
      </c>
      <c r="L431" s="143">
        <f>I431*0.08</f>
        <v>65.5264</v>
      </c>
      <c r="M431" s="143">
        <v>50</v>
      </c>
      <c r="N431" s="143">
        <v>55</v>
      </c>
      <c r="O431" s="143">
        <v>108</v>
      </c>
      <c r="P431" s="143">
        <v>2311.32</v>
      </c>
      <c r="Q431" s="143">
        <f t="shared" si="211"/>
        <v>58</v>
      </c>
      <c r="R431" s="147" t="s">
        <v>69</v>
      </c>
      <c r="S431" s="143">
        <f>P431*0.08</f>
        <v>184.9056</v>
      </c>
      <c r="T431" s="143">
        <v>20</v>
      </c>
      <c r="U431" s="143">
        <v>22</v>
      </c>
      <c r="V431" s="143">
        <v>19</v>
      </c>
      <c r="W431" s="143">
        <v>550.5</v>
      </c>
      <c r="X431" s="143">
        <f t="shared" si="212"/>
        <v>-1</v>
      </c>
      <c r="Y431" s="147" t="s">
        <v>70</v>
      </c>
      <c r="Z431" s="143">
        <f>W431*0.06</f>
        <v>33.03</v>
      </c>
      <c r="AA431" s="143">
        <v>51</v>
      </c>
      <c r="AB431" s="143">
        <v>63</v>
      </c>
      <c r="AC431" s="143">
        <v>53</v>
      </c>
      <c r="AD431" s="143">
        <v>1321.5</v>
      </c>
      <c r="AE431" s="143">
        <f t="shared" si="213"/>
        <v>2</v>
      </c>
      <c r="AF431" s="147" t="s">
        <v>73</v>
      </c>
      <c r="AG431" s="143">
        <f>AD431*0.08</f>
        <v>105.72</v>
      </c>
      <c r="AH431" s="143">
        <v>8</v>
      </c>
      <c r="AI431" s="143">
        <v>9</v>
      </c>
      <c r="AJ431" s="143">
        <v>3</v>
      </c>
      <c r="AK431" s="143">
        <v>83.96</v>
      </c>
      <c r="AL431" s="143">
        <f t="shared" si="214"/>
        <v>-5</v>
      </c>
      <c r="AM431" s="147" t="s">
        <v>70</v>
      </c>
      <c r="AN431" s="143">
        <f>AK431*0.06</f>
        <v>5.0376</v>
      </c>
      <c r="AO431" s="143">
        <f>AL431*1</f>
        <v>-5</v>
      </c>
      <c r="AP431" s="143">
        <v>71</v>
      </c>
      <c r="AQ431" s="143">
        <v>85</v>
      </c>
      <c r="AR431" s="143">
        <v>64</v>
      </c>
      <c r="AS431" s="143">
        <v>5880.19</v>
      </c>
      <c r="AT431" s="143">
        <f t="shared" si="215"/>
        <v>-7</v>
      </c>
      <c r="AU431" s="147" t="s">
        <v>70</v>
      </c>
      <c r="AV431" s="143">
        <f>AS431*0.06</f>
        <v>352.8114</v>
      </c>
      <c r="AW431" s="143">
        <v>15</v>
      </c>
      <c r="AX431" s="143">
        <v>17</v>
      </c>
      <c r="AY431" s="143">
        <v>36</v>
      </c>
      <c r="AZ431" s="143">
        <v>1042</v>
      </c>
      <c r="BA431" s="143">
        <f t="shared" si="216"/>
        <v>21</v>
      </c>
      <c r="BB431" s="147" t="s">
        <v>69</v>
      </c>
      <c r="BC431" s="143">
        <f>AZ431*0.1</f>
        <v>104.2</v>
      </c>
      <c r="BD431" s="143">
        <v>5</v>
      </c>
      <c r="BE431" s="143">
        <v>6</v>
      </c>
      <c r="BF431" s="143">
        <v>15</v>
      </c>
      <c r="BG431" s="143">
        <v>406.22</v>
      </c>
      <c r="BH431" s="143">
        <f t="shared" si="217"/>
        <v>10</v>
      </c>
      <c r="BI431" s="147" t="s">
        <v>69</v>
      </c>
      <c r="BJ431" s="143">
        <f>BG431*0.1</f>
        <v>40.622</v>
      </c>
      <c r="BK431" s="143">
        <v>16</v>
      </c>
      <c r="BL431" s="143">
        <v>20</v>
      </c>
      <c r="BM431" s="143">
        <v>136</v>
      </c>
      <c r="BN431" s="143">
        <v>1883.8</v>
      </c>
      <c r="BO431" s="143">
        <v>2093</v>
      </c>
      <c r="BP431" s="143">
        <f t="shared" si="218"/>
        <v>120</v>
      </c>
      <c r="BQ431" s="147" t="s">
        <v>69</v>
      </c>
      <c r="BR431" s="143">
        <f>(BN431-BO431)*0.1</f>
        <v>-20.92</v>
      </c>
      <c r="BS431" s="143">
        <v>11</v>
      </c>
      <c r="BT431" s="143">
        <v>15</v>
      </c>
      <c r="BU431" s="143">
        <v>24</v>
      </c>
      <c r="BV431" s="143">
        <v>441.28</v>
      </c>
      <c r="BW431" s="143">
        <f t="shared" si="219"/>
        <v>13</v>
      </c>
      <c r="BX431" s="147" t="s">
        <v>69</v>
      </c>
      <c r="BY431" s="143">
        <f>BV431*0.1</f>
        <v>44.128</v>
      </c>
      <c r="BZ431" s="143">
        <v>33</v>
      </c>
      <c r="CA431" s="143">
        <v>39</v>
      </c>
      <c r="CB431" s="143">
        <f t="shared" si="220"/>
        <v>44</v>
      </c>
      <c r="CC431" s="159">
        <f t="shared" si="221"/>
        <v>11</v>
      </c>
      <c r="CD431" s="160" t="s">
        <v>69</v>
      </c>
      <c r="CE431" s="159">
        <f>CG431*3+CH431*5+CI431*25+CJ431*15+CK431*70+CL431*6+CM431*30+CN431*6+CO431*24+CP431*56+CQ431*61</f>
        <v>268</v>
      </c>
      <c r="CF431" s="159"/>
      <c r="CG431" s="144">
        <v>1</v>
      </c>
      <c r="CH431" s="143">
        <v>11</v>
      </c>
      <c r="CI431" s="143">
        <v>1</v>
      </c>
      <c r="CJ431" s="143">
        <v>1</v>
      </c>
      <c r="CK431" s="143">
        <v>2</v>
      </c>
      <c r="CL431" s="143">
        <v>1</v>
      </c>
      <c r="CM431" s="143">
        <v>0</v>
      </c>
      <c r="CN431" s="143">
        <v>4</v>
      </c>
      <c r="CO431" s="143">
        <v>0</v>
      </c>
      <c r="CP431" s="143">
        <v>0</v>
      </c>
      <c r="CQ431" s="143">
        <v>0</v>
      </c>
      <c r="CR431" s="143">
        <f t="shared" si="222"/>
        <v>1183</v>
      </c>
      <c r="CS431" s="143">
        <f t="shared" si="223"/>
        <v>-5</v>
      </c>
    </row>
    <row r="432" s="135" customFormat="1" customHeight="1" spans="1:97">
      <c r="A432" s="143">
        <v>11329</v>
      </c>
      <c r="B432" s="143" t="s">
        <v>655</v>
      </c>
      <c r="C432" s="143">
        <v>513</v>
      </c>
      <c r="D432" s="143" t="s">
        <v>654</v>
      </c>
      <c r="E432" s="143" t="s">
        <v>72</v>
      </c>
      <c r="F432" s="143">
        <v>42</v>
      </c>
      <c r="G432" s="143">
        <v>50</v>
      </c>
      <c r="H432" s="143">
        <v>13</v>
      </c>
      <c r="I432" s="143">
        <v>324.9</v>
      </c>
      <c r="J432" s="143">
        <f t="shared" si="210"/>
        <v>-29</v>
      </c>
      <c r="K432" s="147" t="s">
        <v>70</v>
      </c>
      <c r="L432" s="143">
        <f>I432*0.06</f>
        <v>19.494</v>
      </c>
      <c r="M432" s="143">
        <v>55</v>
      </c>
      <c r="N432" s="143">
        <v>61</v>
      </c>
      <c r="O432" s="143">
        <v>54</v>
      </c>
      <c r="P432" s="143">
        <v>1454.5</v>
      </c>
      <c r="Q432" s="143">
        <f t="shared" si="211"/>
        <v>-1</v>
      </c>
      <c r="R432" s="147" t="s">
        <v>70</v>
      </c>
      <c r="S432" s="143">
        <f>P432*0.05</f>
        <v>72.725</v>
      </c>
      <c r="T432" s="143">
        <v>23</v>
      </c>
      <c r="U432" s="143">
        <v>25</v>
      </c>
      <c r="V432" s="143">
        <v>9</v>
      </c>
      <c r="W432" s="143">
        <v>264</v>
      </c>
      <c r="X432" s="143">
        <f t="shared" si="212"/>
        <v>-14</v>
      </c>
      <c r="Y432" s="147" t="s">
        <v>70</v>
      </c>
      <c r="Z432" s="143">
        <f>W432*0.06</f>
        <v>15.84</v>
      </c>
      <c r="AA432" s="143">
        <v>57</v>
      </c>
      <c r="AB432" s="143">
        <v>71</v>
      </c>
      <c r="AC432" s="143">
        <v>20</v>
      </c>
      <c r="AD432" s="143">
        <v>472.2</v>
      </c>
      <c r="AE432" s="143">
        <f t="shared" si="213"/>
        <v>-37</v>
      </c>
      <c r="AF432" s="147" t="s">
        <v>70</v>
      </c>
      <c r="AG432" s="143">
        <f>AD432*0.06</f>
        <v>28.332</v>
      </c>
      <c r="AH432" s="143">
        <v>8</v>
      </c>
      <c r="AI432" s="143">
        <v>10</v>
      </c>
      <c r="AJ432" s="143">
        <v>1</v>
      </c>
      <c r="AK432" s="143">
        <v>28.5</v>
      </c>
      <c r="AL432" s="143">
        <f t="shared" si="214"/>
        <v>-7</v>
      </c>
      <c r="AM432" s="147" t="s">
        <v>70</v>
      </c>
      <c r="AN432" s="143">
        <f>AK432*0.06</f>
        <v>1.71</v>
      </c>
      <c r="AO432" s="143">
        <f>AL432*1</f>
        <v>-7</v>
      </c>
      <c r="AP432" s="143">
        <v>79</v>
      </c>
      <c r="AQ432" s="143">
        <v>95</v>
      </c>
      <c r="AR432" s="143">
        <v>22</v>
      </c>
      <c r="AS432" s="143">
        <v>1252</v>
      </c>
      <c r="AT432" s="143">
        <f t="shared" si="215"/>
        <v>-57</v>
      </c>
      <c r="AU432" s="147" t="s">
        <v>70</v>
      </c>
      <c r="AV432" s="143">
        <f>AS432*0.06</f>
        <v>75.12</v>
      </c>
      <c r="AW432" s="143">
        <v>16</v>
      </c>
      <c r="AX432" s="143">
        <v>20</v>
      </c>
      <c r="AY432" s="143">
        <v>9</v>
      </c>
      <c r="AZ432" s="143">
        <v>259</v>
      </c>
      <c r="BA432" s="143">
        <f t="shared" si="216"/>
        <v>-7</v>
      </c>
      <c r="BB432" s="147" t="s">
        <v>70</v>
      </c>
      <c r="BC432" s="143">
        <f>AZ432*0.06</f>
        <v>15.54</v>
      </c>
      <c r="BD432" s="143">
        <v>6</v>
      </c>
      <c r="BE432" s="143">
        <v>7</v>
      </c>
      <c r="BF432" s="143">
        <v>2</v>
      </c>
      <c r="BG432" s="143">
        <v>19.8</v>
      </c>
      <c r="BH432" s="143">
        <f t="shared" si="217"/>
        <v>-4</v>
      </c>
      <c r="BI432" s="147" t="s">
        <v>70</v>
      </c>
      <c r="BJ432" s="143">
        <f>BG432*0.06</f>
        <v>1.188</v>
      </c>
      <c r="BK432" s="143">
        <v>19</v>
      </c>
      <c r="BL432" s="143">
        <v>22</v>
      </c>
      <c r="BM432" s="143">
        <v>0</v>
      </c>
      <c r="BN432" s="143">
        <v>0</v>
      </c>
      <c r="BO432" s="143">
        <v>0</v>
      </c>
      <c r="BP432" s="143">
        <f t="shared" si="218"/>
        <v>-19</v>
      </c>
      <c r="BQ432" s="147" t="s">
        <v>70</v>
      </c>
      <c r="BR432" s="143">
        <f>(BN432-BO432)*0.06</f>
        <v>0</v>
      </c>
      <c r="BS432" s="143">
        <v>13</v>
      </c>
      <c r="BT432" s="143">
        <v>16</v>
      </c>
      <c r="BU432" s="143">
        <v>14</v>
      </c>
      <c r="BV432" s="143">
        <v>295.48</v>
      </c>
      <c r="BW432" s="143">
        <f t="shared" si="219"/>
        <v>1</v>
      </c>
      <c r="BX432" s="147" t="s">
        <v>73</v>
      </c>
      <c r="BY432" s="143">
        <f>BV432*0.08</f>
        <v>23.6384</v>
      </c>
      <c r="BZ432" s="143">
        <v>36</v>
      </c>
      <c r="CA432" s="143">
        <v>44</v>
      </c>
      <c r="CB432" s="143">
        <f t="shared" si="220"/>
        <v>15</v>
      </c>
      <c r="CC432" s="159">
        <f t="shared" si="221"/>
        <v>-21</v>
      </c>
      <c r="CD432" s="160" t="s">
        <v>70</v>
      </c>
      <c r="CE432" s="159">
        <f>CG432*2+CH432*3+CI432*15+CJ432*10+CK432*50+CL432*4+CM432*20+CN432*3+CO432*15+CP432*40+CQ432*40</f>
        <v>45</v>
      </c>
      <c r="CF432" s="159">
        <f>CC432*3</f>
        <v>-63</v>
      </c>
      <c r="CG432" s="144">
        <v>0</v>
      </c>
      <c r="CH432" s="143">
        <v>3</v>
      </c>
      <c r="CI432" s="143">
        <v>2</v>
      </c>
      <c r="CJ432" s="143">
        <v>0</v>
      </c>
      <c r="CK432" s="143">
        <v>0</v>
      </c>
      <c r="CL432" s="143">
        <v>0</v>
      </c>
      <c r="CM432" s="143">
        <v>0</v>
      </c>
      <c r="CN432" s="143">
        <v>2</v>
      </c>
      <c r="CO432" s="143">
        <v>0</v>
      </c>
      <c r="CP432" s="143">
        <v>0</v>
      </c>
      <c r="CQ432" s="143">
        <v>0</v>
      </c>
      <c r="CR432" s="143">
        <f t="shared" si="222"/>
        <v>299</v>
      </c>
      <c r="CS432" s="143">
        <f t="shared" si="223"/>
        <v>-70</v>
      </c>
    </row>
    <row r="433" s="135" customFormat="1" customHeight="1" spans="1:97">
      <c r="A433" s="143">
        <v>13310</v>
      </c>
      <c r="B433" s="143" t="s">
        <v>656</v>
      </c>
      <c r="C433" s="143">
        <v>513</v>
      </c>
      <c r="D433" s="143" t="s">
        <v>654</v>
      </c>
      <c r="E433" s="144" t="s">
        <v>85</v>
      </c>
      <c r="F433" s="143"/>
      <c r="G433" s="143"/>
      <c r="H433" s="143">
        <v>0</v>
      </c>
      <c r="I433" s="143">
        <v>0</v>
      </c>
      <c r="J433" s="143">
        <f t="shared" si="210"/>
        <v>0</v>
      </c>
      <c r="K433" s="147" t="s">
        <v>76</v>
      </c>
      <c r="L433" s="143">
        <f>I433*0.06</f>
        <v>0</v>
      </c>
      <c r="M433" s="143"/>
      <c r="N433" s="143"/>
      <c r="O433" s="143">
        <v>0</v>
      </c>
      <c r="P433" s="143">
        <v>0</v>
      </c>
      <c r="Q433" s="143">
        <f t="shared" si="211"/>
        <v>0</v>
      </c>
      <c r="R433" s="147" t="s">
        <v>76</v>
      </c>
      <c r="S433" s="143">
        <f>P433*0.05</f>
        <v>0</v>
      </c>
      <c r="T433" s="143"/>
      <c r="U433" s="143"/>
      <c r="V433" s="143">
        <v>0</v>
      </c>
      <c r="W433" s="143">
        <v>0</v>
      </c>
      <c r="X433" s="143">
        <f t="shared" si="212"/>
        <v>0</v>
      </c>
      <c r="Y433" s="147" t="s">
        <v>76</v>
      </c>
      <c r="Z433" s="143">
        <f>W433*0.06</f>
        <v>0</v>
      </c>
      <c r="AA433" s="143"/>
      <c r="AB433" s="143"/>
      <c r="AC433" s="143">
        <v>0</v>
      </c>
      <c r="AD433" s="143">
        <v>0</v>
      </c>
      <c r="AE433" s="143">
        <f t="shared" si="213"/>
        <v>0</v>
      </c>
      <c r="AF433" s="147" t="s">
        <v>76</v>
      </c>
      <c r="AG433" s="143">
        <f>AD433*0.06</f>
        <v>0</v>
      </c>
      <c r="AH433" s="143"/>
      <c r="AI433" s="143"/>
      <c r="AJ433" s="143">
        <v>0</v>
      </c>
      <c r="AK433" s="143">
        <v>0</v>
      </c>
      <c r="AL433" s="143">
        <f t="shared" si="214"/>
        <v>0</v>
      </c>
      <c r="AM433" s="147" t="s">
        <v>76</v>
      </c>
      <c r="AN433" s="143">
        <f>AK433*0.06</f>
        <v>0</v>
      </c>
      <c r="AO433" s="143"/>
      <c r="AP433" s="143"/>
      <c r="AQ433" s="143"/>
      <c r="AR433" s="143">
        <v>0</v>
      </c>
      <c r="AS433" s="143">
        <v>0</v>
      </c>
      <c r="AT433" s="143">
        <f t="shared" si="215"/>
        <v>0</v>
      </c>
      <c r="AU433" s="147" t="s">
        <v>76</v>
      </c>
      <c r="AV433" s="143">
        <f>AS433*0.06</f>
        <v>0</v>
      </c>
      <c r="AW433" s="143"/>
      <c r="AX433" s="143"/>
      <c r="AY433" s="143">
        <v>0</v>
      </c>
      <c r="AZ433" s="143">
        <v>0</v>
      </c>
      <c r="BA433" s="143">
        <f t="shared" si="216"/>
        <v>0</v>
      </c>
      <c r="BB433" s="147" t="s">
        <v>76</v>
      </c>
      <c r="BC433" s="143">
        <f>AZ433*0.06</f>
        <v>0</v>
      </c>
      <c r="BD433" s="143"/>
      <c r="BE433" s="143"/>
      <c r="BF433" s="143">
        <v>0</v>
      </c>
      <c r="BG433" s="143">
        <v>0</v>
      </c>
      <c r="BH433" s="143">
        <f t="shared" si="217"/>
        <v>0</v>
      </c>
      <c r="BI433" s="147" t="s">
        <v>76</v>
      </c>
      <c r="BJ433" s="143">
        <f>BG433*0.06</f>
        <v>0</v>
      </c>
      <c r="BK433" s="143"/>
      <c r="BL433" s="143"/>
      <c r="BM433" s="143">
        <v>0</v>
      </c>
      <c r="BN433" s="143">
        <v>0</v>
      </c>
      <c r="BO433" s="143">
        <v>0</v>
      </c>
      <c r="BP433" s="143">
        <f t="shared" si="218"/>
        <v>0</v>
      </c>
      <c r="BQ433" s="147" t="s">
        <v>76</v>
      </c>
      <c r="BR433" s="143">
        <f>(BN433-BO433)*0.06</f>
        <v>0</v>
      </c>
      <c r="BS433" s="143"/>
      <c r="BT433" s="143"/>
      <c r="BU433" s="143">
        <v>0</v>
      </c>
      <c r="BV433" s="143">
        <v>0</v>
      </c>
      <c r="BW433" s="143">
        <f t="shared" si="219"/>
        <v>0</v>
      </c>
      <c r="BX433" s="147" t="s">
        <v>76</v>
      </c>
      <c r="BY433" s="143">
        <f>BV433*0.06</f>
        <v>0</v>
      </c>
      <c r="BZ433" s="143"/>
      <c r="CA433" s="143"/>
      <c r="CB433" s="143">
        <f t="shared" si="220"/>
        <v>0</v>
      </c>
      <c r="CC433" s="159">
        <f t="shared" si="221"/>
        <v>0</v>
      </c>
      <c r="CD433" s="160" t="s">
        <v>76</v>
      </c>
      <c r="CE433" s="159">
        <f>CG433*2+CH433*3+CI433*15+CJ433*10+CK433*50+CL433*4+CM433*20+CN433*3+CO433*15+CP433*40+CQ433*40</f>
        <v>0</v>
      </c>
      <c r="CF433" s="159"/>
      <c r="CG433" s="144">
        <v>0</v>
      </c>
      <c r="CH433" s="143">
        <v>0</v>
      </c>
      <c r="CI433" s="143">
        <v>0</v>
      </c>
      <c r="CJ433" s="143">
        <v>0</v>
      </c>
      <c r="CK433" s="143">
        <v>0</v>
      </c>
      <c r="CL433" s="143">
        <v>0</v>
      </c>
      <c r="CM433" s="143">
        <v>0</v>
      </c>
      <c r="CN433" s="143">
        <v>0</v>
      </c>
      <c r="CO433" s="143">
        <v>0</v>
      </c>
      <c r="CP433" s="143">
        <v>0</v>
      </c>
      <c r="CQ433" s="143">
        <v>0</v>
      </c>
      <c r="CR433" s="143">
        <f t="shared" si="222"/>
        <v>0</v>
      </c>
      <c r="CS433" s="143">
        <f t="shared" si="223"/>
        <v>0</v>
      </c>
    </row>
    <row r="434" s="135" customFormat="1" customHeight="1" spans="1:97">
      <c r="A434" s="143">
        <v>13403</v>
      </c>
      <c r="B434" s="143" t="s">
        <v>657</v>
      </c>
      <c r="C434" s="143">
        <v>513</v>
      </c>
      <c r="D434" s="143" t="s">
        <v>654</v>
      </c>
      <c r="E434" s="144" t="s">
        <v>658</v>
      </c>
      <c r="F434" s="143"/>
      <c r="G434" s="143"/>
      <c r="H434" s="143">
        <v>0</v>
      </c>
      <c r="I434" s="143">
        <v>0</v>
      </c>
      <c r="J434" s="143">
        <f t="shared" si="210"/>
        <v>0</v>
      </c>
      <c r="K434" s="147" t="s">
        <v>76</v>
      </c>
      <c r="L434" s="143">
        <f>I434*0.06</f>
        <v>0</v>
      </c>
      <c r="M434" s="143"/>
      <c r="N434" s="143"/>
      <c r="O434" s="143">
        <v>0</v>
      </c>
      <c r="P434" s="143">
        <v>0</v>
      </c>
      <c r="Q434" s="143">
        <f t="shared" si="211"/>
        <v>0</v>
      </c>
      <c r="R434" s="147" t="s">
        <v>76</v>
      </c>
      <c r="S434" s="143">
        <f>P434*0.05</f>
        <v>0</v>
      </c>
      <c r="T434" s="143"/>
      <c r="U434" s="143"/>
      <c r="V434" s="143">
        <v>0</v>
      </c>
      <c r="W434" s="143">
        <v>0</v>
      </c>
      <c r="X434" s="143">
        <f t="shared" si="212"/>
        <v>0</v>
      </c>
      <c r="Y434" s="147" t="s">
        <v>76</v>
      </c>
      <c r="Z434" s="143">
        <f>W434*0.06</f>
        <v>0</v>
      </c>
      <c r="AA434" s="143"/>
      <c r="AB434" s="143"/>
      <c r="AC434" s="143">
        <v>0</v>
      </c>
      <c r="AD434" s="143">
        <v>0</v>
      </c>
      <c r="AE434" s="143">
        <f t="shared" si="213"/>
        <v>0</v>
      </c>
      <c r="AF434" s="147" t="s">
        <v>76</v>
      </c>
      <c r="AG434" s="143">
        <f>AD434*0.06</f>
        <v>0</v>
      </c>
      <c r="AH434" s="143"/>
      <c r="AI434" s="143"/>
      <c r="AJ434" s="143">
        <v>0</v>
      </c>
      <c r="AK434" s="143">
        <v>0</v>
      </c>
      <c r="AL434" s="143">
        <f t="shared" si="214"/>
        <v>0</v>
      </c>
      <c r="AM434" s="147" t="s">
        <v>76</v>
      </c>
      <c r="AN434" s="143">
        <f>AK434*0.06</f>
        <v>0</v>
      </c>
      <c r="AO434" s="143"/>
      <c r="AP434" s="143"/>
      <c r="AQ434" s="143"/>
      <c r="AR434" s="143">
        <v>0</v>
      </c>
      <c r="AS434" s="143">
        <v>0</v>
      </c>
      <c r="AT434" s="143">
        <f t="shared" si="215"/>
        <v>0</v>
      </c>
      <c r="AU434" s="147" t="s">
        <v>76</v>
      </c>
      <c r="AV434" s="143">
        <f>AS434*0.06</f>
        <v>0</v>
      </c>
      <c r="AW434" s="143"/>
      <c r="AX434" s="143"/>
      <c r="AY434" s="143">
        <v>0</v>
      </c>
      <c r="AZ434" s="143">
        <v>0</v>
      </c>
      <c r="BA434" s="143">
        <f t="shared" si="216"/>
        <v>0</v>
      </c>
      <c r="BB434" s="147" t="s">
        <v>76</v>
      </c>
      <c r="BC434" s="143">
        <f>AZ434*0.06</f>
        <v>0</v>
      </c>
      <c r="BD434" s="143"/>
      <c r="BE434" s="143"/>
      <c r="BF434" s="143">
        <v>0</v>
      </c>
      <c r="BG434" s="143">
        <v>0</v>
      </c>
      <c r="BH434" s="143">
        <f t="shared" si="217"/>
        <v>0</v>
      </c>
      <c r="BI434" s="147" t="s">
        <v>76</v>
      </c>
      <c r="BJ434" s="143">
        <f>BG434*0.06</f>
        <v>0</v>
      </c>
      <c r="BK434" s="143"/>
      <c r="BL434" s="143"/>
      <c r="BM434" s="143">
        <v>0</v>
      </c>
      <c r="BN434" s="143">
        <v>0</v>
      </c>
      <c r="BO434" s="143">
        <v>0</v>
      </c>
      <c r="BP434" s="143">
        <f t="shared" si="218"/>
        <v>0</v>
      </c>
      <c r="BQ434" s="147" t="s">
        <v>76</v>
      </c>
      <c r="BR434" s="143">
        <f>(BN434-BO434)*0.06</f>
        <v>0</v>
      </c>
      <c r="BS434" s="143"/>
      <c r="BT434" s="143"/>
      <c r="BU434" s="143">
        <v>0</v>
      </c>
      <c r="BV434" s="143">
        <v>0</v>
      </c>
      <c r="BW434" s="143">
        <f t="shared" si="219"/>
        <v>0</v>
      </c>
      <c r="BX434" s="147" t="s">
        <v>76</v>
      </c>
      <c r="BY434" s="143">
        <f>BV434*0.06</f>
        <v>0</v>
      </c>
      <c r="BZ434" s="143"/>
      <c r="CA434" s="143"/>
      <c r="CB434" s="143">
        <f t="shared" si="220"/>
        <v>0</v>
      </c>
      <c r="CC434" s="159">
        <f t="shared" si="221"/>
        <v>0</v>
      </c>
      <c r="CD434" s="160" t="s">
        <v>76</v>
      </c>
      <c r="CE434" s="159">
        <f>CG434*2+CH434*3+CI434*15+CJ434*10+CK434*50+CL434*4+CM434*20+CN434*3+CO434*15+CP434*40+CQ434*40</f>
        <v>0</v>
      </c>
      <c r="CF434" s="159"/>
      <c r="CG434" s="144">
        <v>0</v>
      </c>
      <c r="CH434" s="143">
        <v>0</v>
      </c>
      <c r="CI434" s="143">
        <v>0</v>
      </c>
      <c r="CJ434" s="143">
        <v>0</v>
      </c>
      <c r="CK434" s="143">
        <v>0</v>
      </c>
      <c r="CL434" s="143">
        <v>0</v>
      </c>
      <c r="CM434" s="143">
        <v>0</v>
      </c>
      <c r="CN434" s="143">
        <v>0</v>
      </c>
      <c r="CO434" s="143">
        <v>0</v>
      </c>
      <c r="CP434" s="143">
        <v>0</v>
      </c>
      <c r="CQ434" s="143">
        <v>0</v>
      </c>
      <c r="CR434" s="143">
        <f t="shared" si="222"/>
        <v>0</v>
      </c>
      <c r="CS434" s="143">
        <f t="shared" si="223"/>
        <v>0</v>
      </c>
    </row>
    <row r="435" s="135" customFormat="1" customHeight="1" spans="1:97">
      <c r="A435" s="143">
        <v>10468</v>
      </c>
      <c r="B435" s="143" t="s">
        <v>659</v>
      </c>
      <c r="C435" s="143">
        <v>112888</v>
      </c>
      <c r="D435" s="143" t="s">
        <v>660</v>
      </c>
      <c r="E435" s="143" t="s">
        <v>68</v>
      </c>
      <c r="F435" s="143">
        <v>27</v>
      </c>
      <c r="G435" s="143">
        <v>33</v>
      </c>
      <c r="H435" s="143">
        <v>32</v>
      </c>
      <c r="I435" s="143">
        <v>883.64</v>
      </c>
      <c r="J435" s="143">
        <f t="shared" si="210"/>
        <v>5</v>
      </c>
      <c r="K435" s="147" t="s">
        <v>73</v>
      </c>
      <c r="L435" s="143">
        <f>I435*0.08</f>
        <v>70.6912</v>
      </c>
      <c r="M435" s="143">
        <v>37</v>
      </c>
      <c r="N435" s="143">
        <v>40</v>
      </c>
      <c r="O435" s="143">
        <v>47</v>
      </c>
      <c r="P435" s="143">
        <v>1055.08</v>
      </c>
      <c r="Q435" s="143">
        <f t="shared" si="211"/>
        <v>10</v>
      </c>
      <c r="R435" s="147" t="s">
        <v>69</v>
      </c>
      <c r="S435" s="143">
        <f>P435*0.08</f>
        <v>84.4064</v>
      </c>
      <c r="T435" s="143">
        <v>16</v>
      </c>
      <c r="U435" s="143">
        <v>18</v>
      </c>
      <c r="V435" s="143">
        <v>8</v>
      </c>
      <c r="W435" s="143">
        <v>211.13</v>
      </c>
      <c r="X435" s="143">
        <f t="shared" si="212"/>
        <v>-8</v>
      </c>
      <c r="Y435" s="147" t="s">
        <v>70</v>
      </c>
      <c r="Z435" s="143">
        <f>W435*0.06</f>
        <v>12.6678</v>
      </c>
      <c r="AA435" s="143">
        <v>16</v>
      </c>
      <c r="AB435" s="143">
        <v>21</v>
      </c>
      <c r="AC435" s="143">
        <v>46</v>
      </c>
      <c r="AD435" s="143">
        <v>1236.11</v>
      </c>
      <c r="AE435" s="143">
        <f t="shared" si="213"/>
        <v>30</v>
      </c>
      <c r="AF435" s="147" t="s">
        <v>69</v>
      </c>
      <c r="AG435" s="143">
        <f>AD435*0.1</f>
        <v>123.611</v>
      </c>
      <c r="AH435" s="143">
        <v>4</v>
      </c>
      <c r="AI435" s="143">
        <v>5</v>
      </c>
      <c r="AJ435" s="143">
        <v>6</v>
      </c>
      <c r="AK435" s="143">
        <v>171</v>
      </c>
      <c r="AL435" s="143">
        <f t="shared" si="214"/>
        <v>2</v>
      </c>
      <c r="AM435" s="147" t="s">
        <v>69</v>
      </c>
      <c r="AN435" s="143">
        <f>AK435*0.1</f>
        <v>17.1</v>
      </c>
      <c r="AO435" s="143"/>
      <c r="AP435" s="143">
        <v>17</v>
      </c>
      <c r="AQ435" s="143">
        <v>20</v>
      </c>
      <c r="AR435" s="143">
        <v>33</v>
      </c>
      <c r="AS435" s="143">
        <v>2346.8</v>
      </c>
      <c r="AT435" s="143">
        <f t="shared" si="215"/>
        <v>16</v>
      </c>
      <c r="AU435" s="147" t="s">
        <v>69</v>
      </c>
      <c r="AV435" s="143">
        <f>AS435*0.1</f>
        <v>234.68</v>
      </c>
      <c r="AW435" s="143">
        <v>6</v>
      </c>
      <c r="AX435" s="143">
        <v>6</v>
      </c>
      <c r="AY435" s="143">
        <v>1</v>
      </c>
      <c r="AZ435" s="143">
        <v>35</v>
      </c>
      <c r="BA435" s="143">
        <f t="shared" si="216"/>
        <v>-5</v>
      </c>
      <c r="BB435" s="147" t="s">
        <v>70</v>
      </c>
      <c r="BC435" s="143">
        <f>AZ435*0.06</f>
        <v>2.1</v>
      </c>
      <c r="BD435" s="143">
        <v>2</v>
      </c>
      <c r="BE435" s="143">
        <v>2</v>
      </c>
      <c r="BF435" s="143">
        <v>3</v>
      </c>
      <c r="BG435" s="143">
        <v>88.6</v>
      </c>
      <c r="BH435" s="143">
        <f t="shared" si="217"/>
        <v>1</v>
      </c>
      <c r="BI435" s="147" t="s">
        <v>69</v>
      </c>
      <c r="BJ435" s="143">
        <f>BG435*0.1</f>
        <v>8.86</v>
      </c>
      <c r="BK435" s="143">
        <v>6</v>
      </c>
      <c r="BL435" s="143">
        <v>8</v>
      </c>
      <c r="BM435" s="143">
        <v>0</v>
      </c>
      <c r="BN435" s="143">
        <v>0</v>
      </c>
      <c r="BO435" s="143">
        <v>0</v>
      </c>
      <c r="BP435" s="143">
        <f t="shared" si="218"/>
        <v>-6</v>
      </c>
      <c r="BQ435" s="147" t="s">
        <v>70</v>
      </c>
      <c r="BR435" s="143">
        <f>(BN435-BO435)*0.06</f>
        <v>0</v>
      </c>
      <c r="BS435" s="143">
        <v>10</v>
      </c>
      <c r="BT435" s="143">
        <v>13</v>
      </c>
      <c r="BU435" s="143">
        <v>19</v>
      </c>
      <c r="BV435" s="143">
        <v>351</v>
      </c>
      <c r="BW435" s="143">
        <f t="shared" si="219"/>
        <v>9</v>
      </c>
      <c r="BX435" s="147" t="s">
        <v>69</v>
      </c>
      <c r="BY435" s="143">
        <f>BV435*0.1</f>
        <v>35.1</v>
      </c>
      <c r="BZ435" s="143">
        <v>17</v>
      </c>
      <c r="CA435" s="143">
        <v>21</v>
      </c>
      <c r="CB435" s="143">
        <f t="shared" si="220"/>
        <v>8</v>
      </c>
      <c r="CC435" s="159">
        <f t="shared" si="221"/>
        <v>-9</v>
      </c>
      <c r="CD435" s="160" t="s">
        <v>70</v>
      </c>
      <c r="CE435" s="159">
        <f>CG435*2+CH435*3+CI435*15+CJ435*10+CK435*50+CL435*4+CM435*20+CN435*3+CO435*15+CP435*40+CQ435*40</f>
        <v>24</v>
      </c>
      <c r="CF435" s="159">
        <f>CC435*3</f>
        <v>-27</v>
      </c>
      <c r="CG435" s="144">
        <v>0</v>
      </c>
      <c r="CH435" s="143">
        <v>2</v>
      </c>
      <c r="CI435" s="143">
        <v>1</v>
      </c>
      <c r="CJ435" s="143">
        <v>0</v>
      </c>
      <c r="CK435" s="143">
        <v>0</v>
      </c>
      <c r="CL435" s="143">
        <v>0</v>
      </c>
      <c r="CM435" s="143">
        <v>0</v>
      </c>
      <c r="CN435" s="143">
        <v>1</v>
      </c>
      <c r="CO435" s="143">
        <v>0</v>
      </c>
      <c r="CP435" s="143">
        <v>0</v>
      </c>
      <c r="CQ435" s="143">
        <v>0</v>
      </c>
      <c r="CR435" s="143">
        <f t="shared" si="222"/>
        <v>613</v>
      </c>
      <c r="CS435" s="143">
        <f t="shared" si="223"/>
        <v>-27</v>
      </c>
    </row>
    <row r="436" s="135" customFormat="1" customHeight="1" spans="1:97">
      <c r="A436" s="143">
        <v>12954</v>
      </c>
      <c r="B436" s="143" t="s">
        <v>537</v>
      </c>
      <c r="C436" s="143">
        <v>112888</v>
      </c>
      <c r="D436" s="143" t="s">
        <v>660</v>
      </c>
      <c r="E436" s="143" t="s">
        <v>661</v>
      </c>
      <c r="F436" s="143">
        <v>28</v>
      </c>
      <c r="G436" s="143">
        <v>33</v>
      </c>
      <c r="H436" s="143">
        <v>12</v>
      </c>
      <c r="I436" s="143">
        <v>323.2</v>
      </c>
      <c r="J436" s="143">
        <f t="shared" si="210"/>
        <v>-16</v>
      </c>
      <c r="K436" s="147" t="s">
        <v>70</v>
      </c>
      <c r="L436" s="143">
        <f>I436*0.06</f>
        <v>19.392</v>
      </c>
      <c r="M436" s="143">
        <v>36</v>
      </c>
      <c r="N436" s="143">
        <v>40</v>
      </c>
      <c r="O436" s="143">
        <v>32</v>
      </c>
      <c r="P436" s="143">
        <v>700.64</v>
      </c>
      <c r="Q436" s="143">
        <f t="shared" si="211"/>
        <v>-4</v>
      </c>
      <c r="R436" s="147" t="s">
        <v>70</v>
      </c>
      <c r="S436" s="143">
        <f>P436*0.05</f>
        <v>35.032</v>
      </c>
      <c r="T436" s="143">
        <v>17</v>
      </c>
      <c r="U436" s="143">
        <v>18</v>
      </c>
      <c r="V436" s="143">
        <v>9</v>
      </c>
      <c r="W436" s="143">
        <v>245</v>
      </c>
      <c r="X436" s="143">
        <f t="shared" si="212"/>
        <v>-8</v>
      </c>
      <c r="Y436" s="147" t="s">
        <v>70</v>
      </c>
      <c r="Z436" s="143">
        <f>W436*0.06</f>
        <v>14.7</v>
      </c>
      <c r="AA436" s="143">
        <v>15</v>
      </c>
      <c r="AB436" s="143">
        <v>21</v>
      </c>
      <c r="AC436" s="143">
        <v>19</v>
      </c>
      <c r="AD436" s="143">
        <v>551.5</v>
      </c>
      <c r="AE436" s="143">
        <f t="shared" si="213"/>
        <v>4</v>
      </c>
      <c r="AF436" s="147" t="s">
        <v>73</v>
      </c>
      <c r="AG436" s="143">
        <f>AD436*0.08</f>
        <v>44.12</v>
      </c>
      <c r="AH436" s="143">
        <v>4</v>
      </c>
      <c r="AI436" s="143">
        <v>5</v>
      </c>
      <c r="AJ436" s="143">
        <v>2</v>
      </c>
      <c r="AK436" s="143">
        <v>58.3</v>
      </c>
      <c r="AL436" s="143">
        <f t="shared" si="214"/>
        <v>-2</v>
      </c>
      <c r="AM436" s="147" t="s">
        <v>70</v>
      </c>
      <c r="AN436" s="143">
        <f>AK436*0.06</f>
        <v>3.498</v>
      </c>
      <c r="AO436" s="143">
        <f>AL436*1</f>
        <v>-2</v>
      </c>
      <c r="AP436" s="143">
        <v>17</v>
      </c>
      <c r="AQ436" s="143">
        <v>21</v>
      </c>
      <c r="AR436" s="143">
        <v>31</v>
      </c>
      <c r="AS436" s="143">
        <v>1993.01</v>
      </c>
      <c r="AT436" s="143">
        <f t="shared" si="215"/>
        <v>14</v>
      </c>
      <c r="AU436" s="147" t="s">
        <v>69</v>
      </c>
      <c r="AV436" s="143">
        <f>AS436*0.1</f>
        <v>199.301</v>
      </c>
      <c r="AW436" s="143">
        <v>5</v>
      </c>
      <c r="AX436" s="143">
        <v>7</v>
      </c>
      <c r="AY436" s="143">
        <v>7</v>
      </c>
      <c r="AZ436" s="143">
        <v>210</v>
      </c>
      <c r="BA436" s="143">
        <f t="shared" si="216"/>
        <v>2</v>
      </c>
      <c r="BB436" s="147" t="s">
        <v>69</v>
      </c>
      <c r="BC436" s="143">
        <f>AZ436*0.1</f>
        <v>21</v>
      </c>
      <c r="BD436" s="143">
        <v>2</v>
      </c>
      <c r="BE436" s="143">
        <v>3</v>
      </c>
      <c r="BF436" s="143">
        <v>0</v>
      </c>
      <c r="BG436" s="143">
        <v>0</v>
      </c>
      <c r="BH436" s="143">
        <f t="shared" si="217"/>
        <v>-2</v>
      </c>
      <c r="BI436" s="147" t="s">
        <v>70</v>
      </c>
      <c r="BJ436" s="143">
        <f>BG436*0.06</f>
        <v>0</v>
      </c>
      <c r="BK436" s="143">
        <v>7</v>
      </c>
      <c r="BL436" s="143">
        <v>8</v>
      </c>
      <c r="BM436" s="143">
        <v>2</v>
      </c>
      <c r="BN436" s="143">
        <v>59.8</v>
      </c>
      <c r="BO436" s="143">
        <v>59.8</v>
      </c>
      <c r="BP436" s="143">
        <f t="shared" si="218"/>
        <v>-5</v>
      </c>
      <c r="BQ436" s="147" t="s">
        <v>70</v>
      </c>
      <c r="BR436" s="143">
        <f>(BN436-BO436)*0.06</f>
        <v>0</v>
      </c>
      <c r="BS436" s="143">
        <v>10</v>
      </c>
      <c r="BT436" s="143">
        <v>14</v>
      </c>
      <c r="BU436" s="143">
        <v>4</v>
      </c>
      <c r="BV436" s="143">
        <v>89.5</v>
      </c>
      <c r="BW436" s="143">
        <f t="shared" si="219"/>
        <v>-6</v>
      </c>
      <c r="BX436" s="147" t="s">
        <v>70</v>
      </c>
      <c r="BY436" s="143">
        <f>BV436*0.06</f>
        <v>5.37</v>
      </c>
      <c r="BZ436" s="143">
        <v>18</v>
      </c>
      <c r="CA436" s="143">
        <v>21</v>
      </c>
      <c r="CB436" s="143">
        <f t="shared" si="220"/>
        <v>30</v>
      </c>
      <c r="CC436" s="159">
        <f t="shared" si="221"/>
        <v>12</v>
      </c>
      <c r="CD436" s="160" t="s">
        <v>69</v>
      </c>
      <c r="CE436" s="159">
        <f>CG436*3+CH436*5+CI436*25+CJ436*15+CK436*70+CL436*6+CM436*30+CN436*6+CO436*24+CP436*56+CQ436*61</f>
        <v>193</v>
      </c>
      <c r="CF436" s="159"/>
      <c r="CG436" s="144">
        <v>0</v>
      </c>
      <c r="CH436" s="143">
        <v>7</v>
      </c>
      <c r="CI436" s="143">
        <v>0</v>
      </c>
      <c r="CJ436" s="143">
        <v>0</v>
      </c>
      <c r="CK436" s="143">
        <v>2</v>
      </c>
      <c r="CL436" s="143">
        <v>0</v>
      </c>
      <c r="CM436" s="143">
        <v>0</v>
      </c>
      <c r="CN436" s="143">
        <v>3</v>
      </c>
      <c r="CO436" s="143">
        <v>0</v>
      </c>
      <c r="CP436" s="143">
        <v>0</v>
      </c>
      <c r="CQ436" s="143">
        <v>0</v>
      </c>
      <c r="CR436" s="143">
        <f t="shared" si="222"/>
        <v>535</v>
      </c>
      <c r="CS436" s="143">
        <f t="shared" si="223"/>
        <v>-2</v>
      </c>
    </row>
    <row r="437" s="135" customFormat="1" customHeight="1" spans="1:97">
      <c r="A437" s="143">
        <v>9822</v>
      </c>
      <c r="B437" s="143" t="s">
        <v>662</v>
      </c>
      <c r="C437" s="143">
        <v>106865</v>
      </c>
      <c r="D437" s="143" t="s">
        <v>663</v>
      </c>
      <c r="E437" s="143" t="s">
        <v>68</v>
      </c>
      <c r="F437" s="143">
        <v>26</v>
      </c>
      <c r="G437" s="143">
        <v>31</v>
      </c>
      <c r="H437" s="143">
        <v>16</v>
      </c>
      <c r="I437" s="143">
        <v>420.09</v>
      </c>
      <c r="J437" s="143">
        <f t="shared" si="210"/>
        <v>-10</v>
      </c>
      <c r="K437" s="147" t="s">
        <v>70</v>
      </c>
      <c r="L437" s="143">
        <f>I437*0.06</f>
        <v>25.2054</v>
      </c>
      <c r="M437" s="143">
        <v>35</v>
      </c>
      <c r="N437" s="143">
        <v>38</v>
      </c>
      <c r="O437" s="143">
        <v>28</v>
      </c>
      <c r="P437" s="143">
        <v>712.64</v>
      </c>
      <c r="Q437" s="143">
        <f t="shared" si="211"/>
        <v>-7</v>
      </c>
      <c r="R437" s="147" t="s">
        <v>70</v>
      </c>
      <c r="S437" s="143">
        <f>P437*0.05</f>
        <v>35.632</v>
      </c>
      <c r="T437" s="143">
        <v>13</v>
      </c>
      <c r="U437" s="143">
        <v>14</v>
      </c>
      <c r="V437" s="143">
        <v>13</v>
      </c>
      <c r="W437" s="143">
        <v>315</v>
      </c>
      <c r="X437" s="143">
        <f t="shared" si="212"/>
        <v>0</v>
      </c>
      <c r="Y437" s="147" t="s">
        <v>73</v>
      </c>
      <c r="Z437" s="143">
        <f>W437*0.08</f>
        <v>25.2</v>
      </c>
      <c r="AA437" s="143">
        <v>26</v>
      </c>
      <c r="AB437" s="143">
        <v>34</v>
      </c>
      <c r="AC437" s="143">
        <v>17</v>
      </c>
      <c r="AD437" s="143">
        <v>471.8</v>
      </c>
      <c r="AE437" s="143">
        <f t="shared" si="213"/>
        <v>-9</v>
      </c>
      <c r="AF437" s="147" t="s">
        <v>70</v>
      </c>
      <c r="AG437" s="143">
        <f>AD437*0.06</f>
        <v>28.308</v>
      </c>
      <c r="AH437" s="143">
        <v>4</v>
      </c>
      <c r="AI437" s="143">
        <v>5</v>
      </c>
      <c r="AJ437" s="143">
        <v>0</v>
      </c>
      <c r="AK437" s="143">
        <v>0</v>
      </c>
      <c r="AL437" s="143">
        <f t="shared" si="214"/>
        <v>-4</v>
      </c>
      <c r="AM437" s="147" t="s">
        <v>70</v>
      </c>
      <c r="AN437" s="143">
        <f>AK437*0.06</f>
        <v>0</v>
      </c>
      <c r="AO437" s="143">
        <f>AL437*1</f>
        <v>-4</v>
      </c>
      <c r="AP437" s="143">
        <v>27</v>
      </c>
      <c r="AQ437" s="143">
        <v>33</v>
      </c>
      <c r="AR437" s="143">
        <v>29</v>
      </c>
      <c r="AS437" s="143">
        <v>2032.68</v>
      </c>
      <c r="AT437" s="143">
        <f t="shared" si="215"/>
        <v>2</v>
      </c>
      <c r="AU437" s="147" t="s">
        <v>73</v>
      </c>
      <c r="AV437" s="143">
        <f>AS437*0.08</f>
        <v>162.6144</v>
      </c>
      <c r="AW437" s="143">
        <v>6</v>
      </c>
      <c r="AX437" s="143">
        <v>7</v>
      </c>
      <c r="AY437" s="143">
        <v>8</v>
      </c>
      <c r="AZ437" s="143">
        <v>210</v>
      </c>
      <c r="BA437" s="143">
        <f t="shared" si="216"/>
        <v>2</v>
      </c>
      <c r="BB437" s="147" t="s">
        <v>69</v>
      </c>
      <c r="BC437" s="143">
        <f>AZ437*0.1</f>
        <v>21</v>
      </c>
      <c r="BD437" s="143">
        <v>4</v>
      </c>
      <c r="BE437" s="143">
        <v>5</v>
      </c>
      <c r="BF437" s="143">
        <v>1</v>
      </c>
      <c r="BG437" s="143">
        <v>19.8</v>
      </c>
      <c r="BH437" s="143">
        <f t="shared" si="217"/>
        <v>-3</v>
      </c>
      <c r="BI437" s="147" t="s">
        <v>70</v>
      </c>
      <c r="BJ437" s="143">
        <f>BG437*0.06</f>
        <v>1.188</v>
      </c>
      <c r="BK437" s="143">
        <v>9</v>
      </c>
      <c r="BL437" s="143">
        <v>11</v>
      </c>
      <c r="BM437" s="143">
        <v>2</v>
      </c>
      <c r="BN437" s="143">
        <v>59.8</v>
      </c>
      <c r="BO437" s="143">
        <v>0</v>
      </c>
      <c r="BP437" s="143">
        <f t="shared" si="218"/>
        <v>-7</v>
      </c>
      <c r="BQ437" s="147" t="s">
        <v>70</v>
      </c>
      <c r="BR437" s="143">
        <f>(BN437-BO437)*0.06</f>
        <v>3.588</v>
      </c>
      <c r="BS437" s="143">
        <v>10</v>
      </c>
      <c r="BT437" s="143">
        <v>13</v>
      </c>
      <c r="BU437" s="143">
        <v>7</v>
      </c>
      <c r="BV437" s="143">
        <v>131.26</v>
      </c>
      <c r="BW437" s="143">
        <f t="shared" si="219"/>
        <v>-3</v>
      </c>
      <c r="BX437" s="147" t="s">
        <v>70</v>
      </c>
      <c r="BY437" s="143">
        <f>BV437*0.06</f>
        <v>7.8756</v>
      </c>
      <c r="BZ437" s="143">
        <v>7</v>
      </c>
      <c r="CA437" s="143">
        <v>9</v>
      </c>
      <c r="CB437" s="143">
        <f t="shared" si="220"/>
        <v>19.5</v>
      </c>
      <c r="CC437" s="159">
        <f t="shared" si="221"/>
        <v>12.5</v>
      </c>
      <c r="CD437" s="160" t="s">
        <v>69</v>
      </c>
      <c r="CE437" s="159">
        <f>CG437*3+CH437*5+CI437*25+CJ437*15+CK437*70+CL437*6+CM437*30+CN437*6+CO437*24+CP437*56+CQ437*61</f>
        <v>133</v>
      </c>
      <c r="CF437" s="159"/>
      <c r="CG437" s="144">
        <v>1</v>
      </c>
      <c r="CH437" s="143">
        <v>3</v>
      </c>
      <c r="CI437" s="143">
        <v>0</v>
      </c>
      <c r="CJ437" s="143">
        <v>0</v>
      </c>
      <c r="CK437" s="143">
        <v>0</v>
      </c>
      <c r="CL437" s="143">
        <v>0</v>
      </c>
      <c r="CM437" s="143">
        <v>0</v>
      </c>
      <c r="CN437" s="143">
        <v>1</v>
      </c>
      <c r="CO437" s="143">
        <v>2</v>
      </c>
      <c r="CP437" s="143">
        <v>0</v>
      </c>
      <c r="CQ437" s="143">
        <v>1</v>
      </c>
      <c r="CR437" s="143">
        <f t="shared" si="222"/>
        <v>444</v>
      </c>
      <c r="CS437" s="143">
        <f t="shared" si="223"/>
        <v>-4</v>
      </c>
    </row>
    <row r="438" s="135" customFormat="1" customHeight="1" spans="1:97">
      <c r="A438" s="143">
        <v>11335</v>
      </c>
      <c r="B438" s="143" t="s">
        <v>664</v>
      </c>
      <c r="C438" s="143">
        <v>106865</v>
      </c>
      <c r="D438" s="143" t="s">
        <v>663</v>
      </c>
      <c r="E438" s="143" t="s">
        <v>72</v>
      </c>
      <c r="F438" s="143">
        <v>29</v>
      </c>
      <c r="G438" s="143">
        <v>35</v>
      </c>
      <c r="H438" s="143">
        <v>33</v>
      </c>
      <c r="I438" s="143">
        <v>832.53</v>
      </c>
      <c r="J438" s="143">
        <f t="shared" si="210"/>
        <v>4</v>
      </c>
      <c r="K438" s="147" t="s">
        <v>73</v>
      </c>
      <c r="L438" s="143">
        <f>I438*0.08</f>
        <v>66.6024</v>
      </c>
      <c r="M438" s="143">
        <v>38</v>
      </c>
      <c r="N438" s="143">
        <v>42</v>
      </c>
      <c r="O438" s="143">
        <v>56</v>
      </c>
      <c r="P438" s="143">
        <v>1196.76</v>
      </c>
      <c r="Q438" s="143">
        <f t="shared" si="211"/>
        <v>18</v>
      </c>
      <c r="R438" s="147" t="s">
        <v>69</v>
      </c>
      <c r="S438" s="143">
        <f>P438*0.08</f>
        <v>95.7408</v>
      </c>
      <c r="T438" s="143">
        <v>15</v>
      </c>
      <c r="U438" s="143">
        <v>16</v>
      </c>
      <c r="V438" s="143">
        <v>10</v>
      </c>
      <c r="W438" s="143">
        <v>268.47</v>
      </c>
      <c r="X438" s="143">
        <f t="shared" si="212"/>
        <v>-5</v>
      </c>
      <c r="Y438" s="147" t="s">
        <v>70</v>
      </c>
      <c r="Z438" s="143">
        <f>W438*0.06</f>
        <v>16.1082</v>
      </c>
      <c r="AA438" s="143">
        <v>28</v>
      </c>
      <c r="AB438" s="143">
        <v>36</v>
      </c>
      <c r="AC438" s="143">
        <v>27</v>
      </c>
      <c r="AD438" s="143">
        <v>698.8</v>
      </c>
      <c r="AE438" s="143">
        <f t="shared" si="213"/>
        <v>-1</v>
      </c>
      <c r="AF438" s="147" t="s">
        <v>70</v>
      </c>
      <c r="AG438" s="143">
        <f>AD438*0.06</f>
        <v>41.928</v>
      </c>
      <c r="AH438" s="143">
        <v>4</v>
      </c>
      <c r="AI438" s="143">
        <v>5</v>
      </c>
      <c r="AJ438" s="143">
        <v>3</v>
      </c>
      <c r="AK438" s="143">
        <v>78.8</v>
      </c>
      <c r="AL438" s="143">
        <f t="shared" si="214"/>
        <v>-1</v>
      </c>
      <c r="AM438" s="147" t="s">
        <v>70</v>
      </c>
      <c r="AN438" s="143">
        <f>AK438*0.06</f>
        <v>4.728</v>
      </c>
      <c r="AO438" s="143">
        <f>AL438*1</f>
        <v>-1</v>
      </c>
      <c r="AP438" s="143">
        <v>30</v>
      </c>
      <c r="AQ438" s="143">
        <v>35</v>
      </c>
      <c r="AR438" s="143">
        <v>22</v>
      </c>
      <c r="AS438" s="143">
        <v>1962</v>
      </c>
      <c r="AT438" s="143">
        <f t="shared" si="215"/>
        <v>-8</v>
      </c>
      <c r="AU438" s="147" t="s">
        <v>70</v>
      </c>
      <c r="AV438" s="143">
        <f>AS438*0.06</f>
        <v>117.72</v>
      </c>
      <c r="AW438" s="143">
        <v>7</v>
      </c>
      <c r="AX438" s="143">
        <v>8</v>
      </c>
      <c r="AY438" s="143">
        <v>20</v>
      </c>
      <c r="AZ438" s="143">
        <v>525</v>
      </c>
      <c r="BA438" s="143">
        <f t="shared" si="216"/>
        <v>13</v>
      </c>
      <c r="BB438" s="147" t="s">
        <v>69</v>
      </c>
      <c r="BC438" s="143">
        <f>AZ438*0.1</f>
        <v>52.5</v>
      </c>
      <c r="BD438" s="143">
        <v>4</v>
      </c>
      <c r="BE438" s="143">
        <v>5</v>
      </c>
      <c r="BF438" s="143">
        <v>0</v>
      </c>
      <c r="BG438" s="143">
        <v>0</v>
      </c>
      <c r="BH438" s="143">
        <f t="shared" si="217"/>
        <v>-4</v>
      </c>
      <c r="BI438" s="147" t="s">
        <v>70</v>
      </c>
      <c r="BJ438" s="143">
        <f>BG438*0.06</f>
        <v>0</v>
      </c>
      <c r="BK438" s="143">
        <v>10</v>
      </c>
      <c r="BL438" s="143">
        <v>12</v>
      </c>
      <c r="BM438" s="143">
        <v>1</v>
      </c>
      <c r="BN438" s="143">
        <v>29.9</v>
      </c>
      <c r="BO438" s="143">
        <v>0</v>
      </c>
      <c r="BP438" s="143">
        <f t="shared" si="218"/>
        <v>-9</v>
      </c>
      <c r="BQ438" s="147" t="s">
        <v>70</v>
      </c>
      <c r="BR438" s="143">
        <f>(BN438-BO438)*0.06</f>
        <v>1.794</v>
      </c>
      <c r="BS438" s="143">
        <v>10</v>
      </c>
      <c r="BT438" s="143">
        <v>14</v>
      </c>
      <c r="BU438" s="143">
        <v>5</v>
      </c>
      <c r="BV438" s="143">
        <v>105</v>
      </c>
      <c r="BW438" s="143">
        <f t="shared" si="219"/>
        <v>-5</v>
      </c>
      <c r="BX438" s="147" t="s">
        <v>70</v>
      </c>
      <c r="BY438" s="143">
        <f>BV438*0.06</f>
        <v>6.3</v>
      </c>
      <c r="BZ438" s="143">
        <v>8</v>
      </c>
      <c r="CA438" s="143">
        <v>9</v>
      </c>
      <c r="CB438" s="143">
        <f t="shared" si="220"/>
        <v>3</v>
      </c>
      <c r="CC438" s="159">
        <f t="shared" si="221"/>
        <v>-5</v>
      </c>
      <c r="CD438" s="160" t="s">
        <v>70</v>
      </c>
      <c r="CE438" s="159">
        <f>CG438*2+CH438*3+CI438*15+CJ438*10+CK438*50+CL438*4+CM438*20+CN438*3+CO438*15+CP438*40+CQ438*40</f>
        <v>9</v>
      </c>
      <c r="CF438" s="159">
        <f>CC438*3</f>
        <v>-15</v>
      </c>
      <c r="CG438" s="144">
        <v>0</v>
      </c>
      <c r="CH438" s="143">
        <v>0</v>
      </c>
      <c r="CI438" s="143">
        <v>0</v>
      </c>
      <c r="CJ438" s="143">
        <v>0</v>
      </c>
      <c r="CK438" s="143">
        <v>0</v>
      </c>
      <c r="CL438" s="143">
        <v>0</v>
      </c>
      <c r="CM438" s="143">
        <v>0</v>
      </c>
      <c r="CN438" s="143">
        <v>3</v>
      </c>
      <c r="CO438" s="143">
        <v>0</v>
      </c>
      <c r="CP438" s="143">
        <v>0</v>
      </c>
      <c r="CQ438" s="143">
        <v>0</v>
      </c>
      <c r="CR438" s="143">
        <f t="shared" si="222"/>
        <v>412</v>
      </c>
      <c r="CS438" s="143">
        <f t="shared" si="223"/>
        <v>-16</v>
      </c>
    </row>
    <row r="439" s="135" customFormat="1" customHeight="1" spans="1:97">
      <c r="A439" s="143">
        <v>13307</v>
      </c>
      <c r="B439" s="143" t="s">
        <v>665</v>
      </c>
      <c r="C439" s="143">
        <v>106865</v>
      </c>
      <c r="D439" s="143" t="s">
        <v>663</v>
      </c>
      <c r="E439" s="144" t="s">
        <v>81</v>
      </c>
      <c r="F439" s="143">
        <v>0</v>
      </c>
      <c r="G439" s="143">
        <v>0</v>
      </c>
      <c r="H439" s="143">
        <v>2</v>
      </c>
      <c r="I439" s="143">
        <v>60.5</v>
      </c>
      <c r="J439" s="143">
        <f t="shared" si="210"/>
        <v>2</v>
      </c>
      <c r="K439" s="147" t="s">
        <v>76</v>
      </c>
      <c r="L439" s="143">
        <f>I439*0.06</f>
        <v>3.63</v>
      </c>
      <c r="M439" s="143">
        <v>0</v>
      </c>
      <c r="N439" s="143">
        <v>0</v>
      </c>
      <c r="O439" s="143">
        <v>3</v>
      </c>
      <c r="P439" s="143">
        <v>40.01</v>
      </c>
      <c r="Q439" s="143">
        <f t="shared" si="211"/>
        <v>3</v>
      </c>
      <c r="R439" s="147" t="s">
        <v>76</v>
      </c>
      <c r="S439" s="143">
        <f>P439*0.05</f>
        <v>2.0005</v>
      </c>
      <c r="T439" s="143">
        <v>0</v>
      </c>
      <c r="U439" s="143">
        <v>0</v>
      </c>
      <c r="V439" s="143">
        <v>0</v>
      </c>
      <c r="W439" s="143">
        <v>0</v>
      </c>
      <c r="X439" s="143">
        <f t="shared" si="212"/>
        <v>0</v>
      </c>
      <c r="Y439" s="147" t="s">
        <v>76</v>
      </c>
      <c r="Z439" s="143">
        <f>W439*0.06</f>
        <v>0</v>
      </c>
      <c r="AA439" s="143">
        <v>0</v>
      </c>
      <c r="AB439" s="143">
        <v>0</v>
      </c>
      <c r="AC439" s="143">
        <v>1</v>
      </c>
      <c r="AD439" s="143">
        <v>32</v>
      </c>
      <c r="AE439" s="143">
        <f t="shared" si="213"/>
        <v>1</v>
      </c>
      <c r="AF439" s="147" t="s">
        <v>76</v>
      </c>
      <c r="AG439" s="143">
        <f>AD439*0.06</f>
        <v>1.92</v>
      </c>
      <c r="AH439" s="143">
        <v>0</v>
      </c>
      <c r="AI439" s="143">
        <v>0</v>
      </c>
      <c r="AJ439" s="143">
        <v>0</v>
      </c>
      <c r="AK439" s="143">
        <v>0</v>
      </c>
      <c r="AL439" s="143">
        <f t="shared" si="214"/>
        <v>0</v>
      </c>
      <c r="AM439" s="147" t="s">
        <v>76</v>
      </c>
      <c r="AN439" s="143">
        <f>AK439*0.06</f>
        <v>0</v>
      </c>
      <c r="AO439" s="143"/>
      <c r="AP439" s="143">
        <v>0</v>
      </c>
      <c r="AQ439" s="143">
        <v>0</v>
      </c>
      <c r="AR439" s="143">
        <v>1</v>
      </c>
      <c r="AS439" s="143">
        <v>25</v>
      </c>
      <c r="AT439" s="143">
        <f t="shared" si="215"/>
        <v>1</v>
      </c>
      <c r="AU439" s="147" t="s">
        <v>76</v>
      </c>
      <c r="AV439" s="143">
        <f>AS439*0.06</f>
        <v>1.5</v>
      </c>
      <c r="AW439" s="143">
        <v>0</v>
      </c>
      <c r="AX439" s="143">
        <v>0</v>
      </c>
      <c r="AY439" s="143">
        <v>0</v>
      </c>
      <c r="AZ439" s="143">
        <v>0</v>
      </c>
      <c r="BA439" s="143">
        <f t="shared" si="216"/>
        <v>0</v>
      </c>
      <c r="BB439" s="147" t="s">
        <v>69</v>
      </c>
      <c r="BC439" s="143">
        <f>AZ439*0.1</f>
        <v>0</v>
      </c>
      <c r="BD439" s="143">
        <v>0</v>
      </c>
      <c r="BE439" s="143">
        <v>0</v>
      </c>
      <c r="BF439" s="143">
        <v>0</v>
      </c>
      <c r="BG439" s="143">
        <v>0</v>
      </c>
      <c r="BH439" s="143">
        <f t="shared" si="217"/>
        <v>0</v>
      </c>
      <c r="BI439" s="147" t="s">
        <v>76</v>
      </c>
      <c r="BJ439" s="143">
        <f>BG439*0.06</f>
        <v>0</v>
      </c>
      <c r="BK439" s="143">
        <v>0</v>
      </c>
      <c r="BL439" s="143">
        <v>0</v>
      </c>
      <c r="BM439" s="143">
        <v>0</v>
      </c>
      <c r="BN439" s="143">
        <v>0</v>
      </c>
      <c r="BO439" s="143">
        <v>0</v>
      </c>
      <c r="BP439" s="143">
        <f t="shared" si="218"/>
        <v>0</v>
      </c>
      <c r="BQ439" s="147" t="s">
        <v>76</v>
      </c>
      <c r="BR439" s="143">
        <f>(BN439-BO439)*0.06</f>
        <v>0</v>
      </c>
      <c r="BS439" s="143">
        <v>0</v>
      </c>
      <c r="BT439" s="143">
        <v>0</v>
      </c>
      <c r="BU439" s="143">
        <v>0</v>
      </c>
      <c r="BV439" s="143">
        <v>0</v>
      </c>
      <c r="BW439" s="143">
        <f t="shared" si="219"/>
        <v>0</v>
      </c>
      <c r="BX439" s="147" t="s">
        <v>76</v>
      </c>
      <c r="BY439" s="143">
        <f>BV439*0.06</f>
        <v>0</v>
      </c>
      <c r="BZ439" s="143">
        <v>0</v>
      </c>
      <c r="CA439" s="143">
        <v>0</v>
      </c>
      <c r="CB439" s="143">
        <f t="shared" si="220"/>
        <v>0</v>
      </c>
      <c r="CC439" s="159">
        <f t="shared" si="221"/>
        <v>0</v>
      </c>
      <c r="CD439" s="160" t="s">
        <v>76</v>
      </c>
      <c r="CE439" s="159">
        <f>CG439*2+CH439*3+CI439*15+CJ439*10+CK439*50+CL439*4+CM439*20+CN439*3+CO439*15+CP439*40+CQ439*40</f>
        <v>0</v>
      </c>
      <c r="CF439" s="159"/>
      <c r="CG439" s="144">
        <v>0</v>
      </c>
      <c r="CH439" s="143">
        <v>0</v>
      </c>
      <c r="CI439" s="143">
        <v>0</v>
      </c>
      <c r="CJ439" s="143">
        <v>0</v>
      </c>
      <c r="CK439" s="143">
        <v>0</v>
      </c>
      <c r="CL439" s="143">
        <v>0</v>
      </c>
      <c r="CM439" s="143">
        <v>0</v>
      </c>
      <c r="CN439" s="143">
        <v>0</v>
      </c>
      <c r="CO439" s="143">
        <v>0</v>
      </c>
      <c r="CP439" s="143">
        <v>0</v>
      </c>
      <c r="CQ439" s="143">
        <v>0</v>
      </c>
      <c r="CR439" s="143">
        <f t="shared" si="222"/>
        <v>9</v>
      </c>
      <c r="CS439" s="143">
        <f t="shared" si="223"/>
        <v>0</v>
      </c>
    </row>
    <row r="440" s="135" customFormat="1" customHeight="1" spans="1:97">
      <c r="A440" s="143">
        <v>13342</v>
      </c>
      <c r="B440" s="143" t="s">
        <v>666</v>
      </c>
      <c r="C440" s="143">
        <v>106865</v>
      </c>
      <c r="D440" s="143" t="s">
        <v>663</v>
      </c>
      <c r="E440" s="144" t="s">
        <v>81</v>
      </c>
      <c r="F440" s="143">
        <v>0</v>
      </c>
      <c r="G440" s="143">
        <v>0</v>
      </c>
      <c r="H440" s="143">
        <v>0</v>
      </c>
      <c r="I440" s="143">
        <v>0</v>
      </c>
      <c r="J440" s="143">
        <f t="shared" si="210"/>
        <v>0</v>
      </c>
      <c r="K440" s="147" t="s">
        <v>76</v>
      </c>
      <c r="L440" s="143">
        <f>I440*0.06</f>
        <v>0</v>
      </c>
      <c r="M440" s="143">
        <v>0</v>
      </c>
      <c r="N440" s="143">
        <v>0</v>
      </c>
      <c r="O440" s="143">
        <v>4</v>
      </c>
      <c r="P440" s="143">
        <v>89.37</v>
      </c>
      <c r="Q440" s="143">
        <f t="shared" si="211"/>
        <v>4</v>
      </c>
      <c r="R440" s="147" t="s">
        <v>76</v>
      </c>
      <c r="S440" s="143">
        <f>P440*0.05</f>
        <v>4.4685</v>
      </c>
      <c r="T440" s="143">
        <v>0</v>
      </c>
      <c r="U440" s="143">
        <v>0</v>
      </c>
      <c r="V440" s="143">
        <v>0</v>
      </c>
      <c r="W440" s="143">
        <v>0</v>
      </c>
      <c r="X440" s="143">
        <f t="shared" si="212"/>
        <v>0</v>
      </c>
      <c r="Y440" s="147" t="s">
        <v>76</v>
      </c>
      <c r="Z440" s="143">
        <f>W440*0.06</f>
        <v>0</v>
      </c>
      <c r="AA440" s="143">
        <v>0</v>
      </c>
      <c r="AB440" s="143">
        <v>0</v>
      </c>
      <c r="AC440" s="143">
        <v>1</v>
      </c>
      <c r="AD440" s="143">
        <v>28.8</v>
      </c>
      <c r="AE440" s="143">
        <f t="shared" si="213"/>
        <v>1</v>
      </c>
      <c r="AF440" s="147" t="s">
        <v>76</v>
      </c>
      <c r="AG440" s="143">
        <f>AD440*0.06</f>
        <v>1.728</v>
      </c>
      <c r="AH440" s="143">
        <v>0</v>
      </c>
      <c r="AI440" s="143">
        <v>0</v>
      </c>
      <c r="AJ440" s="143">
        <v>0</v>
      </c>
      <c r="AK440" s="143">
        <v>0</v>
      </c>
      <c r="AL440" s="143">
        <f t="shared" si="214"/>
        <v>0</v>
      </c>
      <c r="AM440" s="147" t="s">
        <v>76</v>
      </c>
      <c r="AN440" s="143">
        <f>AK440*0.06</f>
        <v>0</v>
      </c>
      <c r="AO440" s="143"/>
      <c r="AP440" s="143">
        <v>0</v>
      </c>
      <c r="AQ440" s="143">
        <v>0</v>
      </c>
      <c r="AR440" s="143">
        <v>8</v>
      </c>
      <c r="AS440" s="143">
        <v>690</v>
      </c>
      <c r="AT440" s="143">
        <f t="shared" si="215"/>
        <v>8</v>
      </c>
      <c r="AU440" s="147" t="s">
        <v>76</v>
      </c>
      <c r="AV440" s="143">
        <f>AS440*0.06</f>
        <v>41.4</v>
      </c>
      <c r="AW440" s="143">
        <v>0</v>
      </c>
      <c r="AX440" s="143">
        <v>0</v>
      </c>
      <c r="AY440" s="143">
        <v>0</v>
      </c>
      <c r="AZ440" s="143">
        <v>0</v>
      </c>
      <c r="BA440" s="143">
        <f t="shared" si="216"/>
        <v>0</v>
      </c>
      <c r="BB440" s="147" t="s">
        <v>69</v>
      </c>
      <c r="BC440" s="143">
        <f>AZ440*0.1</f>
        <v>0</v>
      </c>
      <c r="BD440" s="143">
        <v>0</v>
      </c>
      <c r="BE440" s="143">
        <v>0</v>
      </c>
      <c r="BF440" s="143">
        <v>0</v>
      </c>
      <c r="BG440" s="143">
        <v>0</v>
      </c>
      <c r="BH440" s="143">
        <f t="shared" si="217"/>
        <v>0</v>
      </c>
      <c r="BI440" s="147" t="s">
        <v>76</v>
      </c>
      <c r="BJ440" s="143">
        <f>BG440*0.06</f>
        <v>0</v>
      </c>
      <c r="BK440" s="143">
        <v>0</v>
      </c>
      <c r="BL440" s="143">
        <v>0</v>
      </c>
      <c r="BM440" s="143">
        <v>0</v>
      </c>
      <c r="BN440" s="143">
        <v>0</v>
      </c>
      <c r="BO440" s="143">
        <v>0</v>
      </c>
      <c r="BP440" s="143">
        <f t="shared" si="218"/>
        <v>0</v>
      </c>
      <c r="BQ440" s="147" t="s">
        <v>76</v>
      </c>
      <c r="BR440" s="143">
        <f>(BN440-BO440)*0.06</f>
        <v>0</v>
      </c>
      <c r="BS440" s="143">
        <v>0</v>
      </c>
      <c r="BT440" s="143">
        <v>0</v>
      </c>
      <c r="BU440" s="143">
        <v>0</v>
      </c>
      <c r="BV440" s="143">
        <v>0</v>
      </c>
      <c r="BW440" s="143">
        <f t="shared" si="219"/>
        <v>0</v>
      </c>
      <c r="BX440" s="147" t="s">
        <v>76</v>
      </c>
      <c r="BY440" s="143">
        <f>BV440*0.06</f>
        <v>0</v>
      </c>
      <c r="BZ440" s="143">
        <v>0</v>
      </c>
      <c r="CA440" s="143">
        <v>0</v>
      </c>
      <c r="CB440" s="143">
        <f t="shared" si="220"/>
        <v>0</v>
      </c>
      <c r="CC440" s="159">
        <f t="shared" si="221"/>
        <v>0</v>
      </c>
      <c r="CD440" s="160" t="s">
        <v>76</v>
      </c>
      <c r="CE440" s="159">
        <f>CG440*2+CH440*3+CI440*15+CJ440*10+CK440*50+CL440*4+CM440*20+CN440*3+CO440*15+CP440*40+CQ440*40</f>
        <v>0</v>
      </c>
      <c r="CF440" s="159"/>
      <c r="CG440" s="144">
        <v>0</v>
      </c>
      <c r="CH440" s="143">
        <v>0</v>
      </c>
      <c r="CI440" s="143">
        <v>0</v>
      </c>
      <c r="CJ440" s="143">
        <v>0</v>
      </c>
      <c r="CK440" s="143">
        <v>0</v>
      </c>
      <c r="CL440" s="143">
        <v>0</v>
      </c>
      <c r="CM440" s="143">
        <v>0</v>
      </c>
      <c r="CN440" s="143">
        <v>0</v>
      </c>
      <c r="CO440" s="143">
        <v>0</v>
      </c>
      <c r="CP440" s="143">
        <v>0</v>
      </c>
      <c r="CQ440" s="143">
        <v>0</v>
      </c>
      <c r="CR440" s="143">
        <f t="shared" si="222"/>
        <v>48</v>
      </c>
      <c r="CS440" s="143">
        <f t="shared" si="223"/>
        <v>0</v>
      </c>
    </row>
    <row r="441" s="135" customFormat="1" customHeight="1" spans="1:97">
      <c r="A441" s="143">
        <v>6471</v>
      </c>
      <c r="B441" s="143" t="s">
        <v>667</v>
      </c>
      <c r="C441" s="143">
        <v>113298</v>
      </c>
      <c r="D441" s="143" t="s">
        <v>668</v>
      </c>
      <c r="E441" s="143" t="s">
        <v>416</v>
      </c>
      <c r="F441" s="143">
        <v>13</v>
      </c>
      <c r="G441" s="143">
        <v>15</v>
      </c>
      <c r="H441" s="143">
        <v>18</v>
      </c>
      <c r="I441" s="143">
        <v>427.46</v>
      </c>
      <c r="J441" s="143">
        <f t="shared" si="210"/>
        <v>5</v>
      </c>
      <c r="K441" s="147" t="s">
        <v>69</v>
      </c>
      <c r="L441" s="143">
        <f>I441*0.1</f>
        <v>42.746</v>
      </c>
      <c r="M441" s="143">
        <v>16</v>
      </c>
      <c r="N441" s="143">
        <v>18</v>
      </c>
      <c r="O441" s="143">
        <v>19</v>
      </c>
      <c r="P441" s="143">
        <v>365.26</v>
      </c>
      <c r="Q441" s="143">
        <f t="shared" si="211"/>
        <v>3</v>
      </c>
      <c r="R441" s="147" t="s">
        <v>69</v>
      </c>
      <c r="S441" s="143">
        <f>P441*0.08</f>
        <v>29.2208</v>
      </c>
      <c r="T441" s="143">
        <v>10</v>
      </c>
      <c r="U441" s="143">
        <v>10</v>
      </c>
      <c r="V441" s="143">
        <v>11</v>
      </c>
      <c r="W441" s="143">
        <v>269.5</v>
      </c>
      <c r="X441" s="143">
        <f t="shared" si="212"/>
        <v>1</v>
      </c>
      <c r="Y441" s="147" t="s">
        <v>69</v>
      </c>
      <c r="Z441" s="143">
        <f>W441*0.1</f>
        <v>26.95</v>
      </c>
      <c r="AA441" s="143">
        <v>8</v>
      </c>
      <c r="AB441" s="143">
        <v>11</v>
      </c>
      <c r="AC441" s="143">
        <v>10</v>
      </c>
      <c r="AD441" s="143">
        <v>219.4</v>
      </c>
      <c r="AE441" s="143">
        <f t="shared" si="213"/>
        <v>2</v>
      </c>
      <c r="AF441" s="147" t="s">
        <v>73</v>
      </c>
      <c r="AG441" s="143">
        <f>AD441*0.08</f>
        <v>17.552</v>
      </c>
      <c r="AH441" s="143">
        <v>2</v>
      </c>
      <c r="AI441" s="143">
        <v>2</v>
      </c>
      <c r="AJ441" s="143">
        <v>3</v>
      </c>
      <c r="AK441" s="143">
        <v>85.5</v>
      </c>
      <c r="AL441" s="143">
        <f t="shared" si="214"/>
        <v>1</v>
      </c>
      <c r="AM441" s="147" t="s">
        <v>69</v>
      </c>
      <c r="AN441" s="143">
        <f>AK441*0.1</f>
        <v>8.55</v>
      </c>
      <c r="AO441" s="143"/>
      <c r="AP441" s="143">
        <v>12</v>
      </c>
      <c r="AQ441" s="143">
        <v>14</v>
      </c>
      <c r="AR441" s="143">
        <v>13</v>
      </c>
      <c r="AS441" s="143">
        <v>1080</v>
      </c>
      <c r="AT441" s="143">
        <f t="shared" si="215"/>
        <v>1</v>
      </c>
      <c r="AU441" s="147" t="s">
        <v>73</v>
      </c>
      <c r="AV441" s="143">
        <f>AS441*0.08</f>
        <v>86.4</v>
      </c>
      <c r="AW441" s="143">
        <v>4</v>
      </c>
      <c r="AX441" s="143">
        <v>4</v>
      </c>
      <c r="AY441" s="143">
        <v>0</v>
      </c>
      <c r="AZ441" s="143">
        <v>0</v>
      </c>
      <c r="BA441" s="143">
        <f t="shared" si="216"/>
        <v>-4</v>
      </c>
      <c r="BB441" s="147" t="s">
        <v>70</v>
      </c>
      <c r="BC441" s="143">
        <f>AZ441*0.06</f>
        <v>0</v>
      </c>
      <c r="BD441" s="143">
        <v>1</v>
      </c>
      <c r="BE441" s="143">
        <v>2</v>
      </c>
      <c r="BF441" s="143">
        <v>4</v>
      </c>
      <c r="BG441" s="143">
        <v>9.15</v>
      </c>
      <c r="BH441" s="143">
        <f t="shared" si="217"/>
        <v>3</v>
      </c>
      <c r="BI441" s="147" t="s">
        <v>69</v>
      </c>
      <c r="BJ441" s="143">
        <f t="shared" ref="BJ439:BJ444" si="228">BG441*0.1</f>
        <v>0.915</v>
      </c>
      <c r="BK441" s="143">
        <v>5</v>
      </c>
      <c r="BL441" s="143">
        <v>6</v>
      </c>
      <c r="BM441" s="143">
        <v>44</v>
      </c>
      <c r="BN441" s="143">
        <v>598.02</v>
      </c>
      <c r="BO441" s="143">
        <v>598.02</v>
      </c>
      <c r="BP441" s="143">
        <f t="shared" si="218"/>
        <v>39</v>
      </c>
      <c r="BQ441" s="147" t="s">
        <v>69</v>
      </c>
      <c r="BR441" s="143">
        <f>(BN441-BO441)*0.1</f>
        <v>0</v>
      </c>
      <c r="BS441" s="143">
        <v>7</v>
      </c>
      <c r="BT441" s="143">
        <v>9</v>
      </c>
      <c r="BU441" s="143">
        <v>8</v>
      </c>
      <c r="BV441" s="143">
        <v>173.25</v>
      </c>
      <c r="BW441" s="143">
        <f t="shared" si="219"/>
        <v>1</v>
      </c>
      <c r="BX441" s="147" t="s">
        <v>73</v>
      </c>
      <c r="BY441" s="143">
        <f>BV441*0.08</f>
        <v>13.86</v>
      </c>
      <c r="BZ441" s="143">
        <v>5</v>
      </c>
      <c r="CA441" s="143">
        <v>6</v>
      </c>
      <c r="CB441" s="143">
        <f t="shared" si="220"/>
        <v>0</v>
      </c>
      <c r="CC441" s="159">
        <f t="shared" si="221"/>
        <v>-5</v>
      </c>
      <c r="CD441" s="160" t="s">
        <v>70</v>
      </c>
      <c r="CE441" s="159">
        <f>CG441*2+CH441*3+CI441*15+CJ441*10+CK441*50+CL441*4+CM441*20+CN441*3+CO441*15+CP441*40+CQ441*40</f>
        <v>0</v>
      </c>
      <c r="CF441" s="159">
        <f>CC441*3</f>
        <v>-15</v>
      </c>
      <c r="CG441" s="144">
        <v>0</v>
      </c>
      <c r="CH441" s="143">
        <v>0</v>
      </c>
      <c r="CI441" s="143">
        <v>0</v>
      </c>
      <c r="CJ441" s="143">
        <v>0</v>
      </c>
      <c r="CK441" s="143">
        <v>0</v>
      </c>
      <c r="CL441" s="143">
        <v>0</v>
      </c>
      <c r="CM441" s="143">
        <v>0</v>
      </c>
      <c r="CN441" s="143">
        <v>0</v>
      </c>
      <c r="CO441" s="143">
        <v>0</v>
      </c>
      <c r="CP441" s="143">
        <v>0</v>
      </c>
      <c r="CQ441" s="143">
        <v>0</v>
      </c>
      <c r="CR441" s="143">
        <f t="shared" si="222"/>
        <v>226</v>
      </c>
      <c r="CS441" s="143">
        <f t="shared" si="223"/>
        <v>-15</v>
      </c>
    </row>
    <row r="442" s="135" customFormat="1" customHeight="1" spans="1:97">
      <c r="A442" s="143">
        <v>12989</v>
      </c>
      <c r="B442" s="143" t="s">
        <v>669</v>
      </c>
      <c r="C442" s="143">
        <v>113298</v>
      </c>
      <c r="D442" s="143" t="s">
        <v>668</v>
      </c>
      <c r="E442" s="143" t="s">
        <v>72</v>
      </c>
      <c r="F442" s="143">
        <v>10</v>
      </c>
      <c r="G442" s="143">
        <v>13</v>
      </c>
      <c r="H442" s="143">
        <v>10</v>
      </c>
      <c r="I442" s="143">
        <v>257.2</v>
      </c>
      <c r="J442" s="143">
        <f t="shared" si="210"/>
        <v>0</v>
      </c>
      <c r="K442" s="147" t="s">
        <v>73</v>
      </c>
      <c r="L442" s="143">
        <f>I442*0.08</f>
        <v>20.576</v>
      </c>
      <c r="M442" s="143">
        <v>15</v>
      </c>
      <c r="N442" s="143">
        <v>16</v>
      </c>
      <c r="O442" s="143">
        <v>12</v>
      </c>
      <c r="P442" s="143">
        <v>333.24</v>
      </c>
      <c r="Q442" s="143">
        <f t="shared" si="211"/>
        <v>-3</v>
      </c>
      <c r="R442" s="147" t="s">
        <v>70</v>
      </c>
      <c r="S442" s="143">
        <f>P442*0.05</f>
        <v>16.662</v>
      </c>
      <c r="T442" s="143">
        <v>8</v>
      </c>
      <c r="U442" s="143">
        <v>10</v>
      </c>
      <c r="V442" s="143">
        <v>4</v>
      </c>
      <c r="W442" s="143">
        <v>105</v>
      </c>
      <c r="X442" s="143">
        <f t="shared" si="212"/>
        <v>-4</v>
      </c>
      <c r="Y442" s="147" t="s">
        <v>70</v>
      </c>
      <c r="Z442" s="143">
        <f>W442*0.06</f>
        <v>6.3</v>
      </c>
      <c r="AA442" s="143">
        <v>8</v>
      </c>
      <c r="AB442" s="143">
        <v>11</v>
      </c>
      <c r="AC442" s="143">
        <v>12</v>
      </c>
      <c r="AD442" s="143">
        <v>316.4</v>
      </c>
      <c r="AE442" s="143">
        <f t="shared" si="213"/>
        <v>4</v>
      </c>
      <c r="AF442" s="147" t="s">
        <v>69</v>
      </c>
      <c r="AG442" s="143">
        <f>AD442*0.1</f>
        <v>31.64</v>
      </c>
      <c r="AH442" s="143">
        <v>1</v>
      </c>
      <c r="AI442" s="143">
        <v>2</v>
      </c>
      <c r="AJ442" s="143">
        <v>0</v>
      </c>
      <c r="AK442" s="143">
        <v>0</v>
      </c>
      <c r="AL442" s="143">
        <f t="shared" si="214"/>
        <v>-1</v>
      </c>
      <c r="AM442" s="147" t="s">
        <v>70</v>
      </c>
      <c r="AN442" s="143">
        <f>AK442*0.06</f>
        <v>0</v>
      </c>
      <c r="AO442" s="143">
        <f>AL442*1</f>
        <v>-1</v>
      </c>
      <c r="AP442" s="143">
        <v>10</v>
      </c>
      <c r="AQ442" s="143">
        <v>13</v>
      </c>
      <c r="AR442" s="143">
        <v>2</v>
      </c>
      <c r="AS442" s="143">
        <v>366</v>
      </c>
      <c r="AT442" s="143">
        <f t="shared" si="215"/>
        <v>-8</v>
      </c>
      <c r="AU442" s="147" t="s">
        <v>70</v>
      </c>
      <c r="AV442" s="143">
        <f>AS442*0.06</f>
        <v>21.96</v>
      </c>
      <c r="AW442" s="143">
        <v>2</v>
      </c>
      <c r="AX442" s="143">
        <v>4</v>
      </c>
      <c r="AY442" s="143">
        <v>1</v>
      </c>
      <c r="AZ442" s="143">
        <v>29.8</v>
      </c>
      <c r="BA442" s="143">
        <f t="shared" si="216"/>
        <v>-1</v>
      </c>
      <c r="BB442" s="147" t="s">
        <v>70</v>
      </c>
      <c r="BC442" s="143">
        <f>AZ442*0.06</f>
        <v>1.788</v>
      </c>
      <c r="BD442" s="143">
        <v>1</v>
      </c>
      <c r="BE442" s="143">
        <v>1</v>
      </c>
      <c r="BF442" s="143">
        <v>3</v>
      </c>
      <c r="BG442" s="143">
        <v>49.02</v>
      </c>
      <c r="BH442" s="143">
        <f t="shared" si="217"/>
        <v>2</v>
      </c>
      <c r="BI442" s="147" t="s">
        <v>69</v>
      </c>
      <c r="BJ442" s="143">
        <f t="shared" si="228"/>
        <v>4.902</v>
      </c>
      <c r="BK442" s="143">
        <v>3</v>
      </c>
      <c r="BL442" s="143">
        <v>4</v>
      </c>
      <c r="BM442" s="143">
        <v>0</v>
      </c>
      <c r="BN442" s="143">
        <v>0</v>
      </c>
      <c r="BO442" s="143">
        <v>0</v>
      </c>
      <c r="BP442" s="143">
        <f t="shared" si="218"/>
        <v>-3</v>
      </c>
      <c r="BQ442" s="147" t="s">
        <v>70</v>
      </c>
      <c r="BR442" s="143">
        <f>(BN442-BO442)*0.06</f>
        <v>0</v>
      </c>
      <c r="BS442" s="143">
        <v>6</v>
      </c>
      <c r="BT442" s="143">
        <v>9</v>
      </c>
      <c r="BU442" s="143">
        <v>13</v>
      </c>
      <c r="BV442" s="143">
        <v>184.13</v>
      </c>
      <c r="BW442" s="143">
        <f t="shared" si="219"/>
        <v>7</v>
      </c>
      <c r="BX442" s="147" t="s">
        <v>69</v>
      </c>
      <c r="BY442" s="143">
        <f>BV442*0.1</f>
        <v>18.413</v>
      </c>
      <c r="BZ442" s="143">
        <v>3</v>
      </c>
      <c r="CA442" s="143">
        <v>4</v>
      </c>
      <c r="CB442" s="143">
        <f t="shared" si="220"/>
        <v>1</v>
      </c>
      <c r="CC442" s="159">
        <f t="shared" si="221"/>
        <v>-2</v>
      </c>
      <c r="CD442" s="160" t="s">
        <v>70</v>
      </c>
      <c r="CE442" s="159">
        <f>CG442*2+CH442*3+CI442*15+CJ442*10+CK442*50+CL442*4+CM442*20+CN442*3+CO442*15+CP442*40+CQ442*40</f>
        <v>3</v>
      </c>
      <c r="CF442" s="159">
        <f>CC442*3</f>
        <v>-6</v>
      </c>
      <c r="CG442" s="144">
        <v>0</v>
      </c>
      <c r="CH442" s="143">
        <v>0</v>
      </c>
      <c r="CI442" s="143">
        <v>0</v>
      </c>
      <c r="CJ442" s="143">
        <v>0</v>
      </c>
      <c r="CK442" s="143">
        <v>0</v>
      </c>
      <c r="CL442" s="143">
        <v>0</v>
      </c>
      <c r="CM442" s="143">
        <v>0</v>
      </c>
      <c r="CN442" s="143">
        <v>1</v>
      </c>
      <c r="CO442" s="143">
        <v>0</v>
      </c>
      <c r="CP442" s="143">
        <v>0</v>
      </c>
      <c r="CQ442" s="143">
        <v>0</v>
      </c>
      <c r="CR442" s="143">
        <f t="shared" si="222"/>
        <v>125</v>
      </c>
      <c r="CS442" s="143">
        <f t="shared" si="223"/>
        <v>-7</v>
      </c>
    </row>
    <row r="443" s="135" customFormat="1" customHeight="1" spans="1:97">
      <c r="A443" s="143">
        <v>12497</v>
      </c>
      <c r="B443" s="143" t="s">
        <v>670</v>
      </c>
      <c r="C443" s="143">
        <v>113298</v>
      </c>
      <c r="D443" s="143" t="s">
        <v>668</v>
      </c>
      <c r="E443" s="143" t="s">
        <v>68</v>
      </c>
      <c r="F443" s="143">
        <v>13</v>
      </c>
      <c r="G443" s="143">
        <v>15</v>
      </c>
      <c r="H443" s="143">
        <v>26</v>
      </c>
      <c r="I443" s="143">
        <v>642.17</v>
      </c>
      <c r="J443" s="143">
        <f t="shared" si="210"/>
        <v>13</v>
      </c>
      <c r="K443" s="147" t="s">
        <v>69</v>
      </c>
      <c r="L443" s="143">
        <f>I443*0.1</f>
        <v>64.217</v>
      </c>
      <c r="M443" s="143">
        <v>16</v>
      </c>
      <c r="N443" s="143">
        <v>18</v>
      </c>
      <c r="O443" s="143">
        <v>31</v>
      </c>
      <c r="P443" s="143">
        <v>655.26</v>
      </c>
      <c r="Q443" s="143">
        <f t="shared" si="211"/>
        <v>15</v>
      </c>
      <c r="R443" s="147" t="s">
        <v>69</v>
      </c>
      <c r="S443" s="143">
        <f>P443*0.08</f>
        <v>52.4208</v>
      </c>
      <c r="T443" s="143">
        <v>10</v>
      </c>
      <c r="U443" s="143">
        <v>10</v>
      </c>
      <c r="V443" s="143">
        <v>10</v>
      </c>
      <c r="W443" s="143">
        <v>271.65</v>
      </c>
      <c r="X443" s="143">
        <f t="shared" si="212"/>
        <v>0</v>
      </c>
      <c r="Y443" s="147" t="s">
        <v>69</v>
      </c>
      <c r="Z443" s="143">
        <f>W443*0.1</f>
        <v>27.165</v>
      </c>
      <c r="AA443" s="143">
        <v>8</v>
      </c>
      <c r="AB443" s="143">
        <v>11</v>
      </c>
      <c r="AC443" s="143">
        <v>17</v>
      </c>
      <c r="AD443" s="143">
        <v>467.9</v>
      </c>
      <c r="AE443" s="143">
        <f t="shared" si="213"/>
        <v>9</v>
      </c>
      <c r="AF443" s="147" t="s">
        <v>69</v>
      </c>
      <c r="AG443" s="143">
        <f>AD443*0.1</f>
        <v>46.79</v>
      </c>
      <c r="AH443" s="143">
        <v>2</v>
      </c>
      <c r="AI443" s="143">
        <v>2</v>
      </c>
      <c r="AJ443" s="143">
        <v>0</v>
      </c>
      <c r="AK443" s="143">
        <v>0</v>
      </c>
      <c r="AL443" s="143">
        <f t="shared" si="214"/>
        <v>-2</v>
      </c>
      <c r="AM443" s="147" t="s">
        <v>70</v>
      </c>
      <c r="AN443" s="143">
        <f>AK443*0.06</f>
        <v>0</v>
      </c>
      <c r="AO443" s="143">
        <f>AL443*1</f>
        <v>-2</v>
      </c>
      <c r="AP443" s="143">
        <v>12</v>
      </c>
      <c r="AQ443" s="143">
        <v>14</v>
      </c>
      <c r="AR443" s="143">
        <v>42</v>
      </c>
      <c r="AS443" s="143">
        <v>3202</v>
      </c>
      <c r="AT443" s="143">
        <f t="shared" si="215"/>
        <v>30</v>
      </c>
      <c r="AU443" s="147" t="s">
        <v>69</v>
      </c>
      <c r="AV443" s="143">
        <f>AS443*0.1</f>
        <v>320.2</v>
      </c>
      <c r="AW443" s="143">
        <v>4</v>
      </c>
      <c r="AX443" s="143">
        <v>4</v>
      </c>
      <c r="AY443" s="143">
        <v>6</v>
      </c>
      <c r="AZ443" s="143">
        <v>175</v>
      </c>
      <c r="BA443" s="143">
        <f t="shared" si="216"/>
        <v>2</v>
      </c>
      <c r="BB443" s="147" t="s">
        <v>69</v>
      </c>
      <c r="BC443" s="143">
        <f>AZ443*0.1</f>
        <v>17.5</v>
      </c>
      <c r="BD443" s="143">
        <v>2</v>
      </c>
      <c r="BE443" s="143">
        <v>2</v>
      </c>
      <c r="BF443" s="143">
        <v>4</v>
      </c>
      <c r="BG443" s="143">
        <v>39.62</v>
      </c>
      <c r="BH443" s="143">
        <f t="shared" si="217"/>
        <v>2</v>
      </c>
      <c r="BI443" s="147" t="s">
        <v>69</v>
      </c>
      <c r="BJ443" s="143">
        <f t="shared" si="228"/>
        <v>3.962</v>
      </c>
      <c r="BK443" s="143">
        <v>5</v>
      </c>
      <c r="BL443" s="143">
        <v>6</v>
      </c>
      <c r="BM443" s="143">
        <v>2</v>
      </c>
      <c r="BN443" s="143">
        <v>59.8</v>
      </c>
      <c r="BO443" s="143">
        <v>0</v>
      </c>
      <c r="BP443" s="143">
        <f t="shared" si="218"/>
        <v>-3</v>
      </c>
      <c r="BQ443" s="147" t="s">
        <v>70</v>
      </c>
      <c r="BR443" s="143">
        <f>(BN443-BO443)*0.06</f>
        <v>3.588</v>
      </c>
      <c r="BS443" s="143">
        <v>7</v>
      </c>
      <c r="BT443" s="143">
        <v>9</v>
      </c>
      <c r="BU443" s="143">
        <v>9</v>
      </c>
      <c r="BV443" s="143">
        <v>198.4</v>
      </c>
      <c r="BW443" s="143">
        <f t="shared" si="219"/>
        <v>2</v>
      </c>
      <c r="BX443" s="147" t="s">
        <v>69</v>
      </c>
      <c r="BY443" s="143">
        <f>BV443*0.1</f>
        <v>19.84</v>
      </c>
      <c r="BZ443" s="143">
        <v>5</v>
      </c>
      <c r="CA443" s="143">
        <v>6</v>
      </c>
      <c r="CB443" s="143">
        <f t="shared" si="220"/>
        <v>37</v>
      </c>
      <c r="CC443" s="159">
        <f t="shared" si="221"/>
        <v>32</v>
      </c>
      <c r="CD443" s="160" t="s">
        <v>69</v>
      </c>
      <c r="CE443" s="159">
        <f>CG443*3+CH443*5+CI443*25+CJ443*15+CK443*70+CL443*6+CM443*30+CN443*6+CO443*24+CP443*56+CQ443*61</f>
        <v>262</v>
      </c>
      <c r="CF443" s="159"/>
      <c r="CG443" s="144">
        <v>0</v>
      </c>
      <c r="CH443" s="143">
        <v>3</v>
      </c>
      <c r="CI443" s="143">
        <v>1</v>
      </c>
      <c r="CJ443" s="143">
        <v>0</v>
      </c>
      <c r="CK443" s="143">
        <v>1</v>
      </c>
      <c r="CL443" s="143">
        <v>0</v>
      </c>
      <c r="CM443" s="143">
        <v>0</v>
      </c>
      <c r="CN443" s="143">
        <v>5</v>
      </c>
      <c r="CO443" s="143">
        <v>0</v>
      </c>
      <c r="CP443" s="143">
        <v>0</v>
      </c>
      <c r="CQ443" s="143">
        <v>2</v>
      </c>
      <c r="CR443" s="143">
        <f t="shared" si="222"/>
        <v>818</v>
      </c>
      <c r="CS443" s="143">
        <f t="shared" si="223"/>
        <v>-2</v>
      </c>
    </row>
    <row r="444" s="135" customFormat="1" customHeight="1" spans="1:97">
      <c r="A444" s="143">
        <v>9988</v>
      </c>
      <c r="B444" s="143" t="s">
        <v>671</v>
      </c>
      <c r="C444" s="143">
        <v>329</v>
      </c>
      <c r="D444" s="143" t="s">
        <v>672</v>
      </c>
      <c r="E444" s="143" t="s">
        <v>68</v>
      </c>
      <c r="F444" s="143">
        <v>19</v>
      </c>
      <c r="G444" s="143">
        <v>23</v>
      </c>
      <c r="H444" s="143">
        <v>17</v>
      </c>
      <c r="I444" s="143">
        <v>370.63</v>
      </c>
      <c r="J444" s="143">
        <f t="shared" si="210"/>
        <v>-2</v>
      </c>
      <c r="K444" s="147" t="s">
        <v>70</v>
      </c>
      <c r="L444" s="143">
        <f>I444*0.06</f>
        <v>22.2378</v>
      </c>
      <c r="M444" s="143">
        <v>26</v>
      </c>
      <c r="N444" s="143">
        <v>28</v>
      </c>
      <c r="O444" s="143">
        <v>27</v>
      </c>
      <c r="P444" s="143">
        <v>638</v>
      </c>
      <c r="Q444" s="143">
        <f t="shared" si="211"/>
        <v>1</v>
      </c>
      <c r="R444" s="147" t="s">
        <v>73</v>
      </c>
      <c r="S444" s="143">
        <f>P444*0.06</f>
        <v>38.28</v>
      </c>
      <c r="T444" s="143">
        <v>9</v>
      </c>
      <c r="U444" s="143">
        <v>9</v>
      </c>
      <c r="V444" s="143">
        <v>2</v>
      </c>
      <c r="W444" s="143">
        <v>45</v>
      </c>
      <c r="X444" s="143">
        <f t="shared" si="212"/>
        <v>-7</v>
      </c>
      <c r="Y444" s="147" t="s">
        <v>70</v>
      </c>
      <c r="Z444" s="143">
        <f>W444*0.06</f>
        <v>2.7</v>
      </c>
      <c r="AA444" s="143">
        <v>17</v>
      </c>
      <c r="AB444" s="143">
        <v>23</v>
      </c>
      <c r="AC444" s="143">
        <v>17</v>
      </c>
      <c r="AD444" s="143">
        <v>404.7</v>
      </c>
      <c r="AE444" s="143">
        <f t="shared" si="213"/>
        <v>0</v>
      </c>
      <c r="AF444" s="147" t="s">
        <v>73</v>
      </c>
      <c r="AG444" s="143">
        <f>AD444*0.08</f>
        <v>32.376</v>
      </c>
      <c r="AH444" s="143">
        <v>3</v>
      </c>
      <c r="AI444" s="143">
        <v>4</v>
      </c>
      <c r="AJ444" s="143">
        <v>0</v>
      </c>
      <c r="AK444" s="143">
        <v>0</v>
      </c>
      <c r="AL444" s="143">
        <f t="shared" si="214"/>
        <v>-3</v>
      </c>
      <c r="AM444" s="147" t="s">
        <v>70</v>
      </c>
      <c r="AN444" s="143">
        <f>AK444*0.06</f>
        <v>0</v>
      </c>
      <c r="AO444" s="143">
        <f>AL444*1</f>
        <v>-3</v>
      </c>
      <c r="AP444" s="143">
        <v>27</v>
      </c>
      <c r="AQ444" s="143">
        <v>33</v>
      </c>
      <c r="AR444" s="143">
        <v>25</v>
      </c>
      <c r="AS444" s="143">
        <v>2531.01</v>
      </c>
      <c r="AT444" s="143">
        <f t="shared" si="215"/>
        <v>-2</v>
      </c>
      <c r="AU444" s="147" t="s">
        <v>70</v>
      </c>
      <c r="AV444" s="143">
        <f>AS444*0.06</f>
        <v>151.8606</v>
      </c>
      <c r="AW444" s="143">
        <v>6</v>
      </c>
      <c r="AX444" s="143">
        <v>7</v>
      </c>
      <c r="AY444" s="143">
        <v>13</v>
      </c>
      <c r="AZ444" s="143">
        <v>385</v>
      </c>
      <c r="BA444" s="143">
        <f t="shared" si="216"/>
        <v>7</v>
      </c>
      <c r="BB444" s="147" t="s">
        <v>69</v>
      </c>
      <c r="BC444" s="143">
        <f>AZ444*0.1</f>
        <v>38.5</v>
      </c>
      <c r="BD444" s="143">
        <v>4</v>
      </c>
      <c r="BE444" s="143">
        <v>4</v>
      </c>
      <c r="BF444" s="143">
        <v>18</v>
      </c>
      <c r="BG444" s="143">
        <v>833</v>
      </c>
      <c r="BH444" s="143">
        <f t="shared" si="217"/>
        <v>14</v>
      </c>
      <c r="BI444" s="147" t="s">
        <v>69</v>
      </c>
      <c r="BJ444" s="143">
        <f t="shared" si="228"/>
        <v>83.3</v>
      </c>
      <c r="BK444" s="143">
        <v>9</v>
      </c>
      <c r="BL444" s="143">
        <v>11</v>
      </c>
      <c r="BM444" s="143">
        <v>39</v>
      </c>
      <c r="BN444" s="143">
        <v>657.8</v>
      </c>
      <c r="BO444" s="143">
        <v>448.5</v>
      </c>
      <c r="BP444" s="143">
        <f t="shared" si="218"/>
        <v>30</v>
      </c>
      <c r="BQ444" s="147" t="s">
        <v>69</v>
      </c>
      <c r="BR444" s="143">
        <f>(BN444-BO444)*0.1</f>
        <v>20.93</v>
      </c>
      <c r="BS444" s="143">
        <v>9</v>
      </c>
      <c r="BT444" s="143">
        <v>13</v>
      </c>
      <c r="BU444" s="143">
        <v>4</v>
      </c>
      <c r="BV444" s="143">
        <v>85.8</v>
      </c>
      <c r="BW444" s="143">
        <f t="shared" si="219"/>
        <v>-5</v>
      </c>
      <c r="BX444" s="147" t="s">
        <v>70</v>
      </c>
      <c r="BY444" s="143">
        <f>BV444*0.06</f>
        <v>5.148</v>
      </c>
      <c r="BZ444" s="143">
        <v>7</v>
      </c>
      <c r="CA444" s="143">
        <v>8</v>
      </c>
      <c r="CB444" s="143">
        <f t="shared" si="220"/>
        <v>5</v>
      </c>
      <c r="CC444" s="159">
        <f t="shared" si="221"/>
        <v>-2</v>
      </c>
      <c r="CD444" s="160" t="s">
        <v>70</v>
      </c>
      <c r="CE444" s="159">
        <f t="shared" ref="CE444:CE452" si="229">CG444*2+CH444*3+CI444*15+CJ444*10+CK444*50+CL444*4+CM444*20+CN444*3+CO444*15+CP444*40+CQ444*40</f>
        <v>15</v>
      </c>
      <c r="CF444" s="159">
        <f>CC444*3</f>
        <v>-6</v>
      </c>
      <c r="CG444" s="144">
        <v>0</v>
      </c>
      <c r="CH444" s="143">
        <v>0</v>
      </c>
      <c r="CI444" s="143">
        <v>1</v>
      </c>
      <c r="CJ444" s="143">
        <v>0</v>
      </c>
      <c r="CK444" s="143">
        <v>0</v>
      </c>
      <c r="CL444" s="143">
        <v>0</v>
      </c>
      <c r="CM444" s="143">
        <v>0</v>
      </c>
      <c r="CN444" s="143">
        <v>0</v>
      </c>
      <c r="CO444" s="143">
        <v>0</v>
      </c>
      <c r="CP444" s="143">
        <v>0</v>
      </c>
      <c r="CQ444" s="143">
        <v>0</v>
      </c>
      <c r="CR444" s="143">
        <f t="shared" si="222"/>
        <v>410</v>
      </c>
      <c r="CS444" s="143">
        <f t="shared" si="223"/>
        <v>-9</v>
      </c>
    </row>
    <row r="445" s="135" customFormat="1" customHeight="1" spans="1:97">
      <c r="A445" s="143">
        <v>11825</v>
      </c>
      <c r="B445" s="143" t="s">
        <v>673</v>
      </c>
      <c r="C445" s="143">
        <v>329</v>
      </c>
      <c r="D445" s="143" t="s">
        <v>672</v>
      </c>
      <c r="E445" s="143" t="s">
        <v>72</v>
      </c>
      <c r="F445" s="143">
        <v>21</v>
      </c>
      <c r="G445" s="143">
        <v>25</v>
      </c>
      <c r="H445" s="143">
        <v>7</v>
      </c>
      <c r="I445" s="143">
        <v>144.1</v>
      </c>
      <c r="J445" s="143">
        <f t="shared" si="210"/>
        <v>-14</v>
      </c>
      <c r="K445" s="147" t="s">
        <v>70</v>
      </c>
      <c r="L445" s="143">
        <f>I445*0.06</f>
        <v>8.646</v>
      </c>
      <c r="M445" s="143">
        <v>27</v>
      </c>
      <c r="N445" s="143">
        <v>30</v>
      </c>
      <c r="O445" s="143">
        <v>12</v>
      </c>
      <c r="P445" s="143">
        <v>341</v>
      </c>
      <c r="Q445" s="143">
        <f t="shared" si="211"/>
        <v>-15</v>
      </c>
      <c r="R445" s="147" t="s">
        <v>70</v>
      </c>
      <c r="S445" s="143">
        <f>P445*0.05</f>
        <v>17.05</v>
      </c>
      <c r="T445" s="143">
        <v>9</v>
      </c>
      <c r="U445" s="143">
        <v>10</v>
      </c>
      <c r="V445" s="143">
        <v>3</v>
      </c>
      <c r="W445" s="143">
        <v>66.46</v>
      </c>
      <c r="X445" s="143">
        <f t="shared" si="212"/>
        <v>-6</v>
      </c>
      <c r="Y445" s="147" t="s">
        <v>70</v>
      </c>
      <c r="Z445" s="143">
        <f>W445*0.06</f>
        <v>3.9876</v>
      </c>
      <c r="AA445" s="143">
        <v>19</v>
      </c>
      <c r="AB445" s="143">
        <v>25</v>
      </c>
      <c r="AC445" s="143">
        <v>3</v>
      </c>
      <c r="AD445" s="143">
        <v>76.6</v>
      </c>
      <c r="AE445" s="143">
        <f t="shared" si="213"/>
        <v>-16</v>
      </c>
      <c r="AF445" s="147" t="s">
        <v>70</v>
      </c>
      <c r="AG445" s="143">
        <f>AD445*0.06</f>
        <v>4.596</v>
      </c>
      <c r="AH445" s="143">
        <v>4</v>
      </c>
      <c r="AI445" s="143">
        <v>4</v>
      </c>
      <c r="AJ445" s="143">
        <v>3</v>
      </c>
      <c r="AK445" s="143">
        <v>85.5</v>
      </c>
      <c r="AL445" s="143">
        <f t="shared" si="214"/>
        <v>-1</v>
      </c>
      <c r="AM445" s="147" t="s">
        <v>70</v>
      </c>
      <c r="AN445" s="143">
        <f>AK445*0.06</f>
        <v>5.13</v>
      </c>
      <c r="AO445" s="143">
        <f>AL445*1</f>
        <v>-1</v>
      </c>
      <c r="AP445" s="143">
        <v>30</v>
      </c>
      <c r="AQ445" s="143">
        <v>35</v>
      </c>
      <c r="AR445" s="143">
        <v>11</v>
      </c>
      <c r="AS445" s="143">
        <v>1054.01</v>
      </c>
      <c r="AT445" s="143">
        <f t="shared" si="215"/>
        <v>-19</v>
      </c>
      <c r="AU445" s="147" t="s">
        <v>70</v>
      </c>
      <c r="AV445" s="143">
        <f>AS445*0.06</f>
        <v>63.2406</v>
      </c>
      <c r="AW445" s="143">
        <v>7</v>
      </c>
      <c r="AX445" s="143">
        <v>8</v>
      </c>
      <c r="AY445" s="143">
        <v>21</v>
      </c>
      <c r="AZ445" s="143">
        <v>525</v>
      </c>
      <c r="BA445" s="143">
        <f t="shared" si="216"/>
        <v>14</v>
      </c>
      <c r="BB445" s="147" t="s">
        <v>69</v>
      </c>
      <c r="BC445" s="143">
        <f>AZ445*0.1</f>
        <v>52.5</v>
      </c>
      <c r="BD445" s="143">
        <v>4</v>
      </c>
      <c r="BE445" s="143">
        <v>6</v>
      </c>
      <c r="BF445" s="143">
        <v>2</v>
      </c>
      <c r="BG445" s="143">
        <v>19.6</v>
      </c>
      <c r="BH445" s="143">
        <f t="shared" si="217"/>
        <v>-2</v>
      </c>
      <c r="BI445" s="147" t="s">
        <v>70</v>
      </c>
      <c r="BJ445" s="143">
        <f>BG445*0.06</f>
        <v>1.176</v>
      </c>
      <c r="BK445" s="143">
        <v>10</v>
      </c>
      <c r="BL445" s="143">
        <v>12</v>
      </c>
      <c r="BM445" s="143">
        <v>9</v>
      </c>
      <c r="BN445" s="143">
        <v>209.3</v>
      </c>
      <c r="BO445" s="143">
        <v>0</v>
      </c>
      <c r="BP445" s="143">
        <f t="shared" si="218"/>
        <v>-1</v>
      </c>
      <c r="BQ445" s="147" t="s">
        <v>70</v>
      </c>
      <c r="BR445" s="143">
        <f>(BN445-BO445)*0.06</f>
        <v>12.558</v>
      </c>
      <c r="BS445" s="143">
        <v>11</v>
      </c>
      <c r="BT445" s="143">
        <v>14</v>
      </c>
      <c r="BU445" s="143">
        <v>7</v>
      </c>
      <c r="BV445" s="143">
        <v>145.5</v>
      </c>
      <c r="BW445" s="143">
        <f t="shared" si="219"/>
        <v>-4</v>
      </c>
      <c r="BX445" s="147" t="s">
        <v>70</v>
      </c>
      <c r="BY445" s="143">
        <f>BV445*0.06</f>
        <v>8.73</v>
      </c>
      <c r="BZ445" s="143">
        <v>8</v>
      </c>
      <c r="CA445" s="143">
        <v>10</v>
      </c>
      <c r="CB445" s="143">
        <f t="shared" si="220"/>
        <v>5</v>
      </c>
      <c r="CC445" s="159">
        <f t="shared" si="221"/>
        <v>-3</v>
      </c>
      <c r="CD445" s="160" t="s">
        <v>70</v>
      </c>
      <c r="CE445" s="159">
        <f t="shared" si="229"/>
        <v>15</v>
      </c>
      <c r="CF445" s="159">
        <f>CC445*3</f>
        <v>-9</v>
      </c>
      <c r="CG445" s="144">
        <v>0</v>
      </c>
      <c r="CH445" s="143">
        <v>0</v>
      </c>
      <c r="CI445" s="143">
        <v>1</v>
      </c>
      <c r="CJ445" s="143">
        <v>0</v>
      </c>
      <c r="CK445" s="143">
        <v>0</v>
      </c>
      <c r="CL445" s="143">
        <v>0</v>
      </c>
      <c r="CM445" s="143">
        <v>0</v>
      </c>
      <c r="CN445" s="143">
        <v>0</v>
      </c>
      <c r="CO445" s="143">
        <v>0</v>
      </c>
      <c r="CP445" s="143">
        <v>0</v>
      </c>
      <c r="CQ445" s="143">
        <v>0</v>
      </c>
      <c r="CR445" s="143">
        <f t="shared" si="222"/>
        <v>193</v>
      </c>
      <c r="CS445" s="143">
        <f t="shared" si="223"/>
        <v>-10</v>
      </c>
    </row>
    <row r="446" s="135" customFormat="1" customHeight="1" spans="1:97">
      <c r="A446" s="143">
        <v>4518</v>
      </c>
      <c r="B446" s="143" t="s">
        <v>674</v>
      </c>
      <c r="C446" s="143">
        <v>101453</v>
      </c>
      <c r="D446" s="143" t="s">
        <v>675</v>
      </c>
      <c r="E446" s="143" t="s">
        <v>68</v>
      </c>
      <c r="F446" s="143">
        <v>20</v>
      </c>
      <c r="G446" s="143">
        <v>23</v>
      </c>
      <c r="H446" s="143">
        <v>26</v>
      </c>
      <c r="I446" s="143">
        <v>714.24</v>
      </c>
      <c r="J446" s="143">
        <f t="shared" si="210"/>
        <v>6</v>
      </c>
      <c r="K446" s="147" t="s">
        <v>69</v>
      </c>
      <c r="L446" s="143">
        <f>I446*0.1</f>
        <v>71.424</v>
      </c>
      <c r="M446" s="143">
        <v>25</v>
      </c>
      <c r="N446" s="143">
        <v>27</v>
      </c>
      <c r="O446" s="143">
        <v>83</v>
      </c>
      <c r="P446" s="143">
        <v>1631.51</v>
      </c>
      <c r="Q446" s="143">
        <f t="shared" si="211"/>
        <v>58</v>
      </c>
      <c r="R446" s="147" t="s">
        <v>69</v>
      </c>
      <c r="S446" s="143">
        <f>P446*0.08</f>
        <v>130.5208</v>
      </c>
      <c r="T446" s="143">
        <v>11</v>
      </c>
      <c r="U446" s="143">
        <v>12</v>
      </c>
      <c r="V446" s="143">
        <v>6</v>
      </c>
      <c r="W446" s="143">
        <v>130.91</v>
      </c>
      <c r="X446" s="143">
        <f t="shared" si="212"/>
        <v>-5</v>
      </c>
      <c r="Y446" s="147" t="s">
        <v>70</v>
      </c>
      <c r="Z446" s="143">
        <f>W446*0.06</f>
        <v>7.8546</v>
      </c>
      <c r="AA446" s="143">
        <v>25</v>
      </c>
      <c r="AB446" s="143">
        <v>31</v>
      </c>
      <c r="AC446" s="143">
        <v>44</v>
      </c>
      <c r="AD446" s="143">
        <v>959.48</v>
      </c>
      <c r="AE446" s="143">
        <f t="shared" si="213"/>
        <v>19</v>
      </c>
      <c r="AF446" s="147" t="s">
        <v>69</v>
      </c>
      <c r="AG446" s="143">
        <f>AD446*0.1</f>
        <v>95.948</v>
      </c>
      <c r="AH446" s="143">
        <v>3</v>
      </c>
      <c r="AI446" s="143">
        <v>3</v>
      </c>
      <c r="AJ446" s="143">
        <v>0</v>
      </c>
      <c r="AK446" s="143">
        <v>0</v>
      </c>
      <c r="AL446" s="143">
        <f t="shared" si="214"/>
        <v>-3</v>
      </c>
      <c r="AM446" s="147" t="s">
        <v>70</v>
      </c>
      <c r="AN446" s="143">
        <f>AK446*0.06</f>
        <v>0</v>
      </c>
      <c r="AO446" s="143">
        <f>AL446*1</f>
        <v>-3</v>
      </c>
      <c r="AP446" s="143">
        <v>40</v>
      </c>
      <c r="AQ446" s="143">
        <v>48</v>
      </c>
      <c r="AR446" s="143">
        <v>94</v>
      </c>
      <c r="AS446" s="143">
        <v>7435.93</v>
      </c>
      <c r="AT446" s="143">
        <f t="shared" si="215"/>
        <v>54</v>
      </c>
      <c r="AU446" s="147" t="s">
        <v>69</v>
      </c>
      <c r="AV446" s="143">
        <f>AS446*0.1</f>
        <v>743.593</v>
      </c>
      <c r="AW446" s="143">
        <v>4</v>
      </c>
      <c r="AX446" s="143">
        <v>6</v>
      </c>
      <c r="AY446" s="143">
        <v>14</v>
      </c>
      <c r="AZ446" s="143">
        <v>420</v>
      </c>
      <c r="BA446" s="143">
        <f t="shared" si="216"/>
        <v>10</v>
      </c>
      <c r="BB446" s="147" t="s">
        <v>69</v>
      </c>
      <c r="BC446" s="143">
        <f>AZ446*0.1</f>
        <v>42</v>
      </c>
      <c r="BD446" s="143">
        <v>2</v>
      </c>
      <c r="BE446" s="143">
        <v>3</v>
      </c>
      <c r="BF446" s="143">
        <v>5</v>
      </c>
      <c r="BG446" s="143">
        <v>122.45</v>
      </c>
      <c r="BH446" s="143">
        <f t="shared" si="217"/>
        <v>3</v>
      </c>
      <c r="BI446" s="147" t="s">
        <v>69</v>
      </c>
      <c r="BJ446" s="143">
        <f>BG446*0.1</f>
        <v>12.245</v>
      </c>
      <c r="BK446" s="143">
        <v>7</v>
      </c>
      <c r="BL446" s="143">
        <v>9</v>
      </c>
      <c r="BM446" s="143">
        <v>41</v>
      </c>
      <c r="BN446" s="143">
        <v>655.03</v>
      </c>
      <c r="BO446" s="143">
        <v>448.5</v>
      </c>
      <c r="BP446" s="143">
        <f t="shared" si="218"/>
        <v>34</v>
      </c>
      <c r="BQ446" s="147" t="s">
        <v>69</v>
      </c>
      <c r="BR446" s="143">
        <f>(BN446-BO446)*0.1</f>
        <v>20.653</v>
      </c>
      <c r="BS446" s="143">
        <v>6</v>
      </c>
      <c r="BT446" s="143">
        <v>7</v>
      </c>
      <c r="BU446" s="143">
        <v>9</v>
      </c>
      <c r="BV446" s="143">
        <v>182.14</v>
      </c>
      <c r="BW446" s="143">
        <f t="shared" si="219"/>
        <v>3</v>
      </c>
      <c r="BX446" s="147" t="s">
        <v>69</v>
      </c>
      <c r="BY446" s="143">
        <f>BV446*0.1</f>
        <v>18.214</v>
      </c>
      <c r="BZ446" s="143">
        <v>7</v>
      </c>
      <c r="CA446" s="143">
        <v>8</v>
      </c>
      <c r="CB446" s="143">
        <f t="shared" si="220"/>
        <v>1</v>
      </c>
      <c r="CC446" s="159">
        <f t="shared" si="221"/>
        <v>-6</v>
      </c>
      <c r="CD446" s="160" t="s">
        <v>70</v>
      </c>
      <c r="CE446" s="159">
        <f t="shared" si="229"/>
        <v>3</v>
      </c>
      <c r="CF446" s="159">
        <f>CC446*3</f>
        <v>-18</v>
      </c>
      <c r="CG446" s="144">
        <v>0</v>
      </c>
      <c r="CH446" s="143">
        <v>0</v>
      </c>
      <c r="CI446" s="143">
        <v>0</v>
      </c>
      <c r="CJ446" s="143">
        <v>0</v>
      </c>
      <c r="CK446" s="143">
        <v>0</v>
      </c>
      <c r="CL446" s="143">
        <v>0</v>
      </c>
      <c r="CM446" s="143">
        <v>0</v>
      </c>
      <c r="CN446" s="143">
        <v>1</v>
      </c>
      <c r="CO446" s="143">
        <v>0</v>
      </c>
      <c r="CP446" s="143">
        <v>0</v>
      </c>
      <c r="CQ446" s="143">
        <v>0</v>
      </c>
      <c r="CR446" s="143">
        <f t="shared" si="222"/>
        <v>1145</v>
      </c>
      <c r="CS446" s="143">
        <f t="shared" si="223"/>
        <v>-21</v>
      </c>
    </row>
    <row r="447" s="135" customFormat="1" customHeight="1" spans="1:97">
      <c r="A447" s="143">
        <v>11866</v>
      </c>
      <c r="B447" s="143" t="s">
        <v>676</v>
      </c>
      <c r="C447" s="143">
        <v>101453</v>
      </c>
      <c r="D447" s="143" t="s">
        <v>675</v>
      </c>
      <c r="E447" s="143" t="s">
        <v>72</v>
      </c>
      <c r="F447" s="143">
        <v>19</v>
      </c>
      <c r="G447" s="143">
        <v>23</v>
      </c>
      <c r="H447" s="143">
        <v>32</v>
      </c>
      <c r="I447" s="143">
        <v>775.43</v>
      </c>
      <c r="J447" s="143">
        <f t="shared" si="210"/>
        <v>13</v>
      </c>
      <c r="K447" s="147" t="s">
        <v>69</v>
      </c>
      <c r="L447" s="143">
        <f>I447*0.1</f>
        <v>77.543</v>
      </c>
      <c r="M447" s="143">
        <v>25</v>
      </c>
      <c r="N447" s="143">
        <v>28</v>
      </c>
      <c r="O447" s="143">
        <v>55</v>
      </c>
      <c r="P447" s="143">
        <v>1170.21</v>
      </c>
      <c r="Q447" s="143">
        <f t="shared" si="211"/>
        <v>30</v>
      </c>
      <c r="R447" s="147" t="s">
        <v>69</v>
      </c>
      <c r="S447" s="143">
        <f>P447*0.08</f>
        <v>93.6168</v>
      </c>
      <c r="T447" s="143">
        <v>12</v>
      </c>
      <c r="U447" s="143">
        <v>13</v>
      </c>
      <c r="V447" s="143">
        <v>6</v>
      </c>
      <c r="W447" s="143">
        <v>151.7</v>
      </c>
      <c r="X447" s="143">
        <f t="shared" si="212"/>
        <v>-6</v>
      </c>
      <c r="Y447" s="147" t="s">
        <v>70</v>
      </c>
      <c r="Z447" s="143">
        <f>W447*0.06</f>
        <v>9.102</v>
      </c>
      <c r="AA447" s="143">
        <v>24</v>
      </c>
      <c r="AB447" s="143">
        <v>30</v>
      </c>
      <c r="AC447" s="143">
        <v>39</v>
      </c>
      <c r="AD447" s="143">
        <v>1003.08</v>
      </c>
      <c r="AE447" s="143">
        <f t="shared" si="213"/>
        <v>15</v>
      </c>
      <c r="AF447" s="147" t="s">
        <v>69</v>
      </c>
      <c r="AG447" s="143">
        <f>AD447*0.1</f>
        <v>100.308</v>
      </c>
      <c r="AH447" s="143">
        <v>3</v>
      </c>
      <c r="AI447" s="143">
        <v>4</v>
      </c>
      <c r="AJ447" s="143">
        <v>3</v>
      </c>
      <c r="AK447" s="143">
        <v>87.5</v>
      </c>
      <c r="AL447" s="143">
        <f t="shared" si="214"/>
        <v>0</v>
      </c>
      <c r="AM447" s="147" t="s">
        <v>73</v>
      </c>
      <c r="AN447" s="143">
        <f>AK447*0.08</f>
        <v>7</v>
      </c>
      <c r="AO447" s="143"/>
      <c r="AP447" s="143">
        <v>40</v>
      </c>
      <c r="AQ447" s="143">
        <v>48</v>
      </c>
      <c r="AR447" s="143">
        <v>38</v>
      </c>
      <c r="AS447" s="143">
        <v>2752.8</v>
      </c>
      <c r="AT447" s="143">
        <f t="shared" si="215"/>
        <v>-2</v>
      </c>
      <c r="AU447" s="147" t="s">
        <v>70</v>
      </c>
      <c r="AV447" s="143">
        <f>AS447*0.06</f>
        <v>165.168</v>
      </c>
      <c r="AW447" s="143">
        <v>5</v>
      </c>
      <c r="AX447" s="143">
        <v>5</v>
      </c>
      <c r="AY447" s="143">
        <v>11</v>
      </c>
      <c r="AZ447" s="143">
        <v>306.67</v>
      </c>
      <c r="BA447" s="143">
        <f t="shared" si="216"/>
        <v>6</v>
      </c>
      <c r="BB447" s="147" t="s">
        <v>69</v>
      </c>
      <c r="BC447" s="143">
        <f>AZ447*0.1</f>
        <v>30.667</v>
      </c>
      <c r="BD447" s="143">
        <v>2</v>
      </c>
      <c r="BE447" s="143">
        <v>3</v>
      </c>
      <c r="BF447" s="143">
        <v>3</v>
      </c>
      <c r="BG447" s="143">
        <v>49.7</v>
      </c>
      <c r="BH447" s="143">
        <f t="shared" si="217"/>
        <v>1</v>
      </c>
      <c r="BI447" s="147" t="s">
        <v>69</v>
      </c>
      <c r="BJ447" s="143">
        <f>BG447*0.1</f>
        <v>4.97</v>
      </c>
      <c r="BK447" s="143">
        <v>7</v>
      </c>
      <c r="BL447" s="143">
        <v>8</v>
      </c>
      <c r="BM447" s="143">
        <v>1</v>
      </c>
      <c r="BN447" s="143">
        <v>29.9</v>
      </c>
      <c r="BO447" s="143">
        <v>29.9</v>
      </c>
      <c r="BP447" s="143">
        <f t="shared" si="218"/>
        <v>-6</v>
      </c>
      <c r="BQ447" s="147" t="s">
        <v>70</v>
      </c>
      <c r="BR447" s="143">
        <f>(BN447-BO447)*0.06</f>
        <v>0</v>
      </c>
      <c r="BS447" s="143">
        <v>6</v>
      </c>
      <c r="BT447" s="143">
        <v>8</v>
      </c>
      <c r="BU447" s="143">
        <v>13</v>
      </c>
      <c r="BV447" s="143">
        <v>241.41</v>
      </c>
      <c r="BW447" s="143">
        <f t="shared" si="219"/>
        <v>7</v>
      </c>
      <c r="BX447" s="147" t="s">
        <v>69</v>
      </c>
      <c r="BY447" s="143">
        <f>BV447*0.1</f>
        <v>24.141</v>
      </c>
      <c r="BZ447" s="143">
        <v>7</v>
      </c>
      <c r="CA447" s="143">
        <v>9</v>
      </c>
      <c r="CB447" s="143">
        <f t="shared" si="220"/>
        <v>0</v>
      </c>
      <c r="CC447" s="159">
        <f t="shared" si="221"/>
        <v>-7</v>
      </c>
      <c r="CD447" s="160" t="s">
        <v>70</v>
      </c>
      <c r="CE447" s="159">
        <f t="shared" si="229"/>
        <v>0</v>
      </c>
      <c r="CF447" s="159">
        <f>CC447*3</f>
        <v>-21</v>
      </c>
      <c r="CG447" s="144">
        <v>0</v>
      </c>
      <c r="CH447" s="143">
        <v>0</v>
      </c>
      <c r="CI447" s="143">
        <v>0</v>
      </c>
      <c r="CJ447" s="143">
        <v>0</v>
      </c>
      <c r="CK447" s="143">
        <v>0</v>
      </c>
      <c r="CL447" s="143">
        <v>0</v>
      </c>
      <c r="CM447" s="143">
        <v>0</v>
      </c>
      <c r="CN447" s="143">
        <v>0</v>
      </c>
      <c r="CO447" s="143">
        <v>0</v>
      </c>
      <c r="CP447" s="143">
        <v>0</v>
      </c>
      <c r="CQ447" s="143">
        <v>0</v>
      </c>
      <c r="CR447" s="143">
        <f t="shared" si="222"/>
        <v>513</v>
      </c>
      <c r="CS447" s="143">
        <f t="shared" si="223"/>
        <v>-21</v>
      </c>
    </row>
    <row r="448" s="135" customFormat="1" customHeight="1" spans="1:97">
      <c r="A448" s="143">
        <v>12517</v>
      </c>
      <c r="B448" s="143" t="s">
        <v>677</v>
      </c>
      <c r="C448" s="143">
        <v>101453</v>
      </c>
      <c r="D448" s="143" t="s">
        <v>675</v>
      </c>
      <c r="E448" s="143" t="s">
        <v>72</v>
      </c>
      <c r="F448" s="143">
        <v>19</v>
      </c>
      <c r="G448" s="143">
        <v>23</v>
      </c>
      <c r="H448" s="143">
        <v>29</v>
      </c>
      <c r="I448" s="143">
        <v>650.2</v>
      </c>
      <c r="J448" s="143">
        <f t="shared" si="210"/>
        <v>10</v>
      </c>
      <c r="K448" s="147" t="s">
        <v>69</v>
      </c>
      <c r="L448" s="143">
        <f>I448*0.1</f>
        <v>65.02</v>
      </c>
      <c r="M448" s="143">
        <v>25</v>
      </c>
      <c r="N448" s="143">
        <v>28</v>
      </c>
      <c r="O448" s="143">
        <v>76</v>
      </c>
      <c r="P448" s="143">
        <v>1687.9</v>
      </c>
      <c r="Q448" s="143">
        <f t="shared" si="211"/>
        <v>51</v>
      </c>
      <c r="R448" s="147" t="s">
        <v>69</v>
      </c>
      <c r="S448" s="143">
        <f>P448*0.08</f>
        <v>135.032</v>
      </c>
      <c r="T448" s="143">
        <v>11</v>
      </c>
      <c r="U448" s="143">
        <v>13</v>
      </c>
      <c r="V448" s="143">
        <v>7</v>
      </c>
      <c r="W448" s="143">
        <v>159.8</v>
      </c>
      <c r="X448" s="143">
        <f t="shared" si="212"/>
        <v>-4</v>
      </c>
      <c r="Y448" s="147" t="s">
        <v>70</v>
      </c>
      <c r="Z448" s="143">
        <f>W448*0.06</f>
        <v>9.588</v>
      </c>
      <c r="AA448" s="143">
        <v>25</v>
      </c>
      <c r="AB448" s="143">
        <v>31</v>
      </c>
      <c r="AC448" s="143">
        <v>23</v>
      </c>
      <c r="AD448" s="143">
        <v>542.35</v>
      </c>
      <c r="AE448" s="143">
        <f t="shared" si="213"/>
        <v>-2</v>
      </c>
      <c r="AF448" s="147" t="s">
        <v>70</v>
      </c>
      <c r="AG448" s="143">
        <f>AD448*0.06</f>
        <v>32.541</v>
      </c>
      <c r="AH448" s="143">
        <v>3</v>
      </c>
      <c r="AI448" s="143">
        <v>3</v>
      </c>
      <c r="AJ448" s="143">
        <v>0</v>
      </c>
      <c r="AK448" s="143">
        <v>0</v>
      </c>
      <c r="AL448" s="143">
        <f t="shared" si="214"/>
        <v>-3</v>
      </c>
      <c r="AM448" s="147" t="s">
        <v>70</v>
      </c>
      <c r="AN448" s="143">
        <f t="shared" ref="AN448:AN456" si="230">AK448*0.06</f>
        <v>0</v>
      </c>
      <c r="AO448" s="143">
        <f t="shared" ref="AO448:AO456" si="231">AL448*1</f>
        <v>-3</v>
      </c>
      <c r="AP448" s="143">
        <v>40</v>
      </c>
      <c r="AQ448" s="143">
        <v>48</v>
      </c>
      <c r="AR448" s="143">
        <v>65</v>
      </c>
      <c r="AS448" s="143">
        <v>4677.06</v>
      </c>
      <c r="AT448" s="143">
        <f t="shared" si="215"/>
        <v>25</v>
      </c>
      <c r="AU448" s="147" t="s">
        <v>69</v>
      </c>
      <c r="AV448" s="143">
        <f>AS448*0.1</f>
        <v>467.706</v>
      </c>
      <c r="AW448" s="143">
        <v>5</v>
      </c>
      <c r="AX448" s="143">
        <v>6</v>
      </c>
      <c r="AY448" s="143">
        <v>0</v>
      </c>
      <c r="AZ448" s="143">
        <v>0</v>
      </c>
      <c r="BA448" s="143">
        <f t="shared" si="216"/>
        <v>-5</v>
      </c>
      <c r="BB448" s="147" t="s">
        <v>70</v>
      </c>
      <c r="BC448" s="143">
        <f>AZ448*0.06</f>
        <v>0</v>
      </c>
      <c r="BD448" s="143">
        <v>2</v>
      </c>
      <c r="BE448" s="143">
        <v>2</v>
      </c>
      <c r="BF448" s="143">
        <v>2</v>
      </c>
      <c r="BG448" s="143">
        <v>29.9</v>
      </c>
      <c r="BH448" s="143">
        <f t="shared" si="217"/>
        <v>0</v>
      </c>
      <c r="BI448" s="147" t="s">
        <v>69</v>
      </c>
      <c r="BJ448" s="143">
        <f>BG448*0.1</f>
        <v>2.99</v>
      </c>
      <c r="BK448" s="143">
        <v>7</v>
      </c>
      <c r="BL448" s="143">
        <v>9</v>
      </c>
      <c r="BM448" s="143">
        <v>110</v>
      </c>
      <c r="BN448" s="143">
        <v>1495</v>
      </c>
      <c r="BO448" s="143">
        <v>1495</v>
      </c>
      <c r="BP448" s="143">
        <f t="shared" si="218"/>
        <v>103</v>
      </c>
      <c r="BQ448" s="147" t="s">
        <v>69</v>
      </c>
      <c r="BR448" s="143">
        <f>(BN448-BO448)*0.1</f>
        <v>0</v>
      </c>
      <c r="BS448" s="143">
        <v>6</v>
      </c>
      <c r="BT448" s="143">
        <v>8</v>
      </c>
      <c r="BU448" s="143">
        <v>13</v>
      </c>
      <c r="BV448" s="143">
        <v>234.8</v>
      </c>
      <c r="BW448" s="143">
        <f t="shared" si="219"/>
        <v>7</v>
      </c>
      <c r="BX448" s="147" t="s">
        <v>69</v>
      </c>
      <c r="BY448" s="143">
        <f>BV448*0.1</f>
        <v>23.48</v>
      </c>
      <c r="BZ448" s="143">
        <v>7</v>
      </c>
      <c r="CA448" s="143">
        <v>9</v>
      </c>
      <c r="CB448" s="143">
        <f t="shared" si="220"/>
        <v>8</v>
      </c>
      <c r="CC448" s="159">
        <f t="shared" si="221"/>
        <v>1</v>
      </c>
      <c r="CD448" s="160" t="s">
        <v>73</v>
      </c>
      <c r="CE448" s="159">
        <f t="shared" si="229"/>
        <v>43</v>
      </c>
      <c r="CF448" s="159"/>
      <c r="CG448" s="144">
        <v>0</v>
      </c>
      <c r="CH448" s="143">
        <v>0</v>
      </c>
      <c r="CI448" s="143">
        <v>0</v>
      </c>
      <c r="CJ448" s="143">
        <v>0</v>
      </c>
      <c r="CK448" s="143">
        <v>0</v>
      </c>
      <c r="CL448" s="143">
        <v>0</v>
      </c>
      <c r="CM448" s="143">
        <v>0</v>
      </c>
      <c r="CN448" s="143">
        <v>1</v>
      </c>
      <c r="CO448" s="143">
        <v>0</v>
      </c>
      <c r="CP448" s="143">
        <v>0</v>
      </c>
      <c r="CQ448" s="143">
        <v>1</v>
      </c>
      <c r="CR448" s="143">
        <f t="shared" si="222"/>
        <v>779</v>
      </c>
      <c r="CS448" s="143">
        <f t="shared" si="223"/>
        <v>-3</v>
      </c>
    </row>
    <row r="449" s="135" customFormat="1" customHeight="1" spans="1:97">
      <c r="A449" s="143">
        <v>13022</v>
      </c>
      <c r="B449" s="143" t="s">
        <v>678</v>
      </c>
      <c r="C449" s="143">
        <v>101453</v>
      </c>
      <c r="D449" s="143" t="s">
        <v>675</v>
      </c>
      <c r="E449" s="143" t="s">
        <v>72</v>
      </c>
      <c r="F449" s="143">
        <v>19</v>
      </c>
      <c r="G449" s="143">
        <v>23</v>
      </c>
      <c r="H449" s="143">
        <v>44</v>
      </c>
      <c r="I449" s="143">
        <v>1066.24</v>
      </c>
      <c r="J449" s="143">
        <f t="shared" si="210"/>
        <v>25</v>
      </c>
      <c r="K449" s="147" t="s">
        <v>69</v>
      </c>
      <c r="L449" s="143">
        <f>I449*0.1</f>
        <v>106.624</v>
      </c>
      <c r="M449" s="143">
        <v>26</v>
      </c>
      <c r="N449" s="143">
        <v>28</v>
      </c>
      <c r="O449" s="143">
        <v>78</v>
      </c>
      <c r="P449" s="143">
        <v>1656.01</v>
      </c>
      <c r="Q449" s="143">
        <f t="shared" si="211"/>
        <v>52</v>
      </c>
      <c r="R449" s="147" t="s">
        <v>69</v>
      </c>
      <c r="S449" s="143">
        <f>P449*0.08</f>
        <v>132.4808</v>
      </c>
      <c r="T449" s="143">
        <v>12</v>
      </c>
      <c r="U449" s="143">
        <v>13</v>
      </c>
      <c r="V449" s="143">
        <v>13</v>
      </c>
      <c r="W449" s="143">
        <v>303.53</v>
      </c>
      <c r="X449" s="143">
        <f t="shared" si="212"/>
        <v>1</v>
      </c>
      <c r="Y449" s="147" t="s">
        <v>69</v>
      </c>
      <c r="Z449" s="143">
        <f>W449*0.1</f>
        <v>30.353</v>
      </c>
      <c r="AA449" s="143">
        <v>25</v>
      </c>
      <c r="AB449" s="143">
        <v>31</v>
      </c>
      <c r="AC449" s="143">
        <v>27</v>
      </c>
      <c r="AD449" s="143">
        <v>619.11</v>
      </c>
      <c r="AE449" s="143">
        <f t="shared" si="213"/>
        <v>2</v>
      </c>
      <c r="AF449" s="147" t="s">
        <v>73</v>
      </c>
      <c r="AG449" s="143">
        <f>AD449*0.08</f>
        <v>49.5288</v>
      </c>
      <c r="AH449" s="143">
        <v>3</v>
      </c>
      <c r="AI449" s="143">
        <v>4</v>
      </c>
      <c r="AJ449" s="143">
        <v>0</v>
      </c>
      <c r="AK449" s="143">
        <v>0</v>
      </c>
      <c r="AL449" s="143">
        <f t="shared" si="214"/>
        <v>-3</v>
      </c>
      <c r="AM449" s="147" t="s">
        <v>70</v>
      </c>
      <c r="AN449" s="143">
        <f t="shared" si="230"/>
        <v>0</v>
      </c>
      <c r="AO449" s="143">
        <f t="shared" si="231"/>
        <v>-3</v>
      </c>
      <c r="AP449" s="143">
        <v>41</v>
      </c>
      <c r="AQ449" s="143">
        <v>49</v>
      </c>
      <c r="AR449" s="143">
        <v>26</v>
      </c>
      <c r="AS449" s="143">
        <v>2474.22</v>
      </c>
      <c r="AT449" s="143">
        <f t="shared" si="215"/>
        <v>-15</v>
      </c>
      <c r="AU449" s="147" t="s">
        <v>70</v>
      </c>
      <c r="AV449" s="143">
        <f>AS449*0.06</f>
        <v>148.4532</v>
      </c>
      <c r="AW449" s="143">
        <v>5</v>
      </c>
      <c r="AX449" s="143">
        <v>6</v>
      </c>
      <c r="AY449" s="143">
        <v>8</v>
      </c>
      <c r="AZ449" s="143">
        <v>245</v>
      </c>
      <c r="BA449" s="143">
        <f t="shared" si="216"/>
        <v>3</v>
      </c>
      <c r="BB449" s="147" t="s">
        <v>69</v>
      </c>
      <c r="BC449" s="143">
        <f>AZ449*0.1</f>
        <v>24.5</v>
      </c>
      <c r="BD449" s="143">
        <v>3</v>
      </c>
      <c r="BE449" s="143">
        <v>3</v>
      </c>
      <c r="BF449" s="143">
        <v>0</v>
      </c>
      <c r="BG449" s="143">
        <v>0</v>
      </c>
      <c r="BH449" s="143">
        <f t="shared" si="217"/>
        <v>-3</v>
      </c>
      <c r="BI449" s="147" t="s">
        <v>70</v>
      </c>
      <c r="BJ449" s="143">
        <f>BG449*0.06</f>
        <v>0</v>
      </c>
      <c r="BK449" s="143">
        <v>8</v>
      </c>
      <c r="BL449" s="143">
        <v>9</v>
      </c>
      <c r="BM449" s="143">
        <v>2</v>
      </c>
      <c r="BN449" s="143">
        <v>59.8</v>
      </c>
      <c r="BO449" s="143">
        <v>0</v>
      </c>
      <c r="BP449" s="143">
        <f t="shared" si="218"/>
        <v>-6</v>
      </c>
      <c r="BQ449" s="147" t="s">
        <v>70</v>
      </c>
      <c r="BR449" s="143">
        <f>(BN449-BO449)*0.06</f>
        <v>3.588</v>
      </c>
      <c r="BS449" s="143">
        <v>6</v>
      </c>
      <c r="BT449" s="143">
        <v>8</v>
      </c>
      <c r="BU449" s="143">
        <v>20</v>
      </c>
      <c r="BV449" s="143">
        <v>314.39</v>
      </c>
      <c r="BW449" s="143">
        <f t="shared" si="219"/>
        <v>14</v>
      </c>
      <c r="BX449" s="147" t="s">
        <v>69</v>
      </c>
      <c r="BY449" s="143">
        <f>BV449*0.1</f>
        <v>31.439</v>
      </c>
      <c r="BZ449" s="143">
        <v>8</v>
      </c>
      <c r="CA449" s="143">
        <v>9</v>
      </c>
      <c r="CB449" s="143">
        <f t="shared" si="220"/>
        <v>6.5</v>
      </c>
      <c r="CC449" s="159">
        <f t="shared" si="221"/>
        <v>-1.5</v>
      </c>
      <c r="CD449" s="160" t="s">
        <v>70</v>
      </c>
      <c r="CE449" s="159">
        <f t="shared" si="229"/>
        <v>22</v>
      </c>
      <c r="CF449" s="159">
        <f>CC449*3</f>
        <v>-4.5</v>
      </c>
      <c r="CG449" s="144">
        <v>0</v>
      </c>
      <c r="CH449" s="143">
        <v>1</v>
      </c>
      <c r="CI449" s="143">
        <v>0</v>
      </c>
      <c r="CJ449" s="143">
        <v>1</v>
      </c>
      <c r="CK449" s="143">
        <v>0</v>
      </c>
      <c r="CL449" s="143">
        <v>0</v>
      </c>
      <c r="CM449" s="143">
        <v>0</v>
      </c>
      <c r="CN449" s="143">
        <v>3</v>
      </c>
      <c r="CO449" s="143">
        <v>0</v>
      </c>
      <c r="CP449" s="143">
        <v>0</v>
      </c>
      <c r="CQ449" s="143">
        <v>0</v>
      </c>
      <c r="CR449" s="143">
        <f t="shared" si="222"/>
        <v>549</v>
      </c>
      <c r="CS449" s="143">
        <f t="shared" si="223"/>
        <v>-7.5</v>
      </c>
    </row>
    <row r="450" s="135" customFormat="1" customHeight="1" spans="1:97">
      <c r="A450" s="143">
        <v>7317</v>
      </c>
      <c r="B450" s="143" t="s">
        <v>679</v>
      </c>
      <c r="C450" s="143">
        <v>385</v>
      </c>
      <c r="D450" s="143" t="s">
        <v>680</v>
      </c>
      <c r="E450" s="143" t="s">
        <v>681</v>
      </c>
      <c r="F450" s="143">
        <v>16</v>
      </c>
      <c r="G450" s="143">
        <v>20</v>
      </c>
      <c r="H450" s="143">
        <v>6</v>
      </c>
      <c r="I450" s="143">
        <v>124.75</v>
      </c>
      <c r="J450" s="143">
        <f t="shared" si="210"/>
        <v>-10</v>
      </c>
      <c r="K450" s="147" t="s">
        <v>70</v>
      </c>
      <c r="L450" s="143">
        <f>I450*0.06</f>
        <v>7.485</v>
      </c>
      <c r="M450" s="143">
        <v>29</v>
      </c>
      <c r="N450" s="143">
        <v>29</v>
      </c>
      <c r="O450" s="143">
        <v>35</v>
      </c>
      <c r="P450" s="143">
        <v>815.89</v>
      </c>
      <c r="Q450" s="143">
        <f t="shared" si="211"/>
        <v>6</v>
      </c>
      <c r="R450" s="147" t="s">
        <v>69</v>
      </c>
      <c r="S450" s="143">
        <f>P450*0.08</f>
        <v>65.2712</v>
      </c>
      <c r="T450" s="143">
        <v>15</v>
      </c>
      <c r="U450" s="143">
        <v>15</v>
      </c>
      <c r="V450" s="143">
        <v>0</v>
      </c>
      <c r="W450" s="143">
        <v>0</v>
      </c>
      <c r="X450" s="143">
        <f t="shared" si="212"/>
        <v>-15</v>
      </c>
      <c r="Y450" s="147" t="s">
        <v>70</v>
      </c>
      <c r="Z450" s="143">
        <f>W450*0.06</f>
        <v>0</v>
      </c>
      <c r="AA450" s="143">
        <v>15</v>
      </c>
      <c r="AB450" s="143">
        <v>18</v>
      </c>
      <c r="AC450" s="143">
        <v>15</v>
      </c>
      <c r="AD450" s="143">
        <v>253.95</v>
      </c>
      <c r="AE450" s="143">
        <f t="shared" si="213"/>
        <v>0</v>
      </c>
      <c r="AF450" s="147" t="s">
        <v>73</v>
      </c>
      <c r="AG450" s="143">
        <f>AD450*0.08</f>
        <v>20.316</v>
      </c>
      <c r="AH450" s="143">
        <v>2</v>
      </c>
      <c r="AI450" s="143">
        <v>3</v>
      </c>
      <c r="AJ450" s="143">
        <v>0</v>
      </c>
      <c r="AK450" s="143">
        <v>0</v>
      </c>
      <c r="AL450" s="143">
        <f t="shared" si="214"/>
        <v>-2</v>
      </c>
      <c r="AM450" s="147" t="s">
        <v>70</v>
      </c>
      <c r="AN450" s="143">
        <f t="shared" si="230"/>
        <v>0</v>
      </c>
      <c r="AO450" s="143">
        <f t="shared" si="231"/>
        <v>-2</v>
      </c>
      <c r="AP450" s="143">
        <v>23</v>
      </c>
      <c r="AQ450" s="143">
        <v>27</v>
      </c>
      <c r="AR450" s="143">
        <v>36</v>
      </c>
      <c r="AS450" s="143">
        <v>2862.05</v>
      </c>
      <c r="AT450" s="143">
        <f t="shared" si="215"/>
        <v>13</v>
      </c>
      <c r="AU450" s="147" t="s">
        <v>69</v>
      </c>
      <c r="AV450" s="143">
        <f>AS450*0.1</f>
        <v>286.205</v>
      </c>
      <c r="AW450" s="143">
        <v>5</v>
      </c>
      <c r="AX450" s="143">
        <v>6</v>
      </c>
      <c r="AY450" s="143">
        <v>0</v>
      </c>
      <c r="AZ450" s="143">
        <v>0</v>
      </c>
      <c r="BA450" s="143">
        <f t="shared" si="216"/>
        <v>-5</v>
      </c>
      <c r="BB450" s="147" t="s">
        <v>70</v>
      </c>
      <c r="BC450" s="143">
        <f>AZ450*0.06</f>
        <v>0</v>
      </c>
      <c r="BD450" s="143">
        <v>2</v>
      </c>
      <c r="BE450" s="143">
        <v>2</v>
      </c>
      <c r="BF450" s="143">
        <v>7</v>
      </c>
      <c r="BG450" s="143">
        <v>89.73</v>
      </c>
      <c r="BH450" s="143">
        <f t="shared" si="217"/>
        <v>5</v>
      </c>
      <c r="BI450" s="147" t="s">
        <v>69</v>
      </c>
      <c r="BJ450" s="143">
        <f>BG450*0.1</f>
        <v>8.973</v>
      </c>
      <c r="BK450" s="143">
        <v>6</v>
      </c>
      <c r="BL450" s="143">
        <v>8</v>
      </c>
      <c r="BM450" s="143">
        <v>11</v>
      </c>
      <c r="BN450" s="143">
        <v>179.4</v>
      </c>
      <c r="BO450" s="143">
        <v>149.5</v>
      </c>
      <c r="BP450" s="143">
        <f t="shared" si="218"/>
        <v>5</v>
      </c>
      <c r="BQ450" s="147" t="s">
        <v>69</v>
      </c>
      <c r="BR450" s="143">
        <f>(BN450-BO450)*0.1</f>
        <v>2.99</v>
      </c>
      <c r="BS450" s="143">
        <v>5</v>
      </c>
      <c r="BT450" s="143">
        <v>6</v>
      </c>
      <c r="BU450" s="143">
        <v>14</v>
      </c>
      <c r="BV450" s="143">
        <v>249</v>
      </c>
      <c r="BW450" s="143">
        <f t="shared" si="219"/>
        <v>9</v>
      </c>
      <c r="BX450" s="147" t="s">
        <v>69</v>
      </c>
      <c r="BY450" s="143">
        <f>BV450*0.1</f>
        <v>24.9</v>
      </c>
      <c r="BZ450" s="143">
        <v>8</v>
      </c>
      <c r="CA450" s="143">
        <v>9</v>
      </c>
      <c r="CB450" s="143">
        <f t="shared" si="220"/>
        <v>0</v>
      </c>
      <c r="CC450" s="159">
        <f t="shared" si="221"/>
        <v>-8</v>
      </c>
      <c r="CD450" s="160" t="s">
        <v>70</v>
      </c>
      <c r="CE450" s="159">
        <f t="shared" si="229"/>
        <v>0</v>
      </c>
      <c r="CF450" s="159">
        <f>CC450*3</f>
        <v>-24</v>
      </c>
      <c r="CG450" s="144">
        <v>0</v>
      </c>
      <c r="CH450" s="143">
        <v>0</v>
      </c>
      <c r="CI450" s="143">
        <v>0</v>
      </c>
      <c r="CJ450" s="143">
        <v>0</v>
      </c>
      <c r="CK450" s="143">
        <v>0</v>
      </c>
      <c r="CL450" s="143">
        <v>0</v>
      </c>
      <c r="CM450" s="143">
        <v>0</v>
      </c>
      <c r="CN450" s="143">
        <v>0</v>
      </c>
      <c r="CO450" s="143">
        <v>0</v>
      </c>
      <c r="CP450" s="143">
        <v>0</v>
      </c>
      <c r="CQ450" s="143">
        <v>0</v>
      </c>
      <c r="CR450" s="143">
        <f t="shared" si="222"/>
        <v>416</v>
      </c>
      <c r="CS450" s="143">
        <f t="shared" si="223"/>
        <v>-26</v>
      </c>
    </row>
    <row r="451" s="135" customFormat="1" customHeight="1" spans="1:97">
      <c r="A451" s="143">
        <v>7749</v>
      </c>
      <c r="B451" s="143" t="s">
        <v>682</v>
      </c>
      <c r="C451" s="143">
        <v>385</v>
      </c>
      <c r="D451" s="143" t="s">
        <v>680</v>
      </c>
      <c r="E451" s="143" t="s">
        <v>124</v>
      </c>
      <c r="F451" s="143">
        <v>23</v>
      </c>
      <c r="G451" s="143">
        <v>24</v>
      </c>
      <c r="H451" s="143">
        <v>8</v>
      </c>
      <c r="I451" s="143">
        <v>176.25</v>
      </c>
      <c r="J451" s="143">
        <f t="shared" si="210"/>
        <v>-15</v>
      </c>
      <c r="K451" s="147" t="s">
        <v>70</v>
      </c>
      <c r="L451" s="143">
        <f>I451*0.06</f>
        <v>10.575</v>
      </c>
      <c r="M451" s="143">
        <v>33</v>
      </c>
      <c r="N451" s="143">
        <v>33</v>
      </c>
      <c r="O451" s="143">
        <v>24</v>
      </c>
      <c r="P451" s="143">
        <v>553.17</v>
      </c>
      <c r="Q451" s="143">
        <f t="shared" si="211"/>
        <v>-9</v>
      </c>
      <c r="R451" s="147" t="s">
        <v>70</v>
      </c>
      <c r="S451" s="143">
        <f>P451*0.05</f>
        <v>27.6585</v>
      </c>
      <c r="T451" s="143">
        <v>9</v>
      </c>
      <c r="U451" s="143">
        <v>9</v>
      </c>
      <c r="V451" s="143">
        <v>8</v>
      </c>
      <c r="W451" s="143">
        <v>185.5</v>
      </c>
      <c r="X451" s="143">
        <f t="shared" si="212"/>
        <v>-1</v>
      </c>
      <c r="Y451" s="147" t="s">
        <v>70</v>
      </c>
      <c r="Z451" s="143">
        <f>W451*0.06</f>
        <v>11.13</v>
      </c>
      <c r="AA451" s="143">
        <v>19</v>
      </c>
      <c r="AB451" s="143">
        <v>27</v>
      </c>
      <c r="AC451" s="143">
        <v>12</v>
      </c>
      <c r="AD451" s="143">
        <v>322.6</v>
      </c>
      <c r="AE451" s="143">
        <f t="shared" si="213"/>
        <v>-7</v>
      </c>
      <c r="AF451" s="147" t="s">
        <v>70</v>
      </c>
      <c r="AG451" s="143">
        <f>AD451*0.06</f>
        <v>19.356</v>
      </c>
      <c r="AH451" s="143">
        <v>5</v>
      </c>
      <c r="AI451" s="143">
        <v>3</v>
      </c>
      <c r="AJ451" s="143">
        <v>0</v>
      </c>
      <c r="AK451" s="143">
        <v>0</v>
      </c>
      <c r="AL451" s="143">
        <f t="shared" si="214"/>
        <v>-5</v>
      </c>
      <c r="AM451" s="147" t="s">
        <v>70</v>
      </c>
      <c r="AN451" s="143">
        <f t="shared" si="230"/>
        <v>0</v>
      </c>
      <c r="AO451" s="143">
        <f t="shared" si="231"/>
        <v>-5</v>
      </c>
      <c r="AP451" s="143">
        <v>26</v>
      </c>
      <c r="AQ451" s="143">
        <v>34</v>
      </c>
      <c r="AR451" s="143">
        <v>41</v>
      </c>
      <c r="AS451" s="143">
        <v>3465</v>
      </c>
      <c r="AT451" s="143">
        <f t="shared" si="215"/>
        <v>15</v>
      </c>
      <c r="AU451" s="147" t="s">
        <v>69</v>
      </c>
      <c r="AV451" s="143">
        <f>AS451*0.1</f>
        <v>346.5</v>
      </c>
      <c r="AW451" s="143">
        <v>8</v>
      </c>
      <c r="AX451" s="143">
        <v>9</v>
      </c>
      <c r="AY451" s="143">
        <v>1</v>
      </c>
      <c r="AZ451" s="143">
        <v>35</v>
      </c>
      <c r="BA451" s="143">
        <f t="shared" si="216"/>
        <v>-7</v>
      </c>
      <c r="BB451" s="147" t="s">
        <v>70</v>
      </c>
      <c r="BC451" s="143">
        <f>AZ451*0.06</f>
        <v>2.1</v>
      </c>
      <c r="BD451" s="143">
        <v>2</v>
      </c>
      <c r="BE451" s="143">
        <v>4</v>
      </c>
      <c r="BF451" s="143">
        <v>9</v>
      </c>
      <c r="BG451" s="143">
        <v>148.09</v>
      </c>
      <c r="BH451" s="143">
        <f t="shared" si="217"/>
        <v>7</v>
      </c>
      <c r="BI451" s="147" t="s">
        <v>69</v>
      </c>
      <c r="BJ451" s="143">
        <f>BG451*0.1</f>
        <v>14.809</v>
      </c>
      <c r="BK451" s="143">
        <v>9</v>
      </c>
      <c r="BL451" s="143">
        <v>9</v>
      </c>
      <c r="BM451" s="143">
        <v>22</v>
      </c>
      <c r="BN451" s="143">
        <v>299</v>
      </c>
      <c r="BO451" s="143">
        <v>299</v>
      </c>
      <c r="BP451" s="143">
        <f t="shared" si="218"/>
        <v>13</v>
      </c>
      <c r="BQ451" s="147" t="s">
        <v>69</v>
      </c>
      <c r="BR451" s="143">
        <f>(BN451-BO451)*0.1</f>
        <v>0</v>
      </c>
      <c r="BS451" s="143">
        <v>5</v>
      </c>
      <c r="BT451" s="143">
        <v>9</v>
      </c>
      <c r="BU451" s="143">
        <v>3</v>
      </c>
      <c r="BV451" s="143">
        <v>57.34</v>
      </c>
      <c r="BW451" s="143">
        <f t="shared" si="219"/>
        <v>-2</v>
      </c>
      <c r="BX451" s="147" t="s">
        <v>70</v>
      </c>
      <c r="BY451" s="143">
        <f>BV451*0.06</f>
        <v>3.4404</v>
      </c>
      <c r="BZ451" s="143">
        <v>5</v>
      </c>
      <c r="CA451" s="143">
        <v>9</v>
      </c>
      <c r="CB451" s="143">
        <f t="shared" si="220"/>
        <v>3</v>
      </c>
      <c r="CC451" s="159">
        <f t="shared" si="221"/>
        <v>-2</v>
      </c>
      <c r="CD451" s="160" t="s">
        <v>70</v>
      </c>
      <c r="CE451" s="159">
        <f t="shared" si="229"/>
        <v>9</v>
      </c>
      <c r="CF451" s="159">
        <f>CC451*3</f>
        <v>-6</v>
      </c>
      <c r="CG451" s="144">
        <v>0</v>
      </c>
      <c r="CH451" s="143">
        <v>3</v>
      </c>
      <c r="CI451" s="143">
        <v>0</v>
      </c>
      <c r="CJ451" s="143">
        <v>0</v>
      </c>
      <c r="CK451" s="143">
        <v>0</v>
      </c>
      <c r="CL451" s="143">
        <v>0</v>
      </c>
      <c r="CM451" s="143">
        <v>0</v>
      </c>
      <c r="CN451" s="143">
        <v>0</v>
      </c>
      <c r="CO451" s="143">
        <v>0</v>
      </c>
      <c r="CP451" s="143">
        <v>0</v>
      </c>
      <c r="CQ451" s="143">
        <v>0</v>
      </c>
      <c r="CR451" s="143">
        <f t="shared" si="222"/>
        <v>445</v>
      </c>
      <c r="CS451" s="143">
        <f t="shared" si="223"/>
        <v>-11</v>
      </c>
    </row>
    <row r="452" s="135" customFormat="1" customHeight="1" spans="1:97">
      <c r="A452" s="143">
        <v>11503</v>
      </c>
      <c r="B452" s="143" t="s">
        <v>683</v>
      </c>
      <c r="C452" s="143">
        <v>385</v>
      </c>
      <c r="D452" s="143" t="s">
        <v>680</v>
      </c>
      <c r="E452" s="143" t="s">
        <v>72</v>
      </c>
      <c r="F452" s="143">
        <v>16</v>
      </c>
      <c r="G452" s="143">
        <v>20</v>
      </c>
      <c r="H452" s="143">
        <v>16</v>
      </c>
      <c r="I452" s="143">
        <v>422.32</v>
      </c>
      <c r="J452" s="143">
        <f t="shared" ref="J452:J497" si="232">H452-F452</f>
        <v>0</v>
      </c>
      <c r="K452" s="147" t="s">
        <v>73</v>
      </c>
      <c r="L452" s="143">
        <f>I452*0.08</f>
        <v>33.7856</v>
      </c>
      <c r="M452" s="143">
        <v>8</v>
      </c>
      <c r="N452" s="143">
        <v>17</v>
      </c>
      <c r="O452" s="143">
        <v>19</v>
      </c>
      <c r="P452" s="143">
        <v>448.43</v>
      </c>
      <c r="Q452" s="143">
        <f t="shared" ref="Q452:Q497" si="233">O452-M452</f>
        <v>11</v>
      </c>
      <c r="R452" s="147" t="s">
        <v>69</v>
      </c>
      <c r="S452" s="143">
        <f>P452*0.08</f>
        <v>35.8744</v>
      </c>
      <c r="T452" s="143">
        <v>1</v>
      </c>
      <c r="U452" s="143">
        <v>9</v>
      </c>
      <c r="V452" s="143">
        <v>2</v>
      </c>
      <c r="W452" s="143">
        <v>52.5</v>
      </c>
      <c r="X452" s="143">
        <f t="shared" ref="X452:X497" si="234">V452-T452</f>
        <v>1</v>
      </c>
      <c r="Y452" s="147" t="s">
        <v>73</v>
      </c>
      <c r="Z452" s="143">
        <f>W452*0.08</f>
        <v>4.2</v>
      </c>
      <c r="AA452" s="143">
        <v>15</v>
      </c>
      <c r="AB452" s="143">
        <v>18</v>
      </c>
      <c r="AC452" s="143">
        <v>20</v>
      </c>
      <c r="AD452" s="143">
        <v>420.8</v>
      </c>
      <c r="AE452" s="143">
        <f t="shared" ref="AE452:AE497" si="235">AC452-AA452</f>
        <v>5</v>
      </c>
      <c r="AF452" s="147" t="s">
        <v>69</v>
      </c>
      <c r="AG452" s="143">
        <f>AD452*0.1</f>
        <v>42.08</v>
      </c>
      <c r="AH452" s="143">
        <v>2</v>
      </c>
      <c r="AI452" s="143">
        <v>3</v>
      </c>
      <c r="AJ452" s="143">
        <v>0</v>
      </c>
      <c r="AK452" s="143">
        <v>0</v>
      </c>
      <c r="AL452" s="143">
        <f t="shared" ref="AL452:AL497" si="236">AJ452-AH452</f>
        <v>-2</v>
      </c>
      <c r="AM452" s="147" t="s">
        <v>70</v>
      </c>
      <c r="AN452" s="143">
        <f t="shared" si="230"/>
        <v>0</v>
      </c>
      <c r="AO452" s="143">
        <f t="shared" si="231"/>
        <v>-2</v>
      </c>
      <c r="AP452" s="143">
        <v>23</v>
      </c>
      <c r="AQ452" s="143">
        <v>27</v>
      </c>
      <c r="AR452" s="143">
        <v>43</v>
      </c>
      <c r="AS452" s="143">
        <v>3982</v>
      </c>
      <c r="AT452" s="143">
        <f t="shared" ref="AT452:AT497" si="237">AR452-AP452</f>
        <v>20</v>
      </c>
      <c r="AU452" s="147" t="s">
        <v>69</v>
      </c>
      <c r="AV452" s="143">
        <f>AS452*0.1</f>
        <v>398.2</v>
      </c>
      <c r="AW452" s="143">
        <v>5</v>
      </c>
      <c r="AX452" s="143">
        <v>6</v>
      </c>
      <c r="AY452" s="143">
        <v>27</v>
      </c>
      <c r="AZ452" s="143">
        <v>770.01</v>
      </c>
      <c r="BA452" s="143">
        <f t="shared" ref="BA452:BA497" si="238">AY452-AW452</f>
        <v>22</v>
      </c>
      <c r="BB452" s="147" t="s">
        <v>69</v>
      </c>
      <c r="BC452" s="143">
        <f>AZ452*0.1</f>
        <v>77.001</v>
      </c>
      <c r="BD452" s="143">
        <v>2</v>
      </c>
      <c r="BE452" s="143">
        <v>2</v>
      </c>
      <c r="BF452" s="143">
        <v>4</v>
      </c>
      <c r="BG452" s="143">
        <v>117.9</v>
      </c>
      <c r="BH452" s="143">
        <f t="shared" ref="BH452:BH497" si="239">BF452-BD452</f>
        <v>2</v>
      </c>
      <c r="BI452" s="147" t="s">
        <v>69</v>
      </c>
      <c r="BJ452" s="143">
        <f>BG452*0.1</f>
        <v>11.79</v>
      </c>
      <c r="BK452" s="143">
        <v>6</v>
      </c>
      <c r="BL452" s="143">
        <v>8</v>
      </c>
      <c r="BM452" s="143">
        <v>10</v>
      </c>
      <c r="BN452" s="143">
        <v>149.5</v>
      </c>
      <c r="BO452" s="143">
        <v>149.5</v>
      </c>
      <c r="BP452" s="143">
        <f t="shared" ref="BP452:BP497" si="240">BM452-BK452</f>
        <v>4</v>
      </c>
      <c r="BQ452" s="147" t="s">
        <v>69</v>
      </c>
      <c r="BR452" s="143">
        <f>(BN452-BO452)*0.1</f>
        <v>0</v>
      </c>
      <c r="BS452" s="143">
        <v>5</v>
      </c>
      <c r="BT452" s="143">
        <v>6</v>
      </c>
      <c r="BU452" s="143">
        <v>9</v>
      </c>
      <c r="BV452" s="143">
        <v>159</v>
      </c>
      <c r="BW452" s="143">
        <f t="shared" ref="BW452:BW497" si="241">BU452-BS452</f>
        <v>4</v>
      </c>
      <c r="BX452" s="147" t="s">
        <v>69</v>
      </c>
      <c r="BY452" s="143">
        <f>BV452*0.1</f>
        <v>15.9</v>
      </c>
      <c r="BZ452" s="143">
        <v>8</v>
      </c>
      <c r="CA452" s="143">
        <v>9</v>
      </c>
      <c r="CB452" s="143">
        <f t="shared" ref="CB452:CB497" si="242">CG452*0.5+CH452*1+CI452*5+CJ452*2.5+CK452*10+CL452*1+CM452*5+CN452*1+CO452*4+CP452*8+CQ452*7</f>
        <v>0</v>
      </c>
      <c r="CC452" s="159">
        <f t="shared" ref="CC452:CC497" si="243">CB452-BZ452</f>
        <v>-8</v>
      </c>
      <c r="CD452" s="160" t="s">
        <v>70</v>
      </c>
      <c r="CE452" s="159">
        <f t="shared" si="229"/>
        <v>0</v>
      </c>
      <c r="CF452" s="159">
        <f>CC452*3</f>
        <v>-24</v>
      </c>
      <c r="CG452" s="144">
        <v>0</v>
      </c>
      <c r="CH452" s="143">
        <v>0</v>
      </c>
      <c r="CI452" s="143">
        <v>0</v>
      </c>
      <c r="CJ452" s="143">
        <v>0</v>
      </c>
      <c r="CK452" s="143">
        <v>0</v>
      </c>
      <c r="CL452" s="143">
        <v>0</v>
      </c>
      <c r="CM452" s="143">
        <v>0</v>
      </c>
      <c r="CN452" s="143">
        <v>0</v>
      </c>
      <c r="CO452" s="143">
        <v>0</v>
      </c>
      <c r="CP452" s="143">
        <v>0</v>
      </c>
      <c r="CQ452" s="143">
        <v>0</v>
      </c>
      <c r="CR452" s="143">
        <f t="shared" ref="CR452:CR496" si="244">ROUND(L452+S452+Z452+AG452+AN452+AV452+BC452+BJ452+BR452+BY452+CE452,0)</f>
        <v>619</v>
      </c>
      <c r="CS452" s="143">
        <f t="shared" ref="CS452:CS496" si="245">CF452+AO452</f>
        <v>-26</v>
      </c>
    </row>
    <row r="453" s="135" customFormat="1" customHeight="1" spans="1:97">
      <c r="A453" s="143">
        <v>12566</v>
      </c>
      <c r="B453" s="143" t="s">
        <v>684</v>
      </c>
      <c r="C453" s="143">
        <v>385</v>
      </c>
      <c r="D453" s="143" t="s">
        <v>680</v>
      </c>
      <c r="E453" s="143" t="s">
        <v>72</v>
      </c>
      <c r="F453" s="143">
        <v>16</v>
      </c>
      <c r="G453" s="143">
        <v>20</v>
      </c>
      <c r="H453" s="143">
        <v>3</v>
      </c>
      <c r="I453" s="143">
        <v>57.2</v>
      </c>
      <c r="J453" s="143">
        <f t="shared" si="232"/>
        <v>-13</v>
      </c>
      <c r="K453" s="147" t="s">
        <v>70</v>
      </c>
      <c r="L453" s="143">
        <f t="shared" ref="L453:L459" si="246">I453*0.06</f>
        <v>3.432</v>
      </c>
      <c r="M453" s="143">
        <v>22</v>
      </c>
      <c r="N453" s="143">
        <v>31</v>
      </c>
      <c r="O453" s="143">
        <v>15</v>
      </c>
      <c r="P453" s="143">
        <v>393.44</v>
      </c>
      <c r="Q453" s="143">
        <f t="shared" si="233"/>
        <v>-7</v>
      </c>
      <c r="R453" s="147" t="s">
        <v>70</v>
      </c>
      <c r="S453" s="143">
        <f>P453*0.05</f>
        <v>19.672</v>
      </c>
      <c r="T453" s="143">
        <v>8</v>
      </c>
      <c r="U453" s="143">
        <v>9</v>
      </c>
      <c r="V453" s="143">
        <v>0</v>
      </c>
      <c r="W453" s="143">
        <v>0</v>
      </c>
      <c r="X453" s="143">
        <f t="shared" si="234"/>
        <v>-8</v>
      </c>
      <c r="Y453" s="147" t="s">
        <v>70</v>
      </c>
      <c r="Z453" s="143">
        <f t="shared" ref="Z453:Z464" si="247">W453*0.06</f>
        <v>0</v>
      </c>
      <c r="AA453" s="143">
        <v>15</v>
      </c>
      <c r="AB453" s="143">
        <v>18</v>
      </c>
      <c r="AC453" s="143">
        <v>5</v>
      </c>
      <c r="AD453" s="143">
        <v>152.8</v>
      </c>
      <c r="AE453" s="143">
        <f t="shared" si="235"/>
        <v>-10</v>
      </c>
      <c r="AF453" s="147" t="s">
        <v>70</v>
      </c>
      <c r="AG453" s="143">
        <f t="shared" ref="AG453:AG462" si="248">AD453*0.06</f>
        <v>9.168</v>
      </c>
      <c r="AH453" s="143">
        <v>2</v>
      </c>
      <c r="AI453" s="143">
        <v>3</v>
      </c>
      <c r="AJ453" s="143">
        <v>0</v>
      </c>
      <c r="AK453" s="143">
        <v>0</v>
      </c>
      <c r="AL453" s="143">
        <f t="shared" si="236"/>
        <v>-2</v>
      </c>
      <c r="AM453" s="147" t="s">
        <v>70</v>
      </c>
      <c r="AN453" s="143">
        <f t="shared" si="230"/>
        <v>0</v>
      </c>
      <c r="AO453" s="143">
        <f t="shared" si="231"/>
        <v>-2</v>
      </c>
      <c r="AP453" s="143">
        <v>23</v>
      </c>
      <c r="AQ453" s="143">
        <v>27</v>
      </c>
      <c r="AR453" s="143">
        <v>49</v>
      </c>
      <c r="AS453" s="143">
        <v>4610</v>
      </c>
      <c r="AT453" s="143">
        <f t="shared" si="237"/>
        <v>26</v>
      </c>
      <c r="AU453" s="147" t="s">
        <v>69</v>
      </c>
      <c r="AV453" s="143">
        <f>AS453*0.1</f>
        <v>461</v>
      </c>
      <c r="AW453" s="143">
        <v>5</v>
      </c>
      <c r="AX453" s="143">
        <v>6</v>
      </c>
      <c r="AY453" s="143">
        <v>7</v>
      </c>
      <c r="AZ453" s="143">
        <v>210</v>
      </c>
      <c r="BA453" s="143">
        <f t="shared" si="238"/>
        <v>2</v>
      </c>
      <c r="BB453" s="147" t="s">
        <v>69</v>
      </c>
      <c r="BC453" s="143">
        <f>AZ453*0.1</f>
        <v>21</v>
      </c>
      <c r="BD453" s="143">
        <v>2</v>
      </c>
      <c r="BE453" s="143">
        <v>2</v>
      </c>
      <c r="BF453" s="143">
        <v>6</v>
      </c>
      <c r="BG453" s="143">
        <v>147.8</v>
      </c>
      <c r="BH453" s="143">
        <f t="shared" si="239"/>
        <v>4</v>
      </c>
      <c r="BI453" s="147" t="s">
        <v>69</v>
      </c>
      <c r="BJ453" s="143">
        <f>BG453*0.1</f>
        <v>14.78</v>
      </c>
      <c r="BK453" s="143">
        <v>6</v>
      </c>
      <c r="BL453" s="143">
        <v>8</v>
      </c>
      <c r="BM453" s="143">
        <v>0</v>
      </c>
      <c r="BN453" s="143">
        <v>0</v>
      </c>
      <c r="BO453" s="143">
        <v>0</v>
      </c>
      <c r="BP453" s="143">
        <f t="shared" si="240"/>
        <v>-6</v>
      </c>
      <c r="BQ453" s="147" t="s">
        <v>70</v>
      </c>
      <c r="BR453" s="143">
        <f>(BN453-BO453)*0.06</f>
        <v>0</v>
      </c>
      <c r="BS453" s="143">
        <v>5</v>
      </c>
      <c r="BT453" s="143">
        <v>6</v>
      </c>
      <c r="BU453" s="143">
        <v>2</v>
      </c>
      <c r="BV453" s="143">
        <v>10.68</v>
      </c>
      <c r="BW453" s="143">
        <f t="shared" si="241"/>
        <v>-3</v>
      </c>
      <c r="BX453" s="147" t="s">
        <v>70</v>
      </c>
      <c r="BY453" s="143">
        <f>BV453*0.06</f>
        <v>0.6408</v>
      </c>
      <c r="BZ453" s="143">
        <v>8</v>
      </c>
      <c r="CA453" s="143">
        <v>9</v>
      </c>
      <c r="CB453" s="143">
        <f t="shared" si="242"/>
        <v>9</v>
      </c>
      <c r="CC453" s="159">
        <f t="shared" si="243"/>
        <v>1</v>
      </c>
      <c r="CD453" s="160" t="s">
        <v>69</v>
      </c>
      <c r="CE453" s="159">
        <f>CG453*3+CH453*5+CI453*25+CJ453*15+CK453*70+CL453*6+CM453*30+CN453*6+CO453*24+CP453*56+CQ453*61</f>
        <v>62</v>
      </c>
      <c r="CF453" s="159"/>
      <c r="CG453" s="144">
        <v>0</v>
      </c>
      <c r="CH453" s="143">
        <v>0</v>
      </c>
      <c r="CI453" s="143">
        <v>0</v>
      </c>
      <c r="CJ453" s="143">
        <v>0</v>
      </c>
      <c r="CK453" s="143">
        <v>0</v>
      </c>
      <c r="CL453" s="143">
        <v>0</v>
      </c>
      <c r="CM453" s="143">
        <v>0</v>
      </c>
      <c r="CN453" s="143">
        <v>1</v>
      </c>
      <c r="CO453" s="143">
        <v>0</v>
      </c>
      <c r="CP453" s="143">
        <v>1</v>
      </c>
      <c r="CQ453" s="143">
        <v>0</v>
      </c>
      <c r="CR453" s="143">
        <f t="shared" si="244"/>
        <v>592</v>
      </c>
      <c r="CS453" s="143">
        <f t="shared" si="245"/>
        <v>-2</v>
      </c>
    </row>
    <row r="454" s="135" customFormat="1" customHeight="1" spans="1:97">
      <c r="A454" s="143">
        <v>1000733</v>
      </c>
      <c r="B454" s="143" t="s">
        <v>685</v>
      </c>
      <c r="C454" s="143">
        <v>385</v>
      </c>
      <c r="D454" s="143" t="s">
        <v>680</v>
      </c>
      <c r="E454" s="143" t="s">
        <v>231</v>
      </c>
      <c r="F454" s="143">
        <v>16</v>
      </c>
      <c r="G454" s="143">
        <v>20</v>
      </c>
      <c r="H454" s="143">
        <v>0</v>
      </c>
      <c r="I454" s="143">
        <v>0</v>
      </c>
      <c r="J454" s="143">
        <f t="shared" si="232"/>
        <v>-16</v>
      </c>
      <c r="K454" s="147" t="s">
        <v>70</v>
      </c>
      <c r="L454" s="143">
        <f t="shared" si="246"/>
        <v>0</v>
      </c>
      <c r="M454" s="143">
        <v>22</v>
      </c>
      <c r="N454" s="143">
        <v>24</v>
      </c>
      <c r="O454" s="143">
        <v>0</v>
      </c>
      <c r="P454" s="143">
        <v>0</v>
      </c>
      <c r="Q454" s="143">
        <f t="shared" si="233"/>
        <v>-22</v>
      </c>
      <c r="R454" s="147" t="s">
        <v>70</v>
      </c>
      <c r="S454" s="143">
        <f>P454*0.05</f>
        <v>0</v>
      </c>
      <c r="T454" s="143">
        <v>8</v>
      </c>
      <c r="U454" s="143">
        <v>9</v>
      </c>
      <c r="V454" s="143">
        <v>0</v>
      </c>
      <c r="W454" s="143">
        <v>0</v>
      </c>
      <c r="X454" s="143">
        <f t="shared" si="234"/>
        <v>-8</v>
      </c>
      <c r="Y454" s="147" t="s">
        <v>70</v>
      </c>
      <c r="Z454" s="143">
        <f t="shared" si="247"/>
        <v>0</v>
      </c>
      <c r="AA454" s="143">
        <v>15</v>
      </c>
      <c r="AB454" s="143">
        <v>18</v>
      </c>
      <c r="AC454" s="143">
        <v>0</v>
      </c>
      <c r="AD454" s="143">
        <v>0</v>
      </c>
      <c r="AE454" s="143">
        <f t="shared" si="235"/>
        <v>-15</v>
      </c>
      <c r="AF454" s="147" t="s">
        <v>70</v>
      </c>
      <c r="AG454" s="143">
        <f t="shared" si="248"/>
        <v>0</v>
      </c>
      <c r="AH454" s="143">
        <v>2</v>
      </c>
      <c r="AI454" s="143">
        <v>3</v>
      </c>
      <c r="AJ454" s="143">
        <v>0</v>
      </c>
      <c r="AK454" s="143">
        <v>0</v>
      </c>
      <c r="AL454" s="143">
        <f t="shared" si="236"/>
        <v>-2</v>
      </c>
      <c r="AM454" s="147" t="s">
        <v>70</v>
      </c>
      <c r="AN454" s="143">
        <f t="shared" si="230"/>
        <v>0</v>
      </c>
      <c r="AO454" s="143">
        <f t="shared" si="231"/>
        <v>-2</v>
      </c>
      <c r="AP454" s="143">
        <v>23</v>
      </c>
      <c r="AQ454" s="143">
        <v>27</v>
      </c>
      <c r="AR454" s="143">
        <v>0</v>
      </c>
      <c r="AS454" s="143">
        <v>0</v>
      </c>
      <c r="AT454" s="143">
        <f t="shared" si="237"/>
        <v>-23</v>
      </c>
      <c r="AU454" s="147" t="s">
        <v>70</v>
      </c>
      <c r="AV454" s="143">
        <f>AS454*0.06</f>
        <v>0</v>
      </c>
      <c r="AW454" s="143">
        <v>5</v>
      </c>
      <c r="AX454" s="143">
        <v>6</v>
      </c>
      <c r="AY454" s="143">
        <v>0</v>
      </c>
      <c r="AZ454" s="143">
        <v>0</v>
      </c>
      <c r="BA454" s="143">
        <f t="shared" si="238"/>
        <v>-5</v>
      </c>
      <c r="BB454" s="147" t="s">
        <v>70</v>
      </c>
      <c r="BC454" s="143">
        <f>AZ454*0.06</f>
        <v>0</v>
      </c>
      <c r="BD454" s="143">
        <v>2</v>
      </c>
      <c r="BE454" s="143">
        <v>2</v>
      </c>
      <c r="BF454" s="143">
        <v>0</v>
      </c>
      <c r="BG454" s="143">
        <v>0</v>
      </c>
      <c r="BH454" s="143">
        <f t="shared" si="239"/>
        <v>-2</v>
      </c>
      <c r="BI454" s="147" t="s">
        <v>70</v>
      </c>
      <c r="BJ454" s="143">
        <f>BG454*0.06</f>
        <v>0</v>
      </c>
      <c r="BK454" s="143">
        <v>6</v>
      </c>
      <c r="BL454" s="143">
        <v>8</v>
      </c>
      <c r="BM454" s="143">
        <v>0</v>
      </c>
      <c r="BN454" s="143">
        <v>0</v>
      </c>
      <c r="BO454" s="143">
        <v>0</v>
      </c>
      <c r="BP454" s="143">
        <f t="shared" si="240"/>
        <v>-6</v>
      </c>
      <c r="BQ454" s="147" t="s">
        <v>70</v>
      </c>
      <c r="BR454" s="143">
        <f>(BN454-BO454)*0.06</f>
        <v>0</v>
      </c>
      <c r="BS454" s="143">
        <v>5</v>
      </c>
      <c r="BT454" s="143">
        <v>6</v>
      </c>
      <c r="BU454" s="143">
        <v>0</v>
      </c>
      <c r="BV454" s="143">
        <v>0</v>
      </c>
      <c r="BW454" s="143">
        <f t="shared" si="241"/>
        <v>-5</v>
      </c>
      <c r="BX454" s="147" t="s">
        <v>70</v>
      </c>
      <c r="BY454" s="143">
        <f>BV454*0.06</f>
        <v>0</v>
      </c>
      <c r="BZ454" s="143">
        <v>8</v>
      </c>
      <c r="CA454" s="143">
        <v>9</v>
      </c>
      <c r="CB454" s="143">
        <f t="shared" si="242"/>
        <v>0</v>
      </c>
      <c r="CC454" s="159">
        <f t="shared" si="243"/>
        <v>-8</v>
      </c>
      <c r="CD454" s="160" t="s">
        <v>70</v>
      </c>
      <c r="CE454" s="159">
        <f>CG454*2+CH454*3+CI454*15+CJ454*10+CK454*50+CL454*4+CM454*20+CN454*3+CO454*15+CP454*40+CQ454*40</f>
        <v>0</v>
      </c>
      <c r="CF454" s="159">
        <f>CC454*3</f>
        <v>-24</v>
      </c>
      <c r="CG454" s="144">
        <v>0</v>
      </c>
      <c r="CH454" s="143">
        <v>0</v>
      </c>
      <c r="CI454" s="143">
        <v>0</v>
      </c>
      <c r="CJ454" s="143">
        <v>0</v>
      </c>
      <c r="CK454" s="143">
        <v>0</v>
      </c>
      <c r="CL454" s="143">
        <v>0</v>
      </c>
      <c r="CM454" s="143">
        <v>0</v>
      </c>
      <c r="CN454" s="143">
        <v>0</v>
      </c>
      <c r="CO454" s="143">
        <v>0</v>
      </c>
      <c r="CP454" s="143">
        <v>0</v>
      </c>
      <c r="CQ454" s="143">
        <v>0</v>
      </c>
      <c r="CR454" s="143">
        <f t="shared" si="244"/>
        <v>0</v>
      </c>
      <c r="CS454" s="143">
        <f t="shared" si="245"/>
        <v>-26</v>
      </c>
    </row>
    <row r="455" s="135" customFormat="1" customHeight="1" spans="1:97">
      <c r="A455" s="143">
        <v>1000735</v>
      </c>
      <c r="B455" s="143" t="s">
        <v>686</v>
      </c>
      <c r="C455" s="143">
        <v>385</v>
      </c>
      <c r="D455" s="143" t="s">
        <v>680</v>
      </c>
      <c r="E455" s="143" t="s">
        <v>85</v>
      </c>
      <c r="F455" s="143">
        <v>16</v>
      </c>
      <c r="G455" s="143">
        <v>20</v>
      </c>
      <c r="H455" s="143">
        <v>7</v>
      </c>
      <c r="I455" s="143">
        <v>148.5</v>
      </c>
      <c r="J455" s="143">
        <f t="shared" si="232"/>
        <v>-9</v>
      </c>
      <c r="K455" s="147" t="s">
        <v>70</v>
      </c>
      <c r="L455" s="143">
        <f t="shared" si="246"/>
        <v>8.91</v>
      </c>
      <c r="M455" s="143">
        <v>22</v>
      </c>
      <c r="N455" s="143">
        <v>24</v>
      </c>
      <c r="O455" s="143">
        <v>2</v>
      </c>
      <c r="P455" s="143">
        <v>48</v>
      </c>
      <c r="Q455" s="143">
        <f t="shared" si="233"/>
        <v>-20</v>
      </c>
      <c r="R455" s="147" t="s">
        <v>70</v>
      </c>
      <c r="S455" s="143">
        <f>P455*0.05</f>
        <v>2.4</v>
      </c>
      <c r="T455" s="143">
        <v>8</v>
      </c>
      <c r="U455" s="143">
        <v>9</v>
      </c>
      <c r="V455" s="143">
        <v>1</v>
      </c>
      <c r="W455" s="143">
        <v>28</v>
      </c>
      <c r="X455" s="143">
        <f t="shared" si="234"/>
        <v>-7</v>
      </c>
      <c r="Y455" s="147" t="s">
        <v>70</v>
      </c>
      <c r="Z455" s="143">
        <f t="shared" si="247"/>
        <v>1.68</v>
      </c>
      <c r="AA455" s="143">
        <v>15</v>
      </c>
      <c r="AB455" s="143">
        <v>18</v>
      </c>
      <c r="AC455" s="143">
        <v>0</v>
      </c>
      <c r="AD455" s="143">
        <v>0</v>
      </c>
      <c r="AE455" s="143">
        <f t="shared" si="235"/>
        <v>-15</v>
      </c>
      <c r="AF455" s="147" t="s">
        <v>70</v>
      </c>
      <c r="AG455" s="143">
        <f t="shared" si="248"/>
        <v>0</v>
      </c>
      <c r="AH455" s="143">
        <v>2</v>
      </c>
      <c r="AI455" s="143">
        <v>3</v>
      </c>
      <c r="AJ455" s="143">
        <v>0</v>
      </c>
      <c r="AK455" s="143">
        <v>0</v>
      </c>
      <c r="AL455" s="143">
        <f t="shared" si="236"/>
        <v>-2</v>
      </c>
      <c r="AM455" s="147" t="s">
        <v>70</v>
      </c>
      <c r="AN455" s="143">
        <f t="shared" si="230"/>
        <v>0</v>
      </c>
      <c r="AO455" s="143">
        <f t="shared" si="231"/>
        <v>-2</v>
      </c>
      <c r="AP455" s="143">
        <v>23</v>
      </c>
      <c r="AQ455" s="143">
        <v>27</v>
      </c>
      <c r="AR455" s="143">
        <v>3</v>
      </c>
      <c r="AS455" s="143">
        <v>276</v>
      </c>
      <c r="AT455" s="143">
        <f t="shared" si="237"/>
        <v>-20</v>
      </c>
      <c r="AU455" s="147" t="s">
        <v>70</v>
      </c>
      <c r="AV455" s="143">
        <f>AS455*0.06</f>
        <v>16.56</v>
      </c>
      <c r="AW455" s="143">
        <v>5</v>
      </c>
      <c r="AX455" s="143">
        <v>6</v>
      </c>
      <c r="AY455" s="143">
        <v>0</v>
      </c>
      <c r="AZ455" s="143">
        <v>0</v>
      </c>
      <c r="BA455" s="143">
        <f t="shared" si="238"/>
        <v>-5</v>
      </c>
      <c r="BB455" s="147" t="s">
        <v>70</v>
      </c>
      <c r="BC455" s="143">
        <f>AZ455*0.06</f>
        <v>0</v>
      </c>
      <c r="BD455" s="143">
        <v>2</v>
      </c>
      <c r="BE455" s="143">
        <v>2</v>
      </c>
      <c r="BF455" s="143">
        <v>3</v>
      </c>
      <c r="BG455" s="143">
        <v>49.7</v>
      </c>
      <c r="BH455" s="143">
        <f t="shared" si="239"/>
        <v>1</v>
      </c>
      <c r="BI455" s="147" t="s">
        <v>69</v>
      </c>
      <c r="BJ455" s="143">
        <f>BG455*0.1</f>
        <v>4.97</v>
      </c>
      <c r="BK455" s="143">
        <v>6</v>
      </c>
      <c r="BL455" s="143">
        <v>8</v>
      </c>
      <c r="BM455" s="143">
        <v>15</v>
      </c>
      <c r="BN455" s="143">
        <v>299</v>
      </c>
      <c r="BO455" s="143">
        <v>0</v>
      </c>
      <c r="BP455" s="143">
        <f t="shared" si="240"/>
        <v>9</v>
      </c>
      <c r="BQ455" s="147" t="s">
        <v>69</v>
      </c>
      <c r="BR455" s="143">
        <f>(BN455-BO455)*0.1</f>
        <v>29.9</v>
      </c>
      <c r="BS455" s="143">
        <v>5</v>
      </c>
      <c r="BT455" s="143">
        <v>6</v>
      </c>
      <c r="BU455" s="143">
        <v>5</v>
      </c>
      <c r="BV455" s="143">
        <v>84</v>
      </c>
      <c r="BW455" s="143">
        <f t="shared" si="241"/>
        <v>0</v>
      </c>
      <c r="BX455" s="147" t="s">
        <v>73</v>
      </c>
      <c r="BY455" s="143">
        <f>BV455*0.08</f>
        <v>6.72</v>
      </c>
      <c r="BZ455" s="143">
        <v>8</v>
      </c>
      <c r="CA455" s="143">
        <v>9</v>
      </c>
      <c r="CB455" s="143">
        <f t="shared" si="242"/>
        <v>0</v>
      </c>
      <c r="CC455" s="159">
        <f t="shared" si="243"/>
        <v>-8</v>
      </c>
      <c r="CD455" s="160" t="s">
        <v>70</v>
      </c>
      <c r="CE455" s="159">
        <f>CG455*2+CH455*3+CI455*15+CJ455*10+CK455*50+CL455*4+CM455*20+CN455*3+CO455*15+CP455*40+CQ455*40</f>
        <v>0</v>
      </c>
      <c r="CF455" s="159">
        <f>CC455*3</f>
        <v>-24</v>
      </c>
      <c r="CG455" s="144">
        <v>0</v>
      </c>
      <c r="CH455" s="143">
        <v>0</v>
      </c>
      <c r="CI455" s="143">
        <v>0</v>
      </c>
      <c r="CJ455" s="143">
        <v>0</v>
      </c>
      <c r="CK455" s="143">
        <v>0</v>
      </c>
      <c r="CL455" s="143">
        <v>0</v>
      </c>
      <c r="CM455" s="143">
        <v>0</v>
      </c>
      <c r="CN455" s="143">
        <v>0</v>
      </c>
      <c r="CO455" s="143">
        <v>0</v>
      </c>
      <c r="CP455" s="143">
        <v>0</v>
      </c>
      <c r="CQ455" s="143">
        <v>0</v>
      </c>
      <c r="CR455" s="143">
        <f t="shared" si="244"/>
        <v>71</v>
      </c>
      <c r="CS455" s="143">
        <f t="shared" si="245"/>
        <v>-26</v>
      </c>
    </row>
    <row r="456" s="135" customFormat="1" customHeight="1" spans="1:97">
      <c r="A456" s="143">
        <v>4093</v>
      </c>
      <c r="B456" s="143" t="s">
        <v>687</v>
      </c>
      <c r="C456" s="143">
        <v>311</v>
      </c>
      <c r="D456" s="143" t="s">
        <v>688</v>
      </c>
      <c r="E456" s="143" t="s">
        <v>68</v>
      </c>
      <c r="F456" s="143">
        <v>19</v>
      </c>
      <c r="G456" s="143">
        <v>23</v>
      </c>
      <c r="H456" s="143">
        <v>9</v>
      </c>
      <c r="I456" s="143">
        <v>236.41</v>
      </c>
      <c r="J456" s="143">
        <f t="shared" si="232"/>
        <v>-10</v>
      </c>
      <c r="K456" s="147" t="s">
        <v>70</v>
      </c>
      <c r="L456" s="143">
        <f t="shared" si="246"/>
        <v>14.1846</v>
      </c>
      <c r="M456" s="143">
        <v>26</v>
      </c>
      <c r="N456" s="143">
        <v>28</v>
      </c>
      <c r="O456" s="143">
        <v>17</v>
      </c>
      <c r="P456" s="143">
        <v>394.5</v>
      </c>
      <c r="Q456" s="143">
        <f t="shared" si="233"/>
        <v>-9</v>
      </c>
      <c r="R456" s="147" t="s">
        <v>70</v>
      </c>
      <c r="S456" s="143">
        <f>P456*0.05</f>
        <v>19.725</v>
      </c>
      <c r="T456" s="143">
        <v>10</v>
      </c>
      <c r="U456" s="143">
        <v>10</v>
      </c>
      <c r="V456" s="143">
        <v>1</v>
      </c>
      <c r="W456" s="143">
        <v>28</v>
      </c>
      <c r="X456" s="143">
        <f t="shared" si="234"/>
        <v>-9</v>
      </c>
      <c r="Y456" s="147" t="s">
        <v>70</v>
      </c>
      <c r="Z456" s="143">
        <f t="shared" si="247"/>
        <v>1.68</v>
      </c>
      <c r="AA456" s="143">
        <v>16</v>
      </c>
      <c r="AB456" s="143">
        <v>22</v>
      </c>
      <c r="AC456" s="143">
        <v>1</v>
      </c>
      <c r="AD456" s="143">
        <v>29.8</v>
      </c>
      <c r="AE456" s="143">
        <f t="shared" si="235"/>
        <v>-15</v>
      </c>
      <c r="AF456" s="147" t="s">
        <v>70</v>
      </c>
      <c r="AG456" s="143">
        <f t="shared" si="248"/>
        <v>1.788</v>
      </c>
      <c r="AH456" s="143">
        <v>4</v>
      </c>
      <c r="AI456" s="143">
        <v>5</v>
      </c>
      <c r="AJ456" s="143">
        <v>0</v>
      </c>
      <c r="AK456" s="143">
        <v>0</v>
      </c>
      <c r="AL456" s="143">
        <f t="shared" si="236"/>
        <v>-4</v>
      </c>
      <c r="AM456" s="147" t="s">
        <v>70</v>
      </c>
      <c r="AN456" s="143">
        <f t="shared" si="230"/>
        <v>0</v>
      </c>
      <c r="AO456" s="143">
        <f t="shared" si="231"/>
        <v>-4</v>
      </c>
      <c r="AP456" s="143">
        <v>50</v>
      </c>
      <c r="AQ456" s="143">
        <v>60</v>
      </c>
      <c r="AR456" s="143">
        <v>60</v>
      </c>
      <c r="AS456" s="143">
        <v>5499.9</v>
      </c>
      <c r="AT456" s="143">
        <f t="shared" si="237"/>
        <v>10</v>
      </c>
      <c r="AU456" s="147" t="s">
        <v>69</v>
      </c>
      <c r="AV456" s="143">
        <f>AS456*0.1</f>
        <v>549.99</v>
      </c>
      <c r="AW456" s="143">
        <v>19</v>
      </c>
      <c r="AX456" s="143">
        <v>22</v>
      </c>
      <c r="AY456" s="143">
        <v>49</v>
      </c>
      <c r="AZ456" s="143">
        <v>1354.15</v>
      </c>
      <c r="BA456" s="143">
        <f t="shared" si="238"/>
        <v>30</v>
      </c>
      <c r="BB456" s="147" t="s">
        <v>69</v>
      </c>
      <c r="BC456" s="143">
        <f>AZ456*0.1</f>
        <v>135.415</v>
      </c>
      <c r="BD456" s="143">
        <v>5</v>
      </c>
      <c r="BE456" s="143">
        <v>6</v>
      </c>
      <c r="BF456" s="143">
        <v>2</v>
      </c>
      <c r="BG456" s="143">
        <v>65.06</v>
      </c>
      <c r="BH456" s="143">
        <f t="shared" si="239"/>
        <v>-3</v>
      </c>
      <c r="BI456" s="147" t="s">
        <v>70</v>
      </c>
      <c r="BJ456" s="143">
        <f>BG456*0.06</f>
        <v>3.9036</v>
      </c>
      <c r="BK456" s="143">
        <v>18</v>
      </c>
      <c r="BL456" s="143">
        <v>21</v>
      </c>
      <c r="BM456" s="143">
        <v>66</v>
      </c>
      <c r="BN456" s="143">
        <v>897.12</v>
      </c>
      <c r="BO456" s="143">
        <v>897.12</v>
      </c>
      <c r="BP456" s="143">
        <f t="shared" si="240"/>
        <v>48</v>
      </c>
      <c r="BQ456" s="147" t="s">
        <v>69</v>
      </c>
      <c r="BR456" s="143">
        <f>(BN456-BO456)*0.1</f>
        <v>0</v>
      </c>
      <c r="BS456" s="143">
        <v>12</v>
      </c>
      <c r="BT456" s="143">
        <v>16</v>
      </c>
      <c r="BU456" s="143">
        <v>5</v>
      </c>
      <c r="BV456" s="143">
        <v>103.5</v>
      </c>
      <c r="BW456" s="143">
        <f t="shared" si="241"/>
        <v>-7</v>
      </c>
      <c r="BX456" s="147" t="s">
        <v>70</v>
      </c>
      <c r="BY456" s="143">
        <f>BV456*0.06</f>
        <v>6.21</v>
      </c>
      <c r="BZ456" s="143">
        <v>12</v>
      </c>
      <c r="CA456" s="143">
        <v>15</v>
      </c>
      <c r="CB456" s="143">
        <f t="shared" si="242"/>
        <v>2</v>
      </c>
      <c r="CC456" s="159">
        <f t="shared" si="243"/>
        <v>-10</v>
      </c>
      <c r="CD456" s="160" t="s">
        <v>70</v>
      </c>
      <c r="CE456" s="159">
        <f>CG456*2+CH456*3+CI456*15+CJ456*10+CK456*50+CL456*4+CM456*20+CN456*3+CO456*15+CP456*40+CQ456*40</f>
        <v>6</v>
      </c>
      <c r="CF456" s="159">
        <f>CC456*3</f>
        <v>-30</v>
      </c>
      <c r="CG456" s="144">
        <v>0</v>
      </c>
      <c r="CH456" s="143">
        <v>2</v>
      </c>
      <c r="CI456" s="143">
        <v>0</v>
      </c>
      <c r="CJ456" s="143">
        <v>0</v>
      </c>
      <c r="CK456" s="143">
        <v>0</v>
      </c>
      <c r="CL456" s="143">
        <v>0</v>
      </c>
      <c r="CM456" s="143">
        <v>0</v>
      </c>
      <c r="CN456" s="143">
        <v>0</v>
      </c>
      <c r="CO456" s="143">
        <v>0</v>
      </c>
      <c r="CP456" s="143">
        <v>0</v>
      </c>
      <c r="CQ456" s="143">
        <v>0</v>
      </c>
      <c r="CR456" s="143">
        <f t="shared" si="244"/>
        <v>739</v>
      </c>
      <c r="CS456" s="143">
        <f t="shared" si="245"/>
        <v>-34</v>
      </c>
    </row>
    <row r="457" s="135" customFormat="1" customHeight="1" spans="1:97">
      <c r="A457" s="143">
        <v>4302</v>
      </c>
      <c r="B457" s="143" t="s">
        <v>689</v>
      </c>
      <c r="C457" s="143">
        <v>311</v>
      </c>
      <c r="D457" s="143" t="s">
        <v>688</v>
      </c>
      <c r="E457" s="143" t="s">
        <v>72</v>
      </c>
      <c r="F457" s="143">
        <v>19</v>
      </c>
      <c r="G457" s="143">
        <v>23</v>
      </c>
      <c r="H457" s="143">
        <v>12</v>
      </c>
      <c r="I457" s="143">
        <v>276.46</v>
      </c>
      <c r="J457" s="143">
        <f t="shared" si="232"/>
        <v>-7</v>
      </c>
      <c r="K457" s="147" t="s">
        <v>70</v>
      </c>
      <c r="L457" s="143">
        <f t="shared" si="246"/>
        <v>16.5876</v>
      </c>
      <c r="M457" s="143">
        <v>25</v>
      </c>
      <c r="N457" s="143">
        <v>28</v>
      </c>
      <c r="O457" s="143">
        <v>37</v>
      </c>
      <c r="P457" s="143">
        <v>770.96</v>
      </c>
      <c r="Q457" s="143">
        <f t="shared" si="233"/>
        <v>12</v>
      </c>
      <c r="R457" s="147" t="s">
        <v>69</v>
      </c>
      <c r="S457" s="143">
        <f>P457*0.08</f>
        <v>61.6768</v>
      </c>
      <c r="T457" s="143">
        <v>9</v>
      </c>
      <c r="U457" s="143">
        <v>11</v>
      </c>
      <c r="V457" s="143">
        <v>2</v>
      </c>
      <c r="W457" s="143">
        <v>49</v>
      </c>
      <c r="X457" s="143">
        <f t="shared" si="234"/>
        <v>-7</v>
      </c>
      <c r="Y457" s="147" t="s">
        <v>70</v>
      </c>
      <c r="Z457" s="143">
        <f t="shared" si="247"/>
        <v>2.94</v>
      </c>
      <c r="AA457" s="143">
        <v>17</v>
      </c>
      <c r="AB457" s="143">
        <v>22</v>
      </c>
      <c r="AC457" s="143">
        <v>8</v>
      </c>
      <c r="AD457" s="143">
        <v>187.5</v>
      </c>
      <c r="AE457" s="143">
        <f t="shared" si="235"/>
        <v>-9</v>
      </c>
      <c r="AF457" s="147" t="s">
        <v>70</v>
      </c>
      <c r="AG457" s="143">
        <f t="shared" si="248"/>
        <v>11.25</v>
      </c>
      <c r="AH457" s="143">
        <v>4</v>
      </c>
      <c r="AI457" s="143">
        <v>5</v>
      </c>
      <c r="AJ457" s="143">
        <v>4</v>
      </c>
      <c r="AK457" s="143">
        <v>111</v>
      </c>
      <c r="AL457" s="143">
        <f t="shared" si="236"/>
        <v>0</v>
      </c>
      <c r="AM457" s="147" t="s">
        <v>73</v>
      </c>
      <c r="AN457" s="143">
        <f>AK457*0.08</f>
        <v>8.88</v>
      </c>
      <c r="AO457" s="143"/>
      <c r="AP457" s="143">
        <v>49</v>
      </c>
      <c r="AQ457" s="143">
        <v>59</v>
      </c>
      <c r="AR457" s="143">
        <v>19</v>
      </c>
      <c r="AS457" s="143">
        <v>1884</v>
      </c>
      <c r="AT457" s="143">
        <f t="shared" si="237"/>
        <v>-30</v>
      </c>
      <c r="AU457" s="147" t="s">
        <v>70</v>
      </c>
      <c r="AV457" s="143">
        <f>AS457*0.06</f>
        <v>113.04</v>
      </c>
      <c r="AW457" s="143">
        <v>19</v>
      </c>
      <c r="AX457" s="143">
        <v>23</v>
      </c>
      <c r="AY457" s="143">
        <v>27</v>
      </c>
      <c r="AZ457" s="143">
        <v>700.01</v>
      </c>
      <c r="BA457" s="143">
        <f t="shared" si="238"/>
        <v>8</v>
      </c>
      <c r="BB457" s="147" t="s">
        <v>69</v>
      </c>
      <c r="BC457" s="143">
        <f>AZ457*0.1</f>
        <v>70.001</v>
      </c>
      <c r="BD457" s="143">
        <v>6</v>
      </c>
      <c r="BE457" s="143">
        <v>7</v>
      </c>
      <c r="BF457" s="143">
        <v>18</v>
      </c>
      <c r="BG457" s="143">
        <v>472.4</v>
      </c>
      <c r="BH457" s="143">
        <f t="shared" si="239"/>
        <v>12</v>
      </c>
      <c r="BI457" s="147" t="s">
        <v>69</v>
      </c>
      <c r="BJ457" s="143">
        <f>BG457*0.1</f>
        <v>47.24</v>
      </c>
      <c r="BK457" s="143">
        <v>17</v>
      </c>
      <c r="BL457" s="143">
        <v>21</v>
      </c>
      <c r="BM457" s="143">
        <v>45</v>
      </c>
      <c r="BN457" s="143">
        <v>747.5</v>
      </c>
      <c r="BO457" s="143">
        <v>448.5</v>
      </c>
      <c r="BP457" s="143">
        <f t="shared" si="240"/>
        <v>28</v>
      </c>
      <c r="BQ457" s="147" t="s">
        <v>69</v>
      </c>
      <c r="BR457" s="143">
        <f>(BN457-BO457)*0.1</f>
        <v>29.9</v>
      </c>
      <c r="BS457" s="143">
        <v>12</v>
      </c>
      <c r="BT457" s="143">
        <v>15</v>
      </c>
      <c r="BU457" s="143">
        <v>3</v>
      </c>
      <c r="BV457" s="143">
        <v>56.35</v>
      </c>
      <c r="BW457" s="143">
        <f t="shared" si="241"/>
        <v>-9</v>
      </c>
      <c r="BX457" s="147" t="s">
        <v>70</v>
      </c>
      <c r="BY457" s="143">
        <f>BV457*0.06</f>
        <v>3.381</v>
      </c>
      <c r="BZ457" s="143">
        <v>12</v>
      </c>
      <c r="CA457" s="143">
        <v>14</v>
      </c>
      <c r="CB457" s="143">
        <f t="shared" si="242"/>
        <v>12</v>
      </c>
      <c r="CC457" s="159">
        <f t="shared" si="243"/>
        <v>0</v>
      </c>
      <c r="CD457" s="160" t="s">
        <v>73</v>
      </c>
      <c r="CE457" s="159">
        <f>CG457*2+CH457*3+CI457*15+CJ457*10+CK457*50+CL457*4+CM457*20+CN457*3+CO457*15+CP457*40+CQ457*40</f>
        <v>56</v>
      </c>
      <c r="CF457" s="159"/>
      <c r="CG457" s="144">
        <v>0</v>
      </c>
      <c r="CH457" s="143">
        <v>2</v>
      </c>
      <c r="CI457" s="143">
        <v>0</v>
      </c>
      <c r="CJ457" s="143">
        <v>0</v>
      </c>
      <c r="CK457" s="143">
        <v>1</v>
      </c>
      <c r="CL457" s="143">
        <v>0</v>
      </c>
      <c r="CM457" s="143">
        <v>0</v>
      </c>
      <c r="CN457" s="143">
        <v>0</v>
      </c>
      <c r="CO457" s="143">
        <v>0</v>
      </c>
      <c r="CP457" s="143">
        <v>0</v>
      </c>
      <c r="CQ457" s="143">
        <v>0</v>
      </c>
      <c r="CR457" s="143">
        <f t="shared" si="244"/>
        <v>421</v>
      </c>
      <c r="CS457" s="143">
        <f t="shared" si="245"/>
        <v>0</v>
      </c>
    </row>
    <row r="458" s="135" customFormat="1" customHeight="1" spans="1:97">
      <c r="A458" s="143">
        <v>7662</v>
      </c>
      <c r="B458" s="143" t="s">
        <v>690</v>
      </c>
      <c r="C458" s="143">
        <v>709</v>
      </c>
      <c r="D458" s="143" t="s">
        <v>691</v>
      </c>
      <c r="E458" s="143" t="s">
        <v>92</v>
      </c>
      <c r="F458" s="143">
        <v>40</v>
      </c>
      <c r="G458" s="143">
        <v>48</v>
      </c>
      <c r="H458" s="143">
        <v>20</v>
      </c>
      <c r="I458" s="143">
        <v>489.4</v>
      </c>
      <c r="J458" s="143">
        <f t="shared" si="232"/>
        <v>-20</v>
      </c>
      <c r="K458" s="147" t="s">
        <v>70</v>
      </c>
      <c r="L458" s="143">
        <f t="shared" si="246"/>
        <v>29.364</v>
      </c>
      <c r="M458" s="143">
        <v>53</v>
      </c>
      <c r="N458" s="143">
        <v>58</v>
      </c>
      <c r="O458" s="143">
        <v>29</v>
      </c>
      <c r="P458" s="143">
        <v>614.19</v>
      </c>
      <c r="Q458" s="143">
        <f t="shared" si="233"/>
        <v>-24</v>
      </c>
      <c r="R458" s="147" t="s">
        <v>70</v>
      </c>
      <c r="S458" s="143">
        <f t="shared" ref="S458:S464" si="249">P458*0.05</f>
        <v>30.7095</v>
      </c>
      <c r="T458" s="143">
        <v>13</v>
      </c>
      <c r="U458" s="143">
        <v>14</v>
      </c>
      <c r="V458" s="143">
        <v>4</v>
      </c>
      <c r="W458" s="143">
        <v>118.08</v>
      </c>
      <c r="X458" s="143">
        <f t="shared" si="234"/>
        <v>-9</v>
      </c>
      <c r="Y458" s="147" t="s">
        <v>70</v>
      </c>
      <c r="Z458" s="143">
        <f t="shared" si="247"/>
        <v>7.0848</v>
      </c>
      <c r="AA458" s="143">
        <v>36</v>
      </c>
      <c r="AB458" s="143">
        <v>45</v>
      </c>
      <c r="AC458" s="143">
        <v>24</v>
      </c>
      <c r="AD458" s="143">
        <v>637.83</v>
      </c>
      <c r="AE458" s="143">
        <f t="shared" si="235"/>
        <v>-12</v>
      </c>
      <c r="AF458" s="147" t="s">
        <v>70</v>
      </c>
      <c r="AG458" s="143">
        <f t="shared" si="248"/>
        <v>38.2698</v>
      </c>
      <c r="AH458" s="143">
        <v>5</v>
      </c>
      <c r="AI458" s="143">
        <v>5</v>
      </c>
      <c r="AJ458" s="143">
        <v>0</v>
      </c>
      <c r="AK458" s="143">
        <v>0</v>
      </c>
      <c r="AL458" s="143">
        <f t="shared" si="236"/>
        <v>-5</v>
      </c>
      <c r="AM458" s="147" t="s">
        <v>70</v>
      </c>
      <c r="AN458" s="143">
        <f>AK458*0.06</f>
        <v>0</v>
      </c>
      <c r="AO458" s="143">
        <f>AL458*1</f>
        <v>-5</v>
      </c>
      <c r="AP458" s="143">
        <v>49</v>
      </c>
      <c r="AQ458" s="143">
        <v>59</v>
      </c>
      <c r="AR458" s="143">
        <v>39</v>
      </c>
      <c r="AS458" s="143">
        <v>3255</v>
      </c>
      <c r="AT458" s="143">
        <f t="shared" si="237"/>
        <v>-10</v>
      </c>
      <c r="AU458" s="147" t="s">
        <v>70</v>
      </c>
      <c r="AV458" s="143">
        <f>AS458*0.06</f>
        <v>195.3</v>
      </c>
      <c r="AW458" s="143">
        <v>8</v>
      </c>
      <c r="AX458" s="143">
        <v>9</v>
      </c>
      <c r="AY458" s="143">
        <v>4</v>
      </c>
      <c r="AZ458" s="143">
        <v>110</v>
      </c>
      <c r="BA458" s="143">
        <f t="shared" si="238"/>
        <v>-4</v>
      </c>
      <c r="BB458" s="147" t="s">
        <v>70</v>
      </c>
      <c r="BC458" s="143">
        <f>AZ458*0.06</f>
        <v>6.6</v>
      </c>
      <c r="BD458" s="143">
        <v>3</v>
      </c>
      <c r="BE458" s="143">
        <v>4</v>
      </c>
      <c r="BF458" s="143">
        <v>2</v>
      </c>
      <c r="BG458" s="143">
        <v>68.8</v>
      </c>
      <c r="BH458" s="143">
        <f t="shared" si="239"/>
        <v>-1</v>
      </c>
      <c r="BI458" s="147" t="s">
        <v>70</v>
      </c>
      <c r="BJ458" s="143">
        <f>BG458*0.06</f>
        <v>4.128</v>
      </c>
      <c r="BK458" s="143">
        <v>10</v>
      </c>
      <c r="BL458" s="143">
        <v>12</v>
      </c>
      <c r="BM458" s="143">
        <v>156</v>
      </c>
      <c r="BN458" s="143">
        <v>1674.4</v>
      </c>
      <c r="BO458" s="143">
        <v>1674.4</v>
      </c>
      <c r="BP458" s="143">
        <f t="shared" si="240"/>
        <v>146</v>
      </c>
      <c r="BQ458" s="147" t="s">
        <v>69</v>
      </c>
      <c r="BR458" s="143">
        <f>(BN458-BO458)*0.1</f>
        <v>0</v>
      </c>
      <c r="BS458" s="143">
        <v>7</v>
      </c>
      <c r="BT458" s="143">
        <v>9</v>
      </c>
      <c r="BU458" s="143">
        <v>10</v>
      </c>
      <c r="BV458" s="143">
        <v>196.51</v>
      </c>
      <c r="BW458" s="143">
        <f t="shared" si="241"/>
        <v>3</v>
      </c>
      <c r="BX458" s="147" t="s">
        <v>69</v>
      </c>
      <c r="BY458" s="143">
        <f t="shared" ref="BY458:BY474" si="250">BV458*0.1</f>
        <v>19.651</v>
      </c>
      <c r="BZ458" s="143">
        <v>16</v>
      </c>
      <c r="CA458" s="143">
        <v>19</v>
      </c>
      <c r="CB458" s="143">
        <f t="shared" si="242"/>
        <v>18</v>
      </c>
      <c r="CC458" s="159">
        <f t="shared" si="243"/>
        <v>2</v>
      </c>
      <c r="CD458" s="160" t="s">
        <v>73</v>
      </c>
      <c r="CE458" s="159">
        <f>CG458*2+CH458*3+CI458*15+CJ458*10+CK458*50+CL458*4+CM458*20+CN458*3+CO458*15+CP458*40+CQ458*40</f>
        <v>54</v>
      </c>
      <c r="CF458" s="159"/>
      <c r="CG458" s="144">
        <v>0</v>
      </c>
      <c r="CH458" s="143">
        <v>3</v>
      </c>
      <c r="CI458" s="143">
        <v>3</v>
      </c>
      <c r="CJ458" s="143">
        <v>0</v>
      </c>
      <c r="CK458" s="143">
        <v>0</v>
      </c>
      <c r="CL458" s="143">
        <v>0</v>
      </c>
      <c r="CM458" s="143">
        <v>0</v>
      </c>
      <c r="CN458" s="143">
        <v>0</v>
      </c>
      <c r="CO458" s="143">
        <v>0</v>
      </c>
      <c r="CP458" s="143">
        <v>0</v>
      </c>
      <c r="CQ458" s="143">
        <v>0</v>
      </c>
      <c r="CR458" s="143">
        <f t="shared" si="244"/>
        <v>385</v>
      </c>
      <c r="CS458" s="143">
        <f t="shared" si="245"/>
        <v>-5</v>
      </c>
    </row>
    <row r="459" s="135" customFormat="1" customHeight="1" spans="1:97">
      <c r="A459" s="143">
        <v>10191</v>
      </c>
      <c r="B459" s="143" t="s">
        <v>692</v>
      </c>
      <c r="C459" s="143">
        <v>709</v>
      </c>
      <c r="D459" s="143" t="s">
        <v>691</v>
      </c>
      <c r="E459" s="143" t="s">
        <v>134</v>
      </c>
      <c r="F459" s="143">
        <v>36</v>
      </c>
      <c r="G459" s="143">
        <v>43</v>
      </c>
      <c r="H459" s="143">
        <v>13</v>
      </c>
      <c r="I459" s="143">
        <v>280.9</v>
      </c>
      <c r="J459" s="143">
        <f t="shared" si="232"/>
        <v>-23</v>
      </c>
      <c r="K459" s="147" t="s">
        <v>70</v>
      </c>
      <c r="L459" s="143">
        <f t="shared" si="246"/>
        <v>16.854</v>
      </c>
      <c r="M459" s="143">
        <v>47</v>
      </c>
      <c r="N459" s="143">
        <v>53</v>
      </c>
      <c r="O459" s="143">
        <v>37</v>
      </c>
      <c r="P459" s="143">
        <v>866.96</v>
      </c>
      <c r="Q459" s="143">
        <f t="shared" si="233"/>
        <v>-10</v>
      </c>
      <c r="R459" s="147" t="s">
        <v>70</v>
      </c>
      <c r="S459" s="143">
        <f t="shared" si="249"/>
        <v>43.348</v>
      </c>
      <c r="T459" s="143">
        <v>10</v>
      </c>
      <c r="U459" s="143">
        <v>12</v>
      </c>
      <c r="V459" s="143">
        <v>2</v>
      </c>
      <c r="W459" s="143">
        <v>42.34</v>
      </c>
      <c r="X459" s="143">
        <f t="shared" si="234"/>
        <v>-8</v>
      </c>
      <c r="Y459" s="147" t="s">
        <v>70</v>
      </c>
      <c r="Z459" s="143">
        <f t="shared" si="247"/>
        <v>2.5404</v>
      </c>
      <c r="AA459" s="143">
        <v>33</v>
      </c>
      <c r="AB459" s="143">
        <v>39</v>
      </c>
      <c r="AC459" s="143">
        <v>17</v>
      </c>
      <c r="AD459" s="143">
        <v>426.68</v>
      </c>
      <c r="AE459" s="143">
        <f t="shared" si="235"/>
        <v>-16</v>
      </c>
      <c r="AF459" s="147" t="s">
        <v>70</v>
      </c>
      <c r="AG459" s="143">
        <f t="shared" si="248"/>
        <v>25.6008</v>
      </c>
      <c r="AH459" s="143">
        <v>2</v>
      </c>
      <c r="AI459" s="143">
        <v>5</v>
      </c>
      <c r="AJ459" s="143">
        <v>3</v>
      </c>
      <c r="AK459" s="143">
        <v>85.5</v>
      </c>
      <c r="AL459" s="143">
        <f t="shared" si="236"/>
        <v>1</v>
      </c>
      <c r="AM459" s="147" t="s">
        <v>73</v>
      </c>
      <c r="AN459" s="143">
        <f>AK459*0.08</f>
        <v>6.84</v>
      </c>
      <c r="AO459" s="143"/>
      <c r="AP459" s="143">
        <v>46</v>
      </c>
      <c r="AQ459" s="143">
        <v>55</v>
      </c>
      <c r="AR459" s="143">
        <v>17</v>
      </c>
      <c r="AS459" s="143">
        <v>1323.12</v>
      </c>
      <c r="AT459" s="143">
        <f t="shared" si="237"/>
        <v>-29</v>
      </c>
      <c r="AU459" s="147" t="s">
        <v>70</v>
      </c>
      <c r="AV459" s="143">
        <f>AS459*0.06</f>
        <v>79.3872</v>
      </c>
      <c r="AW459" s="143">
        <v>5</v>
      </c>
      <c r="AX459" s="143">
        <v>8</v>
      </c>
      <c r="AY459" s="143">
        <v>4</v>
      </c>
      <c r="AZ459" s="143">
        <v>105</v>
      </c>
      <c r="BA459" s="143">
        <f t="shared" si="238"/>
        <v>-1</v>
      </c>
      <c r="BB459" s="147" t="s">
        <v>70</v>
      </c>
      <c r="BC459" s="143">
        <f>AZ459*0.06</f>
        <v>6.3</v>
      </c>
      <c r="BD459" s="143">
        <v>3</v>
      </c>
      <c r="BE459" s="143">
        <v>2</v>
      </c>
      <c r="BF459" s="143">
        <v>4</v>
      </c>
      <c r="BG459" s="143">
        <v>69.5</v>
      </c>
      <c r="BH459" s="143">
        <f t="shared" si="239"/>
        <v>1</v>
      </c>
      <c r="BI459" s="147" t="s">
        <v>69</v>
      </c>
      <c r="BJ459" s="143">
        <f>BG459*0.1</f>
        <v>6.95</v>
      </c>
      <c r="BK459" s="143">
        <v>9</v>
      </c>
      <c r="BL459" s="143">
        <v>11</v>
      </c>
      <c r="BM459" s="143">
        <v>5</v>
      </c>
      <c r="BN459" s="143">
        <v>87.5</v>
      </c>
      <c r="BO459" s="143">
        <v>0</v>
      </c>
      <c r="BP459" s="143">
        <f t="shared" si="240"/>
        <v>-4</v>
      </c>
      <c r="BQ459" s="147" t="s">
        <v>70</v>
      </c>
      <c r="BR459" s="143">
        <f>(BN459-BO459)*0.06</f>
        <v>5.25</v>
      </c>
      <c r="BS459" s="143">
        <v>6</v>
      </c>
      <c r="BT459" s="143">
        <v>8</v>
      </c>
      <c r="BU459" s="143">
        <v>25</v>
      </c>
      <c r="BV459" s="143">
        <v>421.22</v>
      </c>
      <c r="BW459" s="143">
        <f t="shared" si="241"/>
        <v>19</v>
      </c>
      <c r="BX459" s="147" t="s">
        <v>69</v>
      </c>
      <c r="BY459" s="143">
        <f t="shared" si="250"/>
        <v>42.122</v>
      </c>
      <c r="BZ459" s="143">
        <v>12</v>
      </c>
      <c r="CA459" s="143">
        <v>15</v>
      </c>
      <c r="CB459" s="143">
        <f t="shared" si="242"/>
        <v>43</v>
      </c>
      <c r="CC459" s="159">
        <f t="shared" si="243"/>
        <v>31</v>
      </c>
      <c r="CD459" s="160" t="s">
        <v>69</v>
      </c>
      <c r="CE459" s="159">
        <f>CG459*3+CH459*5+CI459*25+CJ459*15+CK459*70+CL459*6+CM459*30+CN459*6+CO459*24+CP459*56+CQ459*61</f>
        <v>263</v>
      </c>
      <c r="CF459" s="159"/>
      <c r="CG459" s="144">
        <v>2</v>
      </c>
      <c r="CH459" s="143">
        <v>4</v>
      </c>
      <c r="CI459" s="143">
        <v>4</v>
      </c>
      <c r="CJ459" s="143">
        <v>0</v>
      </c>
      <c r="CK459" s="143">
        <v>1</v>
      </c>
      <c r="CL459" s="143">
        <v>0</v>
      </c>
      <c r="CM459" s="143">
        <v>0</v>
      </c>
      <c r="CN459" s="143">
        <v>1</v>
      </c>
      <c r="CO459" s="143">
        <v>0</v>
      </c>
      <c r="CP459" s="143">
        <v>0</v>
      </c>
      <c r="CQ459" s="143">
        <v>1</v>
      </c>
      <c r="CR459" s="143">
        <f t="shared" si="244"/>
        <v>498</v>
      </c>
      <c r="CS459" s="143">
        <f t="shared" si="245"/>
        <v>0</v>
      </c>
    </row>
    <row r="460" s="135" customFormat="1" customHeight="1" spans="1:97">
      <c r="A460" s="143">
        <v>11465</v>
      </c>
      <c r="B460" s="143" t="s">
        <v>693</v>
      </c>
      <c r="C460" s="143">
        <v>709</v>
      </c>
      <c r="D460" s="143" t="s">
        <v>691</v>
      </c>
      <c r="E460" s="143" t="s">
        <v>92</v>
      </c>
      <c r="F460" s="143">
        <v>40</v>
      </c>
      <c r="G460" s="143">
        <v>48</v>
      </c>
      <c r="H460" s="143">
        <v>41</v>
      </c>
      <c r="I460" s="143">
        <v>815.49</v>
      </c>
      <c r="J460" s="143">
        <f t="shared" si="232"/>
        <v>1</v>
      </c>
      <c r="K460" s="147" t="s">
        <v>73</v>
      </c>
      <c r="L460" s="143">
        <f>I460*0.08</f>
        <v>65.2392</v>
      </c>
      <c r="M460" s="143">
        <v>53</v>
      </c>
      <c r="N460" s="143">
        <v>58</v>
      </c>
      <c r="O460" s="143">
        <v>23</v>
      </c>
      <c r="P460" s="143">
        <v>506.9</v>
      </c>
      <c r="Q460" s="143">
        <f t="shared" si="233"/>
        <v>-30</v>
      </c>
      <c r="R460" s="147" t="s">
        <v>70</v>
      </c>
      <c r="S460" s="143">
        <f t="shared" si="249"/>
        <v>25.345</v>
      </c>
      <c r="T460" s="143">
        <v>13</v>
      </c>
      <c r="U460" s="143">
        <v>14</v>
      </c>
      <c r="V460" s="143">
        <v>3</v>
      </c>
      <c r="W460" s="143">
        <v>84</v>
      </c>
      <c r="X460" s="143">
        <f t="shared" si="234"/>
        <v>-10</v>
      </c>
      <c r="Y460" s="147" t="s">
        <v>70</v>
      </c>
      <c r="Z460" s="143">
        <f t="shared" si="247"/>
        <v>5.04</v>
      </c>
      <c r="AA460" s="143">
        <v>36</v>
      </c>
      <c r="AB460" s="143">
        <v>45</v>
      </c>
      <c r="AC460" s="143">
        <v>28</v>
      </c>
      <c r="AD460" s="143">
        <v>643.66</v>
      </c>
      <c r="AE460" s="143">
        <f t="shared" si="235"/>
        <v>-8</v>
      </c>
      <c r="AF460" s="147" t="s">
        <v>70</v>
      </c>
      <c r="AG460" s="143">
        <f t="shared" si="248"/>
        <v>38.6196</v>
      </c>
      <c r="AH460" s="143">
        <v>5</v>
      </c>
      <c r="AI460" s="143">
        <v>5</v>
      </c>
      <c r="AJ460" s="143">
        <v>5</v>
      </c>
      <c r="AK460" s="143">
        <v>143.8</v>
      </c>
      <c r="AL460" s="143">
        <f t="shared" si="236"/>
        <v>0</v>
      </c>
      <c r="AM460" s="147" t="s">
        <v>69</v>
      </c>
      <c r="AN460" s="143">
        <f>AK460*0.1</f>
        <v>14.38</v>
      </c>
      <c r="AO460" s="143"/>
      <c r="AP460" s="143">
        <v>49</v>
      </c>
      <c r="AQ460" s="143">
        <v>59</v>
      </c>
      <c r="AR460" s="143">
        <v>64</v>
      </c>
      <c r="AS460" s="143">
        <v>5788.03</v>
      </c>
      <c r="AT460" s="143">
        <f t="shared" si="237"/>
        <v>15</v>
      </c>
      <c r="AU460" s="147" t="s">
        <v>69</v>
      </c>
      <c r="AV460" s="143">
        <f>AS460*0.1</f>
        <v>578.803</v>
      </c>
      <c r="AW460" s="143">
        <v>8</v>
      </c>
      <c r="AX460" s="143">
        <v>9</v>
      </c>
      <c r="AY460" s="143">
        <v>23</v>
      </c>
      <c r="AZ460" s="143">
        <v>630</v>
      </c>
      <c r="BA460" s="143">
        <f t="shared" si="238"/>
        <v>15</v>
      </c>
      <c r="BB460" s="147" t="s">
        <v>69</v>
      </c>
      <c r="BC460" s="143">
        <f t="shared" ref="BC460:BC466" si="251">AZ460*0.1</f>
        <v>63</v>
      </c>
      <c r="BD460" s="143">
        <v>3</v>
      </c>
      <c r="BE460" s="143">
        <v>4</v>
      </c>
      <c r="BF460" s="143">
        <v>3</v>
      </c>
      <c r="BG460" s="143">
        <v>19.8</v>
      </c>
      <c r="BH460" s="143">
        <f t="shared" si="239"/>
        <v>0</v>
      </c>
      <c r="BI460" s="147" t="s">
        <v>73</v>
      </c>
      <c r="BJ460" s="143">
        <f>BG460*0.08</f>
        <v>1.584</v>
      </c>
      <c r="BK460" s="143">
        <v>10</v>
      </c>
      <c r="BL460" s="143">
        <v>12</v>
      </c>
      <c r="BM460" s="143">
        <v>18</v>
      </c>
      <c r="BN460" s="143">
        <v>489.2</v>
      </c>
      <c r="BO460" s="143">
        <v>358.8</v>
      </c>
      <c r="BP460" s="143">
        <f t="shared" si="240"/>
        <v>8</v>
      </c>
      <c r="BQ460" s="147" t="s">
        <v>69</v>
      </c>
      <c r="BR460" s="143">
        <f>(BN460-BO460)*0.1</f>
        <v>13.04</v>
      </c>
      <c r="BS460" s="143">
        <v>7</v>
      </c>
      <c r="BT460" s="143">
        <v>9</v>
      </c>
      <c r="BU460" s="143">
        <v>29</v>
      </c>
      <c r="BV460" s="143">
        <v>577.5</v>
      </c>
      <c r="BW460" s="143">
        <f t="shared" si="241"/>
        <v>22</v>
      </c>
      <c r="BX460" s="147" t="s">
        <v>69</v>
      </c>
      <c r="BY460" s="143">
        <f t="shared" si="250"/>
        <v>57.75</v>
      </c>
      <c r="BZ460" s="143">
        <v>16</v>
      </c>
      <c r="CA460" s="143">
        <v>19</v>
      </c>
      <c r="CB460" s="143">
        <f t="shared" si="242"/>
        <v>20</v>
      </c>
      <c r="CC460" s="159">
        <f t="shared" si="243"/>
        <v>4</v>
      </c>
      <c r="CD460" s="160" t="s">
        <v>69</v>
      </c>
      <c r="CE460" s="159">
        <f>CG460*3+CH460*5+CI460*25+CJ460*15+CK460*70+CL460*6+CM460*30+CN460*6+CO460*24+CP460*56+CQ460*61</f>
        <v>103</v>
      </c>
      <c r="CF460" s="159"/>
      <c r="CG460" s="144">
        <v>1</v>
      </c>
      <c r="CH460" s="143">
        <v>2</v>
      </c>
      <c r="CI460" s="143">
        <v>3</v>
      </c>
      <c r="CJ460" s="143">
        <v>1</v>
      </c>
      <c r="CK460" s="143">
        <v>0</v>
      </c>
      <c r="CL460" s="143">
        <v>0</v>
      </c>
      <c r="CM460" s="143">
        <v>0</v>
      </c>
      <c r="CN460" s="143">
        <v>0</v>
      </c>
      <c r="CO460" s="143">
        <v>0</v>
      </c>
      <c r="CP460" s="143">
        <v>0</v>
      </c>
      <c r="CQ460" s="143">
        <v>0</v>
      </c>
      <c r="CR460" s="143">
        <f t="shared" si="244"/>
        <v>966</v>
      </c>
      <c r="CS460" s="143">
        <f t="shared" si="245"/>
        <v>0</v>
      </c>
    </row>
    <row r="461" s="135" customFormat="1" customHeight="1" spans="1:97">
      <c r="A461" s="143">
        <v>11486</v>
      </c>
      <c r="B461" s="143" t="s">
        <v>694</v>
      </c>
      <c r="C461" s="143">
        <v>709</v>
      </c>
      <c r="D461" s="143" t="s">
        <v>691</v>
      </c>
      <c r="E461" s="143" t="s">
        <v>92</v>
      </c>
      <c r="F461" s="143">
        <v>40</v>
      </c>
      <c r="G461" s="143">
        <v>48</v>
      </c>
      <c r="H461" s="143">
        <v>18</v>
      </c>
      <c r="I461" s="143">
        <v>422.45</v>
      </c>
      <c r="J461" s="143">
        <f t="shared" si="232"/>
        <v>-22</v>
      </c>
      <c r="K461" s="147" t="s">
        <v>70</v>
      </c>
      <c r="L461" s="143">
        <f>I461*0.06</f>
        <v>25.347</v>
      </c>
      <c r="M461" s="143">
        <v>53</v>
      </c>
      <c r="N461" s="143">
        <v>58</v>
      </c>
      <c r="O461" s="143">
        <v>32</v>
      </c>
      <c r="P461" s="143">
        <v>662.51</v>
      </c>
      <c r="Q461" s="143">
        <f t="shared" si="233"/>
        <v>-21</v>
      </c>
      <c r="R461" s="147" t="s">
        <v>70</v>
      </c>
      <c r="S461" s="143">
        <f t="shared" si="249"/>
        <v>33.1255</v>
      </c>
      <c r="T461" s="143">
        <v>13</v>
      </c>
      <c r="U461" s="143">
        <v>14</v>
      </c>
      <c r="V461" s="143">
        <v>8</v>
      </c>
      <c r="W461" s="143">
        <v>171.5</v>
      </c>
      <c r="X461" s="143">
        <f t="shared" si="234"/>
        <v>-5</v>
      </c>
      <c r="Y461" s="147" t="s">
        <v>70</v>
      </c>
      <c r="Z461" s="143">
        <f t="shared" si="247"/>
        <v>10.29</v>
      </c>
      <c r="AA461" s="143">
        <v>36</v>
      </c>
      <c r="AB461" s="143">
        <v>45</v>
      </c>
      <c r="AC461" s="143">
        <v>16</v>
      </c>
      <c r="AD461" s="143">
        <v>453.92</v>
      </c>
      <c r="AE461" s="143">
        <f t="shared" si="235"/>
        <v>-20</v>
      </c>
      <c r="AF461" s="147" t="s">
        <v>70</v>
      </c>
      <c r="AG461" s="143">
        <f t="shared" si="248"/>
        <v>27.2352</v>
      </c>
      <c r="AH461" s="143">
        <v>5</v>
      </c>
      <c r="AI461" s="143">
        <v>5</v>
      </c>
      <c r="AJ461" s="143">
        <v>5</v>
      </c>
      <c r="AK461" s="143">
        <v>142.5</v>
      </c>
      <c r="AL461" s="143">
        <f t="shared" si="236"/>
        <v>0</v>
      </c>
      <c r="AM461" s="147" t="s">
        <v>69</v>
      </c>
      <c r="AN461" s="143">
        <f>AK461*0.1</f>
        <v>14.25</v>
      </c>
      <c r="AO461" s="143"/>
      <c r="AP461" s="143">
        <v>49</v>
      </c>
      <c r="AQ461" s="143">
        <v>59</v>
      </c>
      <c r="AR461" s="143">
        <v>41</v>
      </c>
      <c r="AS461" s="143">
        <v>2665.6</v>
      </c>
      <c r="AT461" s="143">
        <f t="shared" si="237"/>
        <v>-8</v>
      </c>
      <c r="AU461" s="147" t="s">
        <v>70</v>
      </c>
      <c r="AV461" s="143">
        <f>AS461*0.06</f>
        <v>159.936</v>
      </c>
      <c r="AW461" s="143">
        <v>8</v>
      </c>
      <c r="AX461" s="143">
        <v>9</v>
      </c>
      <c r="AY461" s="143">
        <v>21</v>
      </c>
      <c r="AZ461" s="143">
        <v>610</v>
      </c>
      <c r="BA461" s="143">
        <f t="shared" si="238"/>
        <v>13</v>
      </c>
      <c r="BB461" s="147" t="s">
        <v>69</v>
      </c>
      <c r="BC461" s="143">
        <f t="shared" si="251"/>
        <v>61</v>
      </c>
      <c r="BD461" s="143">
        <v>3</v>
      </c>
      <c r="BE461" s="143">
        <v>4</v>
      </c>
      <c r="BF461" s="143">
        <v>6</v>
      </c>
      <c r="BG461" s="143">
        <v>108.3</v>
      </c>
      <c r="BH461" s="143">
        <f t="shared" si="239"/>
        <v>3</v>
      </c>
      <c r="BI461" s="147" t="s">
        <v>69</v>
      </c>
      <c r="BJ461" s="143">
        <f>BG461*0.1</f>
        <v>10.83</v>
      </c>
      <c r="BK461" s="143">
        <v>10</v>
      </c>
      <c r="BL461" s="143">
        <v>12</v>
      </c>
      <c r="BM461" s="143">
        <v>14</v>
      </c>
      <c r="BN461" s="143">
        <v>418.6</v>
      </c>
      <c r="BO461" s="143">
        <v>358.8</v>
      </c>
      <c r="BP461" s="143">
        <f t="shared" si="240"/>
        <v>4</v>
      </c>
      <c r="BQ461" s="147" t="s">
        <v>69</v>
      </c>
      <c r="BR461" s="143">
        <f>(BN461-BO461)*0.1</f>
        <v>5.98</v>
      </c>
      <c r="BS461" s="143">
        <v>7</v>
      </c>
      <c r="BT461" s="143">
        <v>9</v>
      </c>
      <c r="BU461" s="143">
        <v>28</v>
      </c>
      <c r="BV461" s="143">
        <v>527.02</v>
      </c>
      <c r="BW461" s="143">
        <f t="shared" si="241"/>
        <v>21</v>
      </c>
      <c r="BX461" s="147" t="s">
        <v>69</v>
      </c>
      <c r="BY461" s="143">
        <f t="shared" si="250"/>
        <v>52.702</v>
      </c>
      <c r="BZ461" s="143">
        <v>16</v>
      </c>
      <c r="CA461" s="143">
        <v>19</v>
      </c>
      <c r="CB461" s="143">
        <f t="shared" si="242"/>
        <v>24</v>
      </c>
      <c r="CC461" s="159">
        <f t="shared" si="243"/>
        <v>8</v>
      </c>
      <c r="CD461" s="160" t="s">
        <v>69</v>
      </c>
      <c r="CE461" s="159">
        <f>CG461*3+CH461*5+CI461*25+CJ461*15+CK461*70+CL461*6+CM461*30+CN461*6+CO461*24+CP461*56+CQ461*61</f>
        <v>157</v>
      </c>
      <c r="CF461" s="159"/>
      <c r="CG461" s="144">
        <v>0</v>
      </c>
      <c r="CH461" s="143">
        <v>1</v>
      </c>
      <c r="CI461" s="143">
        <v>1</v>
      </c>
      <c r="CJ461" s="143">
        <v>0</v>
      </c>
      <c r="CK461" s="143">
        <v>0</v>
      </c>
      <c r="CL461" s="143">
        <v>0</v>
      </c>
      <c r="CM461" s="143">
        <v>0</v>
      </c>
      <c r="CN461" s="143">
        <v>3</v>
      </c>
      <c r="CO461" s="143">
        <v>2</v>
      </c>
      <c r="CP461" s="143">
        <v>0</v>
      </c>
      <c r="CQ461" s="143">
        <v>1</v>
      </c>
      <c r="CR461" s="143">
        <f t="shared" si="244"/>
        <v>558</v>
      </c>
      <c r="CS461" s="143">
        <f t="shared" si="245"/>
        <v>0</v>
      </c>
    </row>
    <row r="462" s="135" customFormat="1" customHeight="1" spans="1:97">
      <c r="A462" s="143">
        <v>4562</v>
      </c>
      <c r="B462" s="143" t="s">
        <v>695</v>
      </c>
      <c r="C462" s="143">
        <v>107658</v>
      </c>
      <c r="D462" s="143" t="s">
        <v>696</v>
      </c>
      <c r="E462" s="143" t="s">
        <v>72</v>
      </c>
      <c r="F462" s="143">
        <v>43</v>
      </c>
      <c r="G462" s="143">
        <v>52</v>
      </c>
      <c r="H462" s="143">
        <v>28</v>
      </c>
      <c r="I462" s="143">
        <v>695.68</v>
      </c>
      <c r="J462" s="143">
        <f t="shared" si="232"/>
        <v>-15</v>
      </c>
      <c r="K462" s="147" t="s">
        <v>70</v>
      </c>
      <c r="L462" s="143">
        <f>I462*0.06</f>
        <v>41.7408</v>
      </c>
      <c r="M462" s="143">
        <v>57</v>
      </c>
      <c r="N462" s="143">
        <v>63</v>
      </c>
      <c r="O462" s="143">
        <v>46</v>
      </c>
      <c r="P462" s="143">
        <v>1052.93</v>
      </c>
      <c r="Q462" s="143">
        <f t="shared" si="233"/>
        <v>-11</v>
      </c>
      <c r="R462" s="147" t="s">
        <v>70</v>
      </c>
      <c r="S462" s="143">
        <f t="shared" si="249"/>
        <v>52.6465</v>
      </c>
      <c r="T462" s="143">
        <v>11</v>
      </c>
      <c r="U462" s="143">
        <v>12</v>
      </c>
      <c r="V462" s="143">
        <v>9</v>
      </c>
      <c r="W462" s="143">
        <v>202.42</v>
      </c>
      <c r="X462" s="143">
        <f t="shared" si="234"/>
        <v>-2</v>
      </c>
      <c r="Y462" s="147" t="s">
        <v>70</v>
      </c>
      <c r="Z462" s="143">
        <f t="shared" si="247"/>
        <v>12.1452</v>
      </c>
      <c r="AA462" s="143">
        <v>37</v>
      </c>
      <c r="AB462" s="143">
        <v>46</v>
      </c>
      <c r="AC462" s="143">
        <v>22</v>
      </c>
      <c r="AD462" s="143">
        <v>530.5</v>
      </c>
      <c r="AE462" s="143">
        <f t="shared" si="235"/>
        <v>-15</v>
      </c>
      <c r="AF462" s="147" t="s">
        <v>70</v>
      </c>
      <c r="AG462" s="143">
        <f t="shared" si="248"/>
        <v>31.83</v>
      </c>
      <c r="AH462" s="143">
        <v>7</v>
      </c>
      <c r="AI462" s="143">
        <v>8</v>
      </c>
      <c r="AJ462" s="143">
        <v>1</v>
      </c>
      <c r="AK462" s="143">
        <v>28.5</v>
      </c>
      <c r="AL462" s="143">
        <f t="shared" si="236"/>
        <v>-6</v>
      </c>
      <c r="AM462" s="147" t="s">
        <v>70</v>
      </c>
      <c r="AN462" s="143">
        <f>AK462*0.06</f>
        <v>1.71</v>
      </c>
      <c r="AO462" s="143">
        <f>AL462*1</f>
        <v>-6</v>
      </c>
      <c r="AP462" s="143">
        <v>44</v>
      </c>
      <c r="AQ462" s="143">
        <v>52</v>
      </c>
      <c r="AR462" s="143">
        <v>25</v>
      </c>
      <c r="AS462" s="143">
        <v>1742.88</v>
      </c>
      <c r="AT462" s="143">
        <f t="shared" si="237"/>
        <v>-19</v>
      </c>
      <c r="AU462" s="147" t="s">
        <v>70</v>
      </c>
      <c r="AV462" s="143">
        <f>AS462*0.06</f>
        <v>104.5728</v>
      </c>
      <c r="AW462" s="143">
        <v>8</v>
      </c>
      <c r="AX462" s="143">
        <v>10</v>
      </c>
      <c r="AY462" s="143">
        <v>10</v>
      </c>
      <c r="AZ462" s="143">
        <v>315.01</v>
      </c>
      <c r="BA462" s="143">
        <f t="shared" si="238"/>
        <v>2</v>
      </c>
      <c r="BB462" s="147" t="s">
        <v>69</v>
      </c>
      <c r="BC462" s="143">
        <f t="shared" si="251"/>
        <v>31.501</v>
      </c>
      <c r="BD462" s="143">
        <v>3</v>
      </c>
      <c r="BE462" s="143">
        <v>4</v>
      </c>
      <c r="BF462" s="143">
        <v>10</v>
      </c>
      <c r="BG462" s="143">
        <v>196.46</v>
      </c>
      <c r="BH462" s="143">
        <f t="shared" si="239"/>
        <v>7</v>
      </c>
      <c r="BI462" s="147" t="s">
        <v>69</v>
      </c>
      <c r="BJ462" s="143">
        <f>BG462*0.1</f>
        <v>19.646</v>
      </c>
      <c r="BK462" s="143">
        <v>10</v>
      </c>
      <c r="BL462" s="143">
        <v>12</v>
      </c>
      <c r="BM462" s="143">
        <v>20</v>
      </c>
      <c r="BN462" s="143">
        <v>299</v>
      </c>
      <c r="BO462" s="143">
        <v>299</v>
      </c>
      <c r="BP462" s="143">
        <f t="shared" si="240"/>
        <v>10</v>
      </c>
      <c r="BQ462" s="147" t="s">
        <v>69</v>
      </c>
      <c r="BR462" s="143">
        <f>(BN462-BO462)*0.1</f>
        <v>0</v>
      </c>
      <c r="BS462" s="143">
        <v>8</v>
      </c>
      <c r="BT462" s="143">
        <v>11</v>
      </c>
      <c r="BU462" s="143">
        <v>33</v>
      </c>
      <c r="BV462" s="143">
        <v>570.71</v>
      </c>
      <c r="BW462" s="143">
        <f t="shared" si="241"/>
        <v>25</v>
      </c>
      <c r="BX462" s="147" t="s">
        <v>69</v>
      </c>
      <c r="BY462" s="143">
        <f t="shared" si="250"/>
        <v>57.071</v>
      </c>
      <c r="BZ462" s="143">
        <v>13</v>
      </c>
      <c r="CA462" s="143">
        <v>15</v>
      </c>
      <c r="CB462" s="143">
        <f t="shared" si="242"/>
        <v>5</v>
      </c>
      <c r="CC462" s="159">
        <f t="shared" si="243"/>
        <v>-8</v>
      </c>
      <c r="CD462" s="160" t="s">
        <v>70</v>
      </c>
      <c r="CE462" s="159">
        <f>CG462*2+CH462*3+CI462*15+CJ462*10+CK462*50+CL462*4+CM462*20+CN462*3+CO462*15+CP462*40+CQ462*40</f>
        <v>18</v>
      </c>
      <c r="CF462" s="159">
        <f>CC462*3</f>
        <v>-24</v>
      </c>
      <c r="CG462" s="144">
        <v>0</v>
      </c>
      <c r="CH462" s="143">
        <v>0</v>
      </c>
      <c r="CI462" s="143">
        <v>0</v>
      </c>
      <c r="CJ462" s="143">
        <v>0</v>
      </c>
      <c r="CK462" s="143">
        <v>0</v>
      </c>
      <c r="CL462" s="143">
        <v>0</v>
      </c>
      <c r="CM462" s="143">
        <v>0</v>
      </c>
      <c r="CN462" s="143">
        <v>1</v>
      </c>
      <c r="CO462" s="143">
        <v>1</v>
      </c>
      <c r="CP462" s="143">
        <v>0</v>
      </c>
      <c r="CQ462" s="143">
        <v>0</v>
      </c>
      <c r="CR462" s="143">
        <f t="shared" si="244"/>
        <v>371</v>
      </c>
      <c r="CS462" s="143">
        <f t="shared" si="245"/>
        <v>-30</v>
      </c>
    </row>
    <row r="463" s="135" customFormat="1" customHeight="1" spans="1:97">
      <c r="A463" s="143">
        <v>7388</v>
      </c>
      <c r="B463" s="143" t="s">
        <v>697</v>
      </c>
      <c r="C463" s="143">
        <v>107658</v>
      </c>
      <c r="D463" s="143" t="s">
        <v>696</v>
      </c>
      <c r="E463" s="143" t="s">
        <v>68</v>
      </c>
      <c r="F463" s="143">
        <v>40</v>
      </c>
      <c r="G463" s="143">
        <v>47</v>
      </c>
      <c r="H463" s="143">
        <v>24</v>
      </c>
      <c r="I463" s="143">
        <v>515.05</v>
      </c>
      <c r="J463" s="143">
        <f t="shared" si="232"/>
        <v>-16</v>
      </c>
      <c r="K463" s="147" t="s">
        <v>70</v>
      </c>
      <c r="L463" s="143">
        <f>I463*0.06</f>
        <v>30.903</v>
      </c>
      <c r="M463" s="143">
        <v>52</v>
      </c>
      <c r="N463" s="143">
        <v>57</v>
      </c>
      <c r="O463" s="143">
        <v>30</v>
      </c>
      <c r="P463" s="143">
        <v>748.74</v>
      </c>
      <c r="Q463" s="143">
        <f t="shared" si="233"/>
        <v>-22</v>
      </c>
      <c r="R463" s="147" t="s">
        <v>70</v>
      </c>
      <c r="S463" s="143">
        <f t="shared" si="249"/>
        <v>37.437</v>
      </c>
      <c r="T463" s="143">
        <v>11</v>
      </c>
      <c r="U463" s="143">
        <v>12</v>
      </c>
      <c r="V463" s="143">
        <v>4</v>
      </c>
      <c r="W463" s="143">
        <v>140</v>
      </c>
      <c r="X463" s="143">
        <f t="shared" si="234"/>
        <v>-7</v>
      </c>
      <c r="Y463" s="147" t="s">
        <v>70</v>
      </c>
      <c r="Z463" s="143">
        <f t="shared" si="247"/>
        <v>8.4</v>
      </c>
      <c r="AA463" s="143">
        <v>34</v>
      </c>
      <c r="AB463" s="143">
        <v>42</v>
      </c>
      <c r="AC463" s="143">
        <v>34</v>
      </c>
      <c r="AD463" s="143">
        <v>787.64</v>
      </c>
      <c r="AE463" s="143">
        <f t="shared" si="235"/>
        <v>0</v>
      </c>
      <c r="AF463" s="147" t="s">
        <v>73</v>
      </c>
      <c r="AG463" s="143">
        <f>AD463*0.08</f>
        <v>63.0112</v>
      </c>
      <c r="AH463" s="143">
        <v>5</v>
      </c>
      <c r="AI463" s="143">
        <v>7</v>
      </c>
      <c r="AJ463" s="143">
        <v>0</v>
      </c>
      <c r="AK463" s="143">
        <v>0</v>
      </c>
      <c r="AL463" s="143">
        <f t="shared" si="236"/>
        <v>-5</v>
      </c>
      <c r="AM463" s="147" t="s">
        <v>70</v>
      </c>
      <c r="AN463" s="143">
        <f>AK463*0.06</f>
        <v>0</v>
      </c>
      <c r="AO463" s="143">
        <f>AL463*1</f>
        <v>-5</v>
      </c>
      <c r="AP463" s="143">
        <v>39</v>
      </c>
      <c r="AQ463" s="143">
        <v>48</v>
      </c>
      <c r="AR463" s="143">
        <v>26</v>
      </c>
      <c r="AS463" s="143">
        <v>1959.71</v>
      </c>
      <c r="AT463" s="143">
        <f t="shared" si="237"/>
        <v>-13</v>
      </c>
      <c r="AU463" s="147" t="s">
        <v>70</v>
      </c>
      <c r="AV463" s="143">
        <f>AS463*0.06</f>
        <v>117.5826</v>
      </c>
      <c r="AW463" s="143">
        <v>7</v>
      </c>
      <c r="AX463" s="143">
        <v>8</v>
      </c>
      <c r="AY463" s="143">
        <v>18</v>
      </c>
      <c r="AZ463" s="143">
        <v>490</v>
      </c>
      <c r="BA463" s="143">
        <f t="shared" si="238"/>
        <v>11</v>
      </c>
      <c r="BB463" s="147" t="s">
        <v>69</v>
      </c>
      <c r="BC463" s="143">
        <f t="shared" si="251"/>
        <v>49</v>
      </c>
      <c r="BD463" s="143">
        <v>3</v>
      </c>
      <c r="BE463" s="143">
        <v>3</v>
      </c>
      <c r="BF463" s="143">
        <v>1</v>
      </c>
      <c r="BG463" s="143">
        <v>19.8</v>
      </c>
      <c r="BH463" s="143">
        <f t="shared" si="239"/>
        <v>-2</v>
      </c>
      <c r="BI463" s="147" t="s">
        <v>70</v>
      </c>
      <c r="BJ463" s="143">
        <f>BG463*0.06</f>
        <v>1.188</v>
      </c>
      <c r="BK463" s="143">
        <v>9</v>
      </c>
      <c r="BL463" s="143">
        <v>11</v>
      </c>
      <c r="BM463" s="143">
        <v>0</v>
      </c>
      <c r="BN463" s="143">
        <v>0</v>
      </c>
      <c r="BO463" s="143">
        <v>0</v>
      </c>
      <c r="BP463" s="143">
        <f t="shared" si="240"/>
        <v>-9</v>
      </c>
      <c r="BQ463" s="147" t="s">
        <v>70</v>
      </c>
      <c r="BR463" s="143">
        <f>(BN463-BO463)*0.06</f>
        <v>0</v>
      </c>
      <c r="BS463" s="143">
        <v>8</v>
      </c>
      <c r="BT463" s="143">
        <v>9</v>
      </c>
      <c r="BU463" s="143">
        <v>77</v>
      </c>
      <c r="BV463" s="143">
        <v>1043.52</v>
      </c>
      <c r="BW463" s="143">
        <f t="shared" si="241"/>
        <v>69</v>
      </c>
      <c r="BX463" s="147" t="s">
        <v>69</v>
      </c>
      <c r="BY463" s="143">
        <f t="shared" si="250"/>
        <v>104.352</v>
      </c>
      <c r="BZ463" s="143">
        <v>11</v>
      </c>
      <c r="CA463" s="143">
        <v>14</v>
      </c>
      <c r="CB463" s="143">
        <f t="shared" si="242"/>
        <v>21</v>
      </c>
      <c r="CC463" s="159">
        <f t="shared" si="243"/>
        <v>10</v>
      </c>
      <c r="CD463" s="160" t="s">
        <v>69</v>
      </c>
      <c r="CE463" s="159">
        <f>CG463*3+CH463*5+CI463*25+CJ463*15+CK463*70+CL463*6+CM463*30+CN463*6+CO463*24+CP463*56+CQ463*61</f>
        <v>109</v>
      </c>
      <c r="CF463" s="159"/>
      <c r="CG463" s="144">
        <v>0</v>
      </c>
      <c r="CH463" s="143">
        <v>2</v>
      </c>
      <c r="CI463" s="143">
        <v>3</v>
      </c>
      <c r="CJ463" s="143">
        <v>0</v>
      </c>
      <c r="CK463" s="143">
        <v>0</v>
      </c>
      <c r="CL463" s="143">
        <v>0</v>
      </c>
      <c r="CM463" s="143">
        <v>0</v>
      </c>
      <c r="CN463" s="143">
        <v>0</v>
      </c>
      <c r="CO463" s="143">
        <v>1</v>
      </c>
      <c r="CP463" s="143">
        <v>0</v>
      </c>
      <c r="CQ463" s="143">
        <v>0</v>
      </c>
      <c r="CR463" s="143">
        <f t="shared" si="244"/>
        <v>521</v>
      </c>
      <c r="CS463" s="143">
        <f t="shared" si="245"/>
        <v>-5</v>
      </c>
    </row>
    <row r="464" s="135" customFormat="1" customHeight="1" spans="1:97">
      <c r="A464" s="143">
        <v>12921</v>
      </c>
      <c r="B464" s="143" t="s">
        <v>698</v>
      </c>
      <c r="C464" s="143">
        <v>107658</v>
      </c>
      <c r="D464" s="143" t="s">
        <v>696</v>
      </c>
      <c r="E464" s="143" t="s">
        <v>72</v>
      </c>
      <c r="F464" s="143">
        <v>43</v>
      </c>
      <c r="G464" s="143">
        <v>52</v>
      </c>
      <c r="H464" s="143">
        <v>11</v>
      </c>
      <c r="I464" s="143">
        <v>214.49</v>
      </c>
      <c r="J464" s="143">
        <f t="shared" si="232"/>
        <v>-32</v>
      </c>
      <c r="K464" s="147" t="s">
        <v>70</v>
      </c>
      <c r="L464" s="143">
        <f>I464*0.06</f>
        <v>12.8694</v>
      </c>
      <c r="M464" s="143">
        <v>57</v>
      </c>
      <c r="N464" s="143">
        <v>63</v>
      </c>
      <c r="O464" s="143">
        <v>48</v>
      </c>
      <c r="P464" s="143">
        <v>1066.17</v>
      </c>
      <c r="Q464" s="143">
        <f t="shared" si="233"/>
        <v>-9</v>
      </c>
      <c r="R464" s="147" t="s">
        <v>70</v>
      </c>
      <c r="S464" s="143">
        <f t="shared" si="249"/>
        <v>53.3085</v>
      </c>
      <c r="T464" s="143">
        <v>11</v>
      </c>
      <c r="U464" s="143">
        <v>12</v>
      </c>
      <c r="V464" s="143">
        <v>2</v>
      </c>
      <c r="W464" s="143">
        <v>39.86</v>
      </c>
      <c r="X464" s="143">
        <f t="shared" si="234"/>
        <v>-9</v>
      </c>
      <c r="Y464" s="147" t="s">
        <v>70</v>
      </c>
      <c r="Z464" s="143">
        <f t="shared" si="247"/>
        <v>2.3916</v>
      </c>
      <c r="AA464" s="143">
        <v>37</v>
      </c>
      <c r="AB464" s="143">
        <v>46</v>
      </c>
      <c r="AC464" s="143">
        <v>32</v>
      </c>
      <c r="AD464" s="143">
        <v>656.25</v>
      </c>
      <c r="AE464" s="143">
        <f t="shared" si="235"/>
        <v>-5</v>
      </c>
      <c r="AF464" s="147" t="s">
        <v>70</v>
      </c>
      <c r="AG464" s="143">
        <f>AD464*0.06</f>
        <v>39.375</v>
      </c>
      <c r="AH464" s="143">
        <v>7</v>
      </c>
      <c r="AI464" s="143">
        <v>8</v>
      </c>
      <c r="AJ464" s="143">
        <v>2</v>
      </c>
      <c r="AK464" s="143">
        <v>57</v>
      </c>
      <c r="AL464" s="143">
        <f t="shared" si="236"/>
        <v>-5</v>
      </c>
      <c r="AM464" s="147" t="s">
        <v>70</v>
      </c>
      <c r="AN464" s="143">
        <f>AK464*0.06</f>
        <v>3.42</v>
      </c>
      <c r="AO464" s="143">
        <f>AL464*1</f>
        <v>-5</v>
      </c>
      <c r="AP464" s="143">
        <v>44</v>
      </c>
      <c r="AQ464" s="143">
        <v>52</v>
      </c>
      <c r="AR464" s="143">
        <v>45</v>
      </c>
      <c r="AS464" s="143">
        <v>3614.88</v>
      </c>
      <c r="AT464" s="143">
        <f t="shared" si="237"/>
        <v>1</v>
      </c>
      <c r="AU464" s="147" t="s">
        <v>73</v>
      </c>
      <c r="AV464" s="143">
        <f>AS464*0.08</f>
        <v>289.1904</v>
      </c>
      <c r="AW464" s="143">
        <v>8</v>
      </c>
      <c r="AX464" s="143">
        <v>10</v>
      </c>
      <c r="AY464" s="143">
        <v>10</v>
      </c>
      <c r="AZ464" s="143">
        <v>315</v>
      </c>
      <c r="BA464" s="143">
        <f t="shared" si="238"/>
        <v>2</v>
      </c>
      <c r="BB464" s="147" t="s">
        <v>69</v>
      </c>
      <c r="BC464" s="143">
        <f t="shared" si="251"/>
        <v>31.5</v>
      </c>
      <c r="BD464" s="143">
        <v>3</v>
      </c>
      <c r="BE464" s="143">
        <v>4</v>
      </c>
      <c r="BF464" s="143">
        <v>6</v>
      </c>
      <c r="BG464" s="143">
        <v>294</v>
      </c>
      <c r="BH464" s="143">
        <f t="shared" si="239"/>
        <v>3</v>
      </c>
      <c r="BI464" s="147" t="s">
        <v>69</v>
      </c>
      <c r="BJ464" s="143">
        <f>BG464*0.1</f>
        <v>29.4</v>
      </c>
      <c r="BK464" s="143">
        <v>10</v>
      </c>
      <c r="BL464" s="143">
        <v>12</v>
      </c>
      <c r="BM464" s="143">
        <v>10</v>
      </c>
      <c r="BN464" s="143">
        <v>149.5</v>
      </c>
      <c r="BO464" s="143">
        <v>0</v>
      </c>
      <c r="BP464" s="143">
        <f t="shared" si="240"/>
        <v>0</v>
      </c>
      <c r="BQ464" s="147" t="s">
        <v>73</v>
      </c>
      <c r="BR464" s="143">
        <f>(BN464-BO464)*0.08</f>
        <v>11.96</v>
      </c>
      <c r="BS464" s="143">
        <v>8</v>
      </c>
      <c r="BT464" s="143">
        <v>11</v>
      </c>
      <c r="BU464" s="143">
        <v>48</v>
      </c>
      <c r="BV464" s="143">
        <v>713.42</v>
      </c>
      <c r="BW464" s="143">
        <f t="shared" si="241"/>
        <v>40</v>
      </c>
      <c r="BX464" s="147" t="s">
        <v>69</v>
      </c>
      <c r="BY464" s="143">
        <f t="shared" si="250"/>
        <v>71.342</v>
      </c>
      <c r="BZ464" s="143">
        <v>13</v>
      </c>
      <c r="CA464" s="143">
        <v>15</v>
      </c>
      <c r="CB464" s="143">
        <f t="shared" si="242"/>
        <v>17</v>
      </c>
      <c r="CC464" s="159">
        <f t="shared" si="243"/>
        <v>4</v>
      </c>
      <c r="CD464" s="160" t="s">
        <v>69</v>
      </c>
      <c r="CE464" s="159">
        <f>CG464*3+CH464*5+CI464*25+CJ464*15+CK464*70+CL464*6+CM464*30+CN464*6+CO464*24+CP464*56+CQ464*61</f>
        <v>140</v>
      </c>
      <c r="CF464" s="159"/>
      <c r="CG464" s="144">
        <v>0</v>
      </c>
      <c r="CH464" s="143">
        <v>0</v>
      </c>
      <c r="CI464" s="143">
        <v>0</v>
      </c>
      <c r="CJ464" s="143">
        <v>0</v>
      </c>
      <c r="CK464" s="143">
        <v>0</v>
      </c>
      <c r="CL464" s="143">
        <v>0</v>
      </c>
      <c r="CM464" s="143">
        <v>0</v>
      </c>
      <c r="CN464" s="143">
        <v>3</v>
      </c>
      <c r="CO464" s="143">
        <v>0</v>
      </c>
      <c r="CP464" s="143">
        <v>0</v>
      </c>
      <c r="CQ464" s="143">
        <v>2</v>
      </c>
      <c r="CR464" s="143">
        <f t="shared" si="244"/>
        <v>685</v>
      </c>
      <c r="CS464" s="143">
        <f t="shared" si="245"/>
        <v>-5</v>
      </c>
    </row>
    <row r="465" s="135" customFormat="1" customHeight="1" spans="1:97">
      <c r="A465" s="143">
        <v>4325</v>
      </c>
      <c r="B465" s="143" t="s">
        <v>699</v>
      </c>
      <c r="C465" s="143">
        <v>730</v>
      </c>
      <c r="D465" s="143" t="s">
        <v>700</v>
      </c>
      <c r="E465" s="143" t="s">
        <v>68</v>
      </c>
      <c r="F465" s="143">
        <v>25</v>
      </c>
      <c r="G465" s="143">
        <v>28</v>
      </c>
      <c r="H465" s="143">
        <v>32</v>
      </c>
      <c r="I465" s="143">
        <v>778.07</v>
      </c>
      <c r="J465" s="143">
        <f t="shared" si="232"/>
        <v>7</v>
      </c>
      <c r="K465" s="147" t="s">
        <v>69</v>
      </c>
      <c r="L465" s="143">
        <f t="shared" ref="L465:L472" si="252">I465*0.1</f>
        <v>77.807</v>
      </c>
      <c r="M465" s="143">
        <v>31</v>
      </c>
      <c r="N465" s="143">
        <v>35</v>
      </c>
      <c r="O465" s="143">
        <v>48</v>
      </c>
      <c r="P465" s="143">
        <v>869.01</v>
      </c>
      <c r="Q465" s="143">
        <f t="shared" si="233"/>
        <v>17</v>
      </c>
      <c r="R465" s="147" t="s">
        <v>69</v>
      </c>
      <c r="S465" s="143">
        <f t="shared" ref="S465:S474" si="253">P465*0.08</f>
        <v>69.5208</v>
      </c>
      <c r="T465" s="143">
        <v>10</v>
      </c>
      <c r="U465" s="143">
        <v>12</v>
      </c>
      <c r="V465" s="143">
        <v>12</v>
      </c>
      <c r="W465" s="143">
        <v>316.74</v>
      </c>
      <c r="X465" s="143">
        <f t="shared" si="234"/>
        <v>2</v>
      </c>
      <c r="Y465" s="147" t="s">
        <v>69</v>
      </c>
      <c r="Z465" s="143">
        <f>W465*0.1</f>
        <v>31.674</v>
      </c>
      <c r="AA465" s="143">
        <v>22</v>
      </c>
      <c r="AB465" s="143">
        <v>28</v>
      </c>
      <c r="AC465" s="143">
        <v>28</v>
      </c>
      <c r="AD465" s="143">
        <v>758.38</v>
      </c>
      <c r="AE465" s="143">
        <f t="shared" si="235"/>
        <v>6</v>
      </c>
      <c r="AF465" s="147" t="s">
        <v>69</v>
      </c>
      <c r="AG465" s="143">
        <f>AD465*0.1</f>
        <v>75.838</v>
      </c>
      <c r="AH465" s="143">
        <v>4</v>
      </c>
      <c r="AI465" s="143">
        <v>5</v>
      </c>
      <c r="AJ465" s="143">
        <v>16</v>
      </c>
      <c r="AK465" s="143">
        <v>314.32</v>
      </c>
      <c r="AL465" s="143">
        <f t="shared" si="236"/>
        <v>12</v>
      </c>
      <c r="AM465" s="147" t="s">
        <v>69</v>
      </c>
      <c r="AN465" s="143">
        <f t="shared" ref="AN465:AN470" si="254">AK465*0.1</f>
        <v>31.432</v>
      </c>
      <c r="AO465" s="143"/>
      <c r="AP465" s="143">
        <v>40</v>
      </c>
      <c r="AQ465" s="143">
        <v>49</v>
      </c>
      <c r="AR465" s="143">
        <v>41</v>
      </c>
      <c r="AS465" s="143">
        <v>3582.26</v>
      </c>
      <c r="AT465" s="143">
        <f t="shared" si="237"/>
        <v>1</v>
      </c>
      <c r="AU465" s="147" t="s">
        <v>73</v>
      </c>
      <c r="AV465" s="143">
        <f>AS465*0.08</f>
        <v>286.5808</v>
      </c>
      <c r="AW465" s="143">
        <v>6</v>
      </c>
      <c r="AX465" s="143">
        <v>8</v>
      </c>
      <c r="AY465" s="143">
        <v>9</v>
      </c>
      <c r="AZ465" s="143">
        <v>241.01</v>
      </c>
      <c r="BA465" s="143">
        <f t="shared" si="238"/>
        <v>3</v>
      </c>
      <c r="BB465" s="147" t="s">
        <v>69</v>
      </c>
      <c r="BC465" s="143">
        <f t="shared" si="251"/>
        <v>24.101</v>
      </c>
      <c r="BD465" s="143">
        <v>2</v>
      </c>
      <c r="BE465" s="143">
        <v>3</v>
      </c>
      <c r="BF465" s="143">
        <v>6</v>
      </c>
      <c r="BG465" s="143">
        <v>264</v>
      </c>
      <c r="BH465" s="143">
        <f t="shared" si="239"/>
        <v>4</v>
      </c>
      <c r="BI465" s="147" t="s">
        <v>69</v>
      </c>
      <c r="BJ465" s="143">
        <f>BG465*0.1</f>
        <v>26.4</v>
      </c>
      <c r="BK465" s="143">
        <v>8</v>
      </c>
      <c r="BL465" s="143">
        <v>9</v>
      </c>
      <c r="BM465" s="143">
        <v>58</v>
      </c>
      <c r="BN465" s="143">
        <v>926.9</v>
      </c>
      <c r="BO465" s="143">
        <v>598</v>
      </c>
      <c r="BP465" s="143">
        <f t="shared" si="240"/>
        <v>50</v>
      </c>
      <c r="BQ465" s="147" t="s">
        <v>69</v>
      </c>
      <c r="BR465" s="143">
        <f>(BN465-BO465)*0.1</f>
        <v>32.89</v>
      </c>
      <c r="BS465" s="143">
        <v>6</v>
      </c>
      <c r="BT465" s="143">
        <v>8</v>
      </c>
      <c r="BU465" s="143">
        <v>23</v>
      </c>
      <c r="BV465" s="143">
        <v>429.18</v>
      </c>
      <c r="BW465" s="143">
        <f t="shared" si="241"/>
        <v>17</v>
      </c>
      <c r="BX465" s="147" t="s">
        <v>69</v>
      </c>
      <c r="BY465" s="143">
        <f t="shared" si="250"/>
        <v>42.918</v>
      </c>
      <c r="BZ465" s="143">
        <v>11</v>
      </c>
      <c r="CA465" s="143">
        <v>13</v>
      </c>
      <c r="CB465" s="143">
        <f t="shared" si="242"/>
        <v>28</v>
      </c>
      <c r="CC465" s="159">
        <f t="shared" si="243"/>
        <v>17</v>
      </c>
      <c r="CD465" s="160" t="s">
        <v>69</v>
      </c>
      <c r="CE465" s="159">
        <f>CG465*3+CH465*5+CI465*25+CJ465*15+CK465*70+CL465*6+CM465*30+CN465*6+CO465*24+CP465*56+CQ465*61</f>
        <v>195</v>
      </c>
      <c r="CF465" s="159"/>
      <c r="CG465" s="144">
        <v>0</v>
      </c>
      <c r="CH465" s="143">
        <v>2</v>
      </c>
      <c r="CI465" s="143">
        <v>0</v>
      </c>
      <c r="CJ465" s="143">
        <v>0</v>
      </c>
      <c r="CK465" s="143">
        <v>1</v>
      </c>
      <c r="CL465" s="143">
        <v>0</v>
      </c>
      <c r="CM465" s="143">
        <v>0</v>
      </c>
      <c r="CN465" s="143">
        <v>1</v>
      </c>
      <c r="CO465" s="143">
        <v>2</v>
      </c>
      <c r="CP465" s="143">
        <v>0</v>
      </c>
      <c r="CQ465" s="143">
        <v>1</v>
      </c>
      <c r="CR465" s="143">
        <f t="shared" si="244"/>
        <v>894</v>
      </c>
      <c r="CS465" s="143">
        <f t="shared" si="245"/>
        <v>0</v>
      </c>
    </row>
    <row r="466" s="135" customFormat="1" customHeight="1" spans="1:97">
      <c r="A466" s="143">
        <v>8338</v>
      </c>
      <c r="B466" s="143" t="s">
        <v>701</v>
      </c>
      <c r="C466" s="143">
        <v>730</v>
      </c>
      <c r="D466" s="143" t="s">
        <v>700</v>
      </c>
      <c r="E466" s="143" t="s">
        <v>124</v>
      </c>
      <c r="F466" s="143">
        <v>31</v>
      </c>
      <c r="G466" s="143">
        <v>38</v>
      </c>
      <c r="H466" s="143">
        <v>52</v>
      </c>
      <c r="I466" s="143">
        <v>1153.56</v>
      </c>
      <c r="J466" s="143">
        <f t="shared" si="232"/>
        <v>21</v>
      </c>
      <c r="K466" s="147" t="s">
        <v>69</v>
      </c>
      <c r="L466" s="143">
        <f t="shared" si="252"/>
        <v>115.356</v>
      </c>
      <c r="M466" s="143">
        <v>42</v>
      </c>
      <c r="N466" s="143">
        <v>46</v>
      </c>
      <c r="O466" s="143">
        <v>115</v>
      </c>
      <c r="P466" s="143">
        <v>2624.99</v>
      </c>
      <c r="Q466" s="143">
        <f t="shared" si="233"/>
        <v>73</v>
      </c>
      <c r="R466" s="147" t="s">
        <v>69</v>
      </c>
      <c r="S466" s="143">
        <f t="shared" si="253"/>
        <v>209.9992</v>
      </c>
      <c r="T466" s="143">
        <v>16</v>
      </c>
      <c r="U466" s="143">
        <v>17</v>
      </c>
      <c r="V466" s="143">
        <v>17</v>
      </c>
      <c r="W466" s="143">
        <v>483</v>
      </c>
      <c r="X466" s="143">
        <f t="shared" si="234"/>
        <v>1</v>
      </c>
      <c r="Y466" s="147" t="s">
        <v>69</v>
      </c>
      <c r="Z466" s="143">
        <f>W466*0.1</f>
        <v>48.3</v>
      </c>
      <c r="AA466" s="143">
        <v>31</v>
      </c>
      <c r="AB466" s="143">
        <v>39</v>
      </c>
      <c r="AC466" s="143">
        <v>33</v>
      </c>
      <c r="AD466" s="143">
        <v>905.23</v>
      </c>
      <c r="AE466" s="143">
        <f t="shared" si="235"/>
        <v>2</v>
      </c>
      <c r="AF466" s="147" t="s">
        <v>73</v>
      </c>
      <c r="AG466" s="143">
        <f>AD466*0.08</f>
        <v>72.4184</v>
      </c>
      <c r="AH466" s="143">
        <v>6</v>
      </c>
      <c r="AI466" s="143">
        <v>7</v>
      </c>
      <c r="AJ466" s="143">
        <v>11</v>
      </c>
      <c r="AK466" s="143">
        <v>226.6</v>
      </c>
      <c r="AL466" s="143">
        <f t="shared" si="236"/>
        <v>5</v>
      </c>
      <c r="AM466" s="147" t="s">
        <v>69</v>
      </c>
      <c r="AN466" s="143">
        <f t="shared" si="254"/>
        <v>22.66</v>
      </c>
      <c r="AO466" s="143"/>
      <c r="AP466" s="143">
        <v>55</v>
      </c>
      <c r="AQ466" s="143">
        <v>66</v>
      </c>
      <c r="AR466" s="143">
        <v>68</v>
      </c>
      <c r="AS466" s="143">
        <v>4887.2</v>
      </c>
      <c r="AT466" s="143">
        <f t="shared" si="237"/>
        <v>13</v>
      </c>
      <c r="AU466" s="147" t="s">
        <v>69</v>
      </c>
      <c r="AV466" s="143">
        <f>AS466*0.1</f>
        <v>488.72</v>
      </c>
      <c r="AW466" s="143">
        <v>9</v>
      </c>
      <c r="AX466" s="143">
        <v>11</v>
      </c>
      <c r="AY466" s="143">
        <v>11</v>
      </c>
      <c r="AZ466" s="143">
        <v>315</v>
      </c>
      <c r="BA466" s="143">
        <f t="shared" si="238"/>
        <v>2</v>
      </c>
      <c r="BB466" s="147" t="s">
        <v>69</v>
      </c>
      <c r="BC466" s="143">
        <f t="shared" si="251"/>
        <v>31.5</v>
      </c>
      <c r="BD466" s="143">
        <v>4</v>
      </c>
      <c r="BE466" s="143">
        <v>4</v>
      </c>
      <c r="BF466" s="143">
        <v>6</v>
      </c>
      <c r="BG466" s="143">
        <v>110.5</v>
      </c>
      <c r="BH466" s="143">
        <f t="shared" si="239"/>
        <v>2</v>
      </c>
      <c r="BI466" s="147" t="s">
        <v>69</v>
      </c>
      <c r="BJ466" s="143">
        <f>BG466*0.1</f>
        <v>11.05</v>
      </c>
      <c r="BK466" s="143">
        <v>11</v>
      </c>
      <c r="BL466" s="143">
        <v>13</v>
      </c>
      <c r="BM466" s="143">
        <v>21</v>
      </c>
      <c r="BN466" s="143">
        <v>538.2</v>
      </c>
      <c r="BO466" s="143">
        <v>328.9</v>
      </c>
      <c r="BP466" s="143">
        <f t="shared" si="240"/>
        <v>10</v>
      </c>
      <c r="BQ466" s="147" t="s">
        <v>69</v>
      </c>
      <c r="BR466" s="143">
        <f>(BN466-BO466)*0.1</f>
        <v>20.93</v>
      </c>
      <c r="BS466" s="143">
        <v>8</v>
      </c>
      <c r="BT466" s="143">
        <v>11</v>
      </c>
      <c r="BU466" s="143">
        <v>12</v>
      </c>
      <c r="BV466" s="143">
        <v>202.32</v>
      </c>
      <c r="BW466" s="143">
        <f t="shared" si="241"/>
        <v>4</v>
      </c>
      <c r="BX466" s="147" t="s">
        <v>69</v>
      </c>
      <c r="BY466" s="143">
        <f t="shared" si="250"/>
        <v>20.232</v>
      </c>
      <c r="BZ466" s="143">
        <v>13</v>
      </c>
      <c r="CA466" s="143">
        <v>15</v>
      </c>
      <c r="CB466" s="143">
        <f t="shared" si="242"/>
        <v>15</v>
      </c>
      <c r="CC466" s="159">
        <f t="shared" si="243"/>
        <v>2</v>
      </c>
      <c r="CD466" s="160" t="s">
        <v>69</v>
      </c>
      <c r="CE466" s="159">
        <f>CG466*3+CH466*5+CI466*25+CJ466*15+CK466*70+CL466*6+CM466*30+CN466*6+CO466*24+CP466*56+CQ466*61</f>
        <v>77</v>
      </c>
      <c r="CF466" s="159"/>
      <c r="CG466" s="144">
        <v>0</v>
      </c>
      <c r="CH466" s="143">
        <v>3</v>
      </c>
      <c r="CI466" s="143">
        <v>2</v>
      </c>
      <c r="CJ466" s="143">
        <v>0</v>
      </c>
      <c r="CK466" s="143">
        <v>0</v>
      </c>
      <c r="CL466" s="143">
        <v>0</v>
      </c>
      <c r="CM466" s="143">
        <v>0</v>
      </c>
      <c r="CN466" s="143">
        <v>2</v>
      </c>
      <c r="CO466" s="143">
        <v>0</v>
      </c>
      <c r="CP466" s="143">
        <v>0</v>
      </c>
      <c r="CQ466" s="143">
        <v>0</v>
      </c>
      <c r="CR466" s="143">
        <f t="shared" si="244"/>
        <v>1118</v>
      </c>
      <c r="CS466" s="143">
        <f t="shared" si="245"/>
        <v>0</v>
      </c>
    </row>
    <row r="467" s="135" customFormat="1" customHeight="1" spans="1:97">
      <c r="A467" s="143">
        <v>11596</v>
      </c>
      <c r="B467" s="143" t="s">
        <v>702</v>
      </c>
      <c r="C467" s="143">
        <v>730</v>
      </c>
      <c r="D467" s="143" t="s">
        <v>700</v>
      </c>
      <c r="E467" s="143" t="s">
        <v>72</v>
      </c>
      <c r="F467" s="143">
        <v>26</v>
      </c>
      <c r="G467" s="143">
        <v>32</v>
      </c>
      <c r="H467" s="143">
        <v>33</v>
      </c>
      <c r="I467" s="143">
        <v>865.43</v>
      </c>
      <c r="J467" s="143">
        <f t="shared" si="232"/>
        <v>7</v>
      </c>
      <c r="K467" s="147" t="s">
        <v>69</v>
      </c>
      <c r="L467" s="143">
        <f t="shared" si="252"/>
        <v>86.543</v>
      </c>
      <c r="M467" s="143">
        <v>35</v>
      </c>
      <c r="N467" s="143">
        <v>38</v>
      </c>
      <c r="O467" s="143">
        <v>51</v>
      </c>
      <c r="P467" s="143">
        <v>1210.5</v>
      </c>
      <c r="Q467" s="143">
        <f t="shared" si="233"/>
        <v>16</v>
      </c>
      <c r="R467" s="147" t="s">
        <v>69</v>
      </c>
      <c r="S467" s="143">
        <f t="shared" si="253"/>
        <v>96.84</v>
      </c>
      <c r="T467" s="143">
        <v>13</v>
      </c>
      <c r="U467" s="143">
        <v>14</v>
      </c>
      <c r="V467" s="143">
        <v>7</v>
      </c>
      <c r="W467" s="143">
        <v>198</v>
      </c>
      <c r="X467" s="143">
        <f t="shared" si="234"/>
        <v>-6</v>
      </c>
      <c r="Y467" s="147" t="s">
        <v>70</v>
      </c>
      <c r="Z467" s="143">
        <f>W467*0.06</f>
        <v>11.88</v>
      </c>
      <c r="AA467" s="143">
        <v>26</v>
      </c>
      <c r="AB467" s="143">
        <v>32</v>
      </c>
      <c r="AC467" s="143">
        <v>17</v>
      </c>
      <c r="AD467" s="143">
        <v>410.37</v>
      </c>
      <c r="AE467" s="143">
        <f t="shared" si="235"/>
        <v>-9</v>
      </c>
      <c r="AF467" s="147" t="s">
        <v>70</v>
      </c>
      <c r="AG467" s="143">
        <f>AD467*0.06</f>
        <v>24.6222</v>
      </c>
      <c r="AH467" s="143">
        <v>5</v>
      </c>
      <c r="AI467" s="143">
        <v>6</v>
      </c>
      <c r="AJ467" s="143">
        <v>9</v>
      </c>
      <c r="AK467" s="143">
        <v>206.1</v>
      </c>
      <c r="AL467" s="143">
        <f t="shared" si="236"/>
        <v>4</v>
      </c>
      <c r="AM467" s="147" t="s">
        <v>69</v>
      </c>
      <c r="AN467" s="143">
        <f t="shared" si="254"/>
        <v>20.61</v>
      </c>
      <c r="AO467" s="143"/>
      <c r="AP467" s="143">
        <v>46</v>
      </c>
      <c r="AQ467" s="143">
        <v>55</v>
      </c>
      <c r="AR467" s="143">
        <v>26</v>
      </c>
      <c r="AS467" s="143">
        <v>2135.94</v>
      </c>
      <c r="AT467" s="143">
        <f t="shared" si="237"/>
        <v>-20</v>
      </c>
      <c r="AU467" s="147" t="s">
        <v>70</v>
      </c>
      <c r="AV467" s="143">
        <f>AS467*0.06</f>
        <v>128.1564</v>
      </c>
      <c r="AW467" s="143">
        <v>8</v>
      </c>
      <c r="AX467" s="143">
        <v>9</v>
      </c>
      <c r="AY467" s="143">
        <v>1</v>
      </c>
      <c r="AZ467" s="143">
        <v>35</v>
      </c>
      <c r="BA467" s="143">
        <f t="shared" si="238"/>
        <v>-7</v>
      </c>
      <c r="BB467" s="147" t="s">
        <v>70</v>
      </c>
      <c r="BC467" s="143">
        <f>AZ467*0.06</f>
        <v>2.1</v>
      </c>
      <c r="BD467" s="143">
        <v>3</v>
      </c>
      <c r="BE467" s="143">
        <v>3</v>
      </c>
      <c r="BF467" s="143">
        <v>2</v>
      </c>
      <c r="BG467" s="143">
        <v>63.95</v>
      </c>
      <c r="BH467" s="143">
        <f t="shared" si="239"/>
        <v>-1</v>
      </c>
      <c r="BI467" s="147" t="s">
        <v>70</v>
      </c>
      <c r="BJ467" s="143">
        <f>BG467*0.06</f>
        <v>3.837</v>
      </c>
      <c r="BK467" s="143">
        <v>9</v>
      </c>
      <c r="BL467" s="143">
        <v>11</v>
      </c>
      <c r="BM467" s="143">
        <v>15</v>
      </c>
      <c r="BN467" s="143">
        <v>299</v>
      </c>
      <c r="BO467" s="143">
        <v>0</v>
      </c>
      <c r="BP467" s="143">
        <f t="shared" si="240"/>
        <v>6</v>
      </c>
      <c r="BQ467" s="147" t="s">
        <v>69</v>
      </c>
      <c r="BR467" s="143">
        <f>(BN467-BO467)*0.1</f>
        <v>29.9</v>
      </c>
      <c r="BS467" s="143">
        <v>7</v>
      </c>
      <c r="BT467" s="143">
        <v>9</v>
      </c>
      <c r="BU467" s="143">
        <v>9</v>
      </c>
      <c r="BV467" s="143">
        <v>151.62</v>
      </c>
      <c r="BW467" s="143">
        <f t="shared" si="241"/>
        <v>2</v>
      </c>
      <c r="BX467" s="147" t="s">
        <v>69</v>
      </c>
      <c r="BY467" s="143">
        <f t="shared" si="250"/>
        <v>15.162</v>
      </c>
      <c r="BZ467" s="143">
        <v>11</v>
      </c>
      <c r="CA467" s="143">
        <v>13</v>
      </c>
      <c r="CB467" s="143">
        <f t="shared" si="242"/>
        <v>11</v>
      </c>
      <c r="CC467" s="159">
        <f t="shared" si="243"/>
        <v>0</v>
      </c>
      <c r="CD467" s="160" t="s">
        <v>73</v>
      </c>
      <c r="CE467" s="159">
        <f>CG467*2+CH467*3+CI467*15+CJ467*10+CK467*50+CL467*4+CM467*20+CN467*3+CO467*15+CP467*40+CQ467*40</f>
        <v>52</v>
      </c>
      <c r="CF467" s="159"/>
      <c r="CG467" s="144">
        <v>0</v>
      </c>
      <c r="CH467" s="143">
        <v>3</v>
      </c>
      <c r="CI467" s="143">
        <v>0</v>
      </c>
      <c r="CJ467" s="143">
        <v>0</v>
      </c>
      <c r="CK467" s="143">
        <v>0</v>
      </c>
      <c r="CL467" s="143">
        <v>0</v>
      </c>
      <c r="CM467" s="143">
        <v>0</v>
      </c>
      <c r="CN467" s="143">
        <v>1</v>
      </c>
      <c r="CO467" s="143">
        <v>0</v>
      </c>
      <c r="CP467" s="143">
        <v>0</v>
      </c>
      <c r="CQ467" s="143">
        <v>1</v>
      </c>
      <c r="CR467" s="143">
        <f t="shared" si="244"/>
        <v>472</v>
      </c>
      <c r="CS467" s="143">
        <f t="shared" si="245"/>
        <v>0</v>
      </c>
    </row>
    <row r="468" s="135" customFormat="1" customHeight="1" spans="1:97">
      <c r="A468" s="143">
        <v>12999</v>
      </c>
      <c r="B468" s="143" t="s">
        <v>703</v>
      </c>
      <c r="C468" s="143">
        <v>730</v>
      </c>
      <c r="D468" s="143" t="s">
        <v>700</v>
      </c>
      <c r="E468" s="143" t="s">
        <v>72</v>
      </c>
      <c r="F468" s="143">
        <v>21</v>
      </c>
      <c r="G468" s="143">
        <v>26</v>
      </c>
      <c r="H468" s="143">
        <v>32</v>
      </c>
      <c r="I468" s="143">
        <v>813.88</v>
      </c>
      <c r="J468" s="143">
        <f t="shared" si="232"/>
        <v>11</v>
      </c>
      <c r="K468" s="147" t="s">
        <v>69</v>
      </c>
      <c r="L468" s="143">
        <f t="shared" si="252"/>
        <v>81.388</v>
      </c>
      <c r="M468" s="143">
        <v>28</v>
      </c>
      <c r="N468" s="143">
        <v>31</v>
      </c>
      <c r="O468" s="143">
        <v>51</v>
      </c>
      <c r="P468" s="143">
        <v>1098.08</v>
      </c>
      <c r="Q468" s="143">
        <f t="shared" si="233"/>
        <v>23</v>
      </c>
      <c r="R468" s="147" t="s">
        <v>69</v>
      </c>
      <c r="S468" s="143">
        <f t="shared" si="253"/>
        <v>87.8464</v>
      </c>
      <c r="T468" s="143">
        <v>10</v>
      </c>
      <c r="U468" s="143">
        <v>11</v>
      </c>
      <c r="V468" s="143">
        <v>12</v>
      </c>
      <c r="W468" s="143">
        <v>339.5</v>
      </c>
      <c r="X468" s="143">
        <f t="shared" si="234"/>
        <v>2</v>
      </c>
      <c r="Y468" s="147" t="s">
        <v>69</v>
      </c>
      <c r="Z468" s="143">
        <f>W468*0.1</f>
        <v>33.95</v>
      </c>
      <c r="AA468" s="143">
        <v>21</v>
      </c>
      <c r="AB468" s="143">
        <v>26</v>
      </c>
      <c r="AC468" s="143">
        <v>17</v>
      </c>
      <c r="AD468" s="143">
        <v>479.54</v>
      </c>
      <c r="AE468" s="143">
        <f t="shared" si="235"/>
        <v>-4</v>
      </c>
      <c r="AF468" s="147" t="s">
        <v>70</v>
      </c>
      <c r="AG468" s="143">
        <f>AD468*0.06</f>
        <v>28.7724</v>
      </c>
      <c r="AH468" s="143">
        <v>4</v>
      </c>
      <c r="AI468" s="143">
        <v>5</v>
      </c>
      <c r="AJ468" s="143">
        <v>5</v>
      </c>
      <c r="AK468" s="143">
        <v>145.1</v>
      </c>
      <c r="AL468" s="143">
        <f t="shared" si="236"/>
        <v>1</v>
      </c>
      <c r="AM468" s="147" t="s">
        <v>69</v>
      </c>
      <c r="AN468" s="143">
        <f t="shared" si="254"/>
        <v>14.51</v>
      </c>
      <c r="AO468" s="143"/>
      <c r="AP468" s="143">
        <v>37</v>
      </c>
      <c r="AQ468" s="143">
        <v>44</v>
      </c>
      <c r="AR468" s="143">
        <v>26</v>
      </c>
      <c r="AS468" s="143">
        <v>2365.29</v>
      </c>
      <c r="AT468" s="143">
        <f t="shared" si="237"/>
        <v>-11</v>
      </c>
      <c r="AU468" s="147" t="s">
        <v>70</v>
      </c>
      <c r="AV468" s="143">
        <f>AS468*0.06</f>
        <v>141.9174</v>
      </c>
      <c r="AW468" s="143">
        <v>6</v>
      </c>
      <c r="AX468" s="143">
        <v>7</v>
      </c>
      <c r="AY468" s="143">
        <v>11</v>
      </c>
      <c r="AZ468" s="143">
        <v>315</v>
      </c>
      <c r="BA468" s="143">
        <f t="shared" si="238"/>
        <v>5</v>
      </c>
      <c r="BB468" s="147" t="s">
        <v>69</v>
      </c>
      <c r="BC468" s="143">
        <f>AZ468*0.1</f>
        <v>31.5</v>
      </c>
      <c r="BD468" s="143">
        <v>2</v>
      </c>
      <c r="BE468" s="143">
        <v>3</v>
      </c>
      <c r="BF468" s="143">
        <v>6</v>
      </c>
      <c r="BG468" s="143">
        <v>162.65</v>
      </c>
      <c r="BH468" s="143">
        <f t="shared" si="239"/>
        <v>4</v>
      </c>
      <c r="BI468" s="147" t="s">
        <v>69</v>
      </c>
      <c r="BJ468" s="143">
        <f>BG468*0.1</f>
        <v>16.265</v>
      </c>
      <c r="BK468" s="143">
        <v>7</v>
      </c>
      <c r="BL468" s="143">
        <v>9</v>
      </c>
      <c r="BM468" s="143">
        <v>12</v>
      </c>
      <c r="BN468" s="143">
        <v>30.01</v>
      </c>
      <c r="BO468" s="143">
        <v>0.11</v>
      </c>
      <c r="BP468" s="143">
        <f t="shared" si="240"/>
        <v>5</v>
      </c>
      <c r="BQ468" s="147" t="s">
        <v>69</v>
      </c>
      <c r="BR468" s="143">
        <f>(BN468-BO468)*0.1</f>
        <v>2.99</v>
      </c>
      <c r="BS468" s="143">
        <v>6</v>
      </c>
      <c r="BT468" s="143">
        <v>7</v>
      </c>
      <c r="BU468" s="143">
        <v>12</v>
      </c>
      <c r="BV468" s="143">
        <v>298.5</v>
      </c>
      <c r="BW468" s="143">
        <f t="shared" si="241"/>
        <v>6</v>
      </c>
      <c r="BX468" s="147" t="s">
        <v>69</v>
      </c>
      <c r="BY468" s="143">
        <f t="shared" si="250"/>
        <v>29.85</v>
      </c>
      <c r="BZ468" s="143">
        <v>9</v>
      </c>
      <c r="CA468" s="143">
        <v>12</v>
      </c>
      <c r="CB468" s="143">
        <f t="shared" si="242"/>
        <v>13.5</v>
      </c>
      <c r="CC468" s="159">
        <f t="shared" si="243"/>
        <v>4.5</v>
      </c>
      <c r="CD468" s="160" t="s">
        <v>69</v>
      </c>
      <c r="CE468" s="159">
        <f>CG468*3+CH468*5+CI468*25+CJ468*15+CK468*70+CL468*6+CM468*30+CN468*6+CO468*24+CP468*56+CQ468*61</f>
        <v>81</v>
      </c>
      <c r="CF468" s="159"/>
      <c r="CG468" s="144">
        <v>2</v>
      </c>
      <c r="CH468" s="143">
        <v>0</v>
      </c>
      <c r="CI468" s="143">
        <v>0</v>
      </c>
      <c r="CJ468" s="143">
        <v>3</v>
      </c>
      <c r="CK468" s="143">
        <v>0</v>
      </c>
      <c r="CL468" s="143">
        <v>0</v>
      </c>
      <c r="CM468" s="143">
        <v>0</v>
      </c>
      <c r="CN468" s="143">
        <v>5</v>
      </c>
      <c r="CO468" s="143">
        <v>0</v>
      </c>
      <c r="CP468" s="143">
        <v>0</v>
      </c>
      <c r="CQ468" s="143">
        <v>0</v>
      </c>
      <c r="CR468" s="143">
        <f t="shared" si="244"/>
        <v>550</v>
      </c>
      <c r="CS468" s="143">
        <f t="shared" si="245"/>
        <v>0</v>
      </c>
    </row>
    <row r="469" s="135" customFormat="1" customHeight="1" spans="1:97">
      <c r="A469" s="143">
        <v>13177</v>
      </c>
      <c r="B469" s="143" t="s">
        <v>704</v>
      </c>
      <c r="C469" s="143">
        <v>730</v>
      </c>
      <c r="D469" s="143" t="s">
        <v>700</v>
      </c>
      <c r="E469" s="144" t="s">
        <v>705</v>
      </c>
      <c r="F469" s="143"/>
      <c r="G469" s="143"/>
      <c r="H469" s="143">
        <v>0</v>
      </c>
      <c r="I469" s="143">
        <v>0</v>
      </c>
      <c r="J469" s="143">
        <f t="shared" si="232"/>
        <v>0</v>
      </c>
      <c r="K469" s="147" t="s">
        <v>76</v>
      </c>
      <c r="L469" s="143">
        <f>I469*0.06</f>
        <v>0</v>
      </c>
      <c r="M469" s="143"/>
      <c r="N469" s="143"/>
      <c r="O469" s="143">
        <v>0</v>
      </c>
      <c r="P469" s="143">
        <v>0</v>
      </c>
      <c r="Q469" s="143">
        <f t="shared" si="233"/>
        <v>0</v>
      </c>
      <c r="R469" s="147" t="s">
        <v>76</v>
      </c>
      <c r="S469" s="143">
        <f>P469*0.05</f>
        <v>0</v>
      </c>
      <c r="T469" s="143"/>
      <c r="U469" s="143"/>
      <c r="V469" s="143">
        <v>0</v>
      </c>
      <c r="W469" s="143">
        <v>0</v>
      </c>
      <c r="X469" s="143">
        <f t="shared" si="234"/>
        <v>0</v>
      </c>
      <c r="Y469" s="147" t="s">
        <v>76</v>
      </c>
      <c r="Z469" s="143">
        <f>W469*0.06</f>
        <v>0</v>
      </c>
      <c r="AA469" s="143"/>
      <c r="AB469" s="143"/>
      <c r="AC469" s="143">
        <v>0</v>
      </c>
      <c r="AD469" s="143">
        <v>0</v>
      </c>
      <c r="AE469" s="143">
        <f t="shared" si="235"/>
        <v>0</v>
      </c>
      <c r="AF469" s="147" t="s">
        <v>76</v>
      </c>
      <c r="AG469" s="143">
        <f>AD469*0.06</f>
        <v>0</v>
      </c>
      <c r="AH469" s="143"/>
      <c r="AI469" s="143"/>
      <c r="AJ469" s="143">
        <v>0</v>
      </c>
      <c r="AK469" s="143">
        <v>0</v>
      </c>
      <c r="AL469" s="143">
        <f t="shared" si="236"/>
        <v>0</v>
      </c>
      <c r="AM469" s="147" t="s">
        <v>76</v>
      </c>
      <c r="AN469" s="143">
        <f>AK469*0.06</f>
        <v>0</v>
      </c>
      <c r="AO469" s="143"/>
      <c r="AP469" s="143"/>
      <c r="AQ469" s="143"/>
      <c r="AR469" s="143">
        <v>1</v>
      </c>
      <c r="AS469" s="143">
        <v>9.8</v>
      </c>
      <c r="AT469" s="143">
        <f t="shared" si="237"/>
        <v>1</v>
      </c>
      <c r="AU469" s="147" t="s">
        <v>76</v>
      </c>
      <c r="AV469" s="143">
        <f>AS469*0.06</f>
        <v>0.588</v>
      </c>
      <c r="AW469" s="143"/>
      <c r="AX469" s="143"/>
      <c r="AY469" s="143">
        <v>0</v>
      </c>
      <c r="AZ469" s="143">
        <v>0</v>
      </c>
      <c r="BA469" s="143">
        <f t="shared" si="238"/>
        <v>0</v>
      </c>
      <c r="BB469" s="147" t="s">
        <v>76</v>
      </c>
      <c r="BC469" s="143">
        <f>AZ469*0.06</f>
        <v>0</v>
      </c>
      <c r="BD469" s="143"/>
      <c r="BE469" s="143"/>
      <c r="BF469" s="143">
        <v>0</v>
      </c>
      <c r="BG469" s="143">
        <v>0</v>
      </c>
      <c r="BH469" s="143">
        <f t="shared" si="239"/>
        <v>0</v>
      </c>
      <c r="BI469" s="147" t="s">
        <v>76</v>
      </c>
      <c r="BJ469" s="143">
        <f>BG469*0.06</f>
        <v>0</v>
      </c>
      <c r="BK469" s="143"/>
      <c r="BL469" s="143"/>
      <c r="BM469" s="143">
        <v>0</v>
      </c>
      <c r="BN469" s="143">
        <v>0</v>
      </c>
      <c r="BO469" s="143">
        <v>0</v>
      </c>
      <c r="BP469" s="143">
        <f t="shared" si="240"/>
        <v>0</v>
      </c>
      <c r="BQ469" s="147" t="s">
        <v>76</v>
      </c>
      <c r="BR469" s="143">
        <f>(BN469-BO469)*0.06</f>
        <v>0</v>
      </c>
      <c r="BS469" s="143"/>
      <c r="BT469" s="143"/>
      <c r="BU469" s="143">
        <v>0</v>
      </c>
      <c r="BV469" s="143">
        <v>0</v>
      </c>
      <c r="BW469" s="143">
        <f t="shared" si="241"/>
        <v>0</v>
      </c>
      <c r="BX469" s="147" t="s">
        <v>76</v>
      </c>
      <c r="BY469" s="143">
        <f>BV469*0.06</f>
        <v>0</v>
      </c>
      <c r="BZ469" s="143"/>
      <c r="CA469" s="143"/>
      <c r="CB469" s="143">
        <f t="shared" si="242"/>
        <v>0</v>
      </c>
      <c r="CC469" s="159">
        <f t="shared" si="243"/>
        <v>0</v>
      </c>
      <c r="CD469" s="160" t="s">
        <v>76</v>
      </c>
      <c r="CE469" s="159">
        <f>CG469*2+CH469*3+CI469*15+CJ469*10+CK469*50+CL469*4+CM469*20+CN469*3+CO469*15+CP469*40+CQ469*40</f>
        <v>0</v>
      </c>
      <c r="CF469" s="159"/>
      <c r="CG469" s="144">
        <v>0</v>
      </c>
      <c r="CH469" s="143">
        <v>0</v>
      </c>
      <c r="CI469" s="143">
        <v>0</v>
      </c>
      <c r="CJ469" s="143">
        <v>0</v>
      </c>
      <c r="CK469" s="143">
        <v>0</v>
      </c>
      <c r="CL469" s="143">
        <v>0</v>
      </c>
      <c r="CM469" s="143">
        <v>0</v>
      </c>
      <c r="CN469" s="143">
        <v>0</v>
      </c>
      <c r="CO469" s="143">
        <v>0</v>
      </c>
      <c r="CP469" s="143">
        <v>0</v>
      </c>
      <c r="CQ469" s="143">
        <v>0</v>
      </c>
      <c r="CR469" s="143">
        <f t="shared" si="244"/>
        <v>1</v>
      </c>
      <c r="CS469" s="143">
        <f t="shared" si="245"/>
        <v>0</v>
      </c>
    </row>
    <row r="470" s="135" customFormat="1" customHeight="1" spans="1:97">
      <c r="A470" s="143">
        <v>4330</v>
      </c>
      <c r="B470" s="143" t="s">
        <v>706</v>
      </c>
      <c r="C470" s="143">
        <v>514</v>
      </c>
      <c r="D470" s="143" t="s">
        <v>707</v>
      </c>
      <c r="E470" s="143" t="s">
        <v>124</v>
      </c>
      <c r="F470" s="143">
        <v>40</v>
      </c>
      <c r="G470" s="143">
        <v>47</v>
      </c>
      <c r="H470" s="143">
        <v>48</v>
      </c>
      <c r="I470" s="143">
        <v>1059.17</v>
      </c>
      <c r="J470" s="143">
        <f t="shared" si="232"/>
        <v>8</v>
      </c>
      <c r="K470" s="147" t="s">
        <v>69</v>
      </c>
      <c r="L470" s="143">
        <f t="shared" si="252"/>
        <v>105.917</v>
      </c>
      <c r="M470" s="143">
        <v>51</v>
      </c>
      <c r="N470" s="143">
        <v>57</v>
      </c>
      <c r="O470" s="143">
        <v>94</v>
      </c>
      <c r="P470" s="143">
        <v>2031.28</v>
      </c>
      <c r="Q470" s="143">
        <f t="shared" si="233"/>
        <v>43</v>
      </c>
      <c r="R470" s="147" t="s">
        <v>69</v>
      </c>
      <c r="S470" s="143">
        <f t="shared" si="253"/>
        <v>162.5024</v>
      </c>
      <c r="T470" s="143">
        <v>14</v>
      </c>
      <c r="U470" s="143">
        <v>16</v>
      </c>
      <c r="V470" s="143">
        <v>16</v>
      </c>
      <c r="W470" s="143">
        <v>413.28</v>
      </c>
      <c r="X470" s="143">
        <f t="shared" si="234"/>
        <v>2</v>
      </c>
      <c r="Y470" s="147" t="s">
        <v>69</v>
      </c>
      <c r="Z470" s="143">
        <f>W470*0.1</f>
        <v>41.328</v>
      </c>
      <c r="AA470" s="143">
        <v>44</v>
      </c>
      <c r="AB470" s="143">
        <v>55</v>
      </c>
      <c r="AC470" s="143">
        <v>45</v>
      </c>
      <c r="AD470" s="143">
        <v>983.64</v>
      </c>
      <c r="AE470" s="143">
        <f t="shared" si="235"/>
        <v>1</v>
      </c>
      <c r="AF470" s="147" t="s">
        <v>73</v>
      </c>
      <c r="AG470" s="143">
        <f>AD470*0.08</f>
        <v>78.6912</v>
      </c>
      <c r="AH470" s="143">
        <v>4</v>
      </c>
      <c r="AI470" s="143">
        <v>4</v>
      </c>
      <c r="AJ470" s="143">
        <v>4</v>
      </c>
      <c r="AK470" s="143">
        <v>111.7</v>
      </c>
      <c r="AL470" s="143">
        <f t="shared" si="236"/>
        <v>0</v>
      </c>
      <c r="AM470" s="147" t="s">
        <v>69</v>
      </c>
      <c r="AN470" s="143">
        <f t="shared" si="254"/>
        <v>11.17</v>
      </c>
      <c r="AO470" s="143"/>
      <c r="AP470" s="143">
        <v>58</v>
      </c>
      <c r="AQ470" s="143">
        <v>69</v>
      </c>
      <c r="AR470" s="143">
        <v>69</v>
      </c>
      <c r="AS470" s="143">
        <v>5782.15</v>
      </c>
      <c r="AT470" s="143">
        <f t="shared" si="237"/>
        <v>11</v>
      </c>
      <c r="AU470" s="147" t="s">
        <v>69</v>
      </c>
      <c r="AV470" s="143">
        <f>AS470*0.1</f>
        <v>578.215</v>
      </c>
      <c r="AW470" s="143">
        <v>8</v>
      </c>
      <c r="AX470" s="143">
        <v>10</v>
      </c>
      <c r="AY470" s="143">
        <v>14</v>
      </c>
      <c r="AZ470" s="143">
        <v>416.1</v>
      </c>
      <c r="BA470" s="143">
        <f t="shared" si="238"/>
        <v>6</v>
      </c>
      <c r="BB470" s="147" t="s">
        <v>69</v>
      </c>
      <c r="BC470" s="143">
        <f>AZ470*0.1</f>
        <v>41.61</v>
      </c>
      <c r="BD470" s="143">
        <v>3</v>
      </c>
      <c r="BE470" s="143">
        <v>4</v>
      </c>
      <c r="BF470" s="143">
        <v>11</v>
      </c>
      <c r="BG470" s="143">
        <v>285</v>
      </c>
      <c r="BH470" s="143">
        <f t="shared" si="239"/>
        <v>8</v>
      </c>
      <c r="BI470" s="147" t="s">
        <v>69</v>
      </c>
      <c r="BJ470" s="143">
        <f>BG470*0.1</f>
        <v>28.5</v>
      </c>
      <c r="BK470" s="143">
        <v>10</v>
      </c>
      <c r="BL470" s="143">
        <v>12</v>
      </c>
      <c r="BM470" s="143">
        <v>0</v>
      </c>
      <c r="BN470" s="143">
        <v>0</v>
      </c>
      <c r="BO470" s="143">
        <v>0</v>
      </c>
      <c r="BP470" s="143">
        <f t="shared" si="240"/>
        <v>-10</v>
      </c>
      <c r="BQ470" s="147" t="s">
        <v>70</v>
      </c>
      <c r="BR470" s="143">
        <f>(BN470-BO470)*0.06</f>
        <v>0</v>
      </c>
      <c r="BS470" s="143">
        <v>7</v>
      </c>
      <c r="BT470" s="143">
        <v>10</v>
      </c>
      <c r="BU470" s="143">
        <v>91</v>
      </c>
      <c r="BV470" s="143">
        <v>1228.45</v>
      </c>
      <c r="BW470" s="143">
        <f t="shared" si="241"/>
        <v>84</v>
      </c>
      <c r="BX470" s="147" t="s">
        <v>69</v>
      </c>
      <c r="BY470" s="143">
        <f t="shared" si="250"/>
        <v>122.845</v>
      </c>
      <c r="BZ470" s="143">
        <v>7</v>
      </c>
      <c r="CA470" s="143">
        <v>9</v>
      </c>
      <c r="CB470" s="143">
        <f t="shared" si="242"/>
        <v>2.5</v>
      </c>
      <c r="CC470" s="159">
        <f t="shared" si="243"/>
        <v>-4.5</v>
      </c>
      <c r="CD470" s="160" t="s">
        <v>70</v>
      </c>
      <c r="CE470" s="159">
        <f>CG470*2+CH470*3+CI470*15+CJ470*10+CK470*50+CL470*4+CM470*20+CN470*3+CO470*15+CP470*40+CQ470*40</f>
        <v>8</v>
      </c>
      <c r="CF470" s="159">
        <f>CC470*3</f>
        <v>-13.5</v>
      </c>
      <c r="CG470" s="144">
        <v>1</v>
      </c>
      <c r="CH470" s="143">
        <v>2</v>
      </c>
      <c r="CI470" s="143">
        <v>0</v>
      </c>
      <c r="CJ470" s="143">
        <v>0</v>
      </c>
      <c r="CK470" s="143">
        <v>0</v>
      </c>
      <c r="CL470" s="143">
        <v>0</v>
      </c>
      <c r="CM470" s="143">
        <v>0</v>
      </c>
      <c r="CN470" s="143">
        <v>0</v>
      </c>
      <c r="CO470" s="143">
        <v>0</v>
      </c>
      <c r="CP470" s="143">
        <v>0</v>
      </c>
      <c r="CQ470" s="143">
        <v>0</v>
      </c>
      <c r="CR470" s="143">
        <f t="shared" si="244"/>
        <v>1179</v>
      </c>
      <c r="CS470" s="143">
        <f t="shared" si="245"/>
        <v>-13.5</v>
      </c>
    </row>
    <row r="471" s="135" customFormat="1" customHeight="1" spans="1:97">
      <c r="A471" s="143">
        <v>5406</v>
      </c>
      <c r="B471" s="143" t="s">
        <v>708</v>
      </c>
      <c r="C471" s="143">
        <v>514</v>
      </c>
      <c r="D471" s="143" t="s">
        <v>707</v>
      </c>
      <c r="E471" s="143" t="s">
        <v>68</v>
      </c>
      <c r="F471" s="143">
        <v>30</v>
      </c>
      <c r="G471" s="143">
        <v>36</v>
      </c>
      <c r="H471" s="143">
        <v>53</v>
      </c>
      <c r="I471" s="143">
        <v>1026.88</v>
      </c>
      <c r="J471" s="143">
        <f t="shared" si="232"/>
        <v>23</v>
      </c>
      <c r="K471" s="147" t="s">
        <v>69</v>
      </c>
      <c r="L471" s="143">
        <f t="shared" si="252"/>
        <v>102.688</v>
      </c>
      <c r="M471" s="143">
        <v>40</v>
      </c>
      <c r="N471" s="143">
        <v>44</v>
      </c>
      <c r="O471" s="143">
        <v>85</v>
      </c>
      <c r="P471" s="143">
        <v>1815.65</v>
      </c>
      <c r="Q471" s="143">
        <f t="shared" si="233"/>
        <v>45</v>
      </c>
      <c r="R471" s="147" t="s">
        <v>69</v>
      </c>
      <c r="S471" s="143">
        <f t="shared" si="253"/>
        <v>145.252</v>
      </c>
      <c r="T471" s="143">
        <v>11</v>
      </c>
      <c r="U471" s="143">
        <v>12</v>
      </c>
      <c r="V471" s="143">
        <v>12</v>
      </c>
      <c r="W471" s="143">
        <v>321.8</v>
      </c>
      <c r="X471" s="143">
        <f t="shared" si="234"/>
        <v>1</v>
      </c>
      <c r="Y471" s="147" t="s">
        <v>69</v>
      </c>
      <c r="Z471" s="143">
        <f>W471*0.1</f>
        <v>32.18</v>
      </c>
      <c r="AA471" s="143">
        <v>33</v>
      </c>
      <c r="AB471" s="143">
        <v>41</v>
      </c>
      <c r="AC471" s="143">
        <v>28</v>
      </c>
      <c r="AD471" s="143">
        <v>743.47</v>
      </c>
      <c r="AE471" s="143">
        <f t="shared" si="235"/>
        <v>-5</v>
      </c>
      <c r="AF471" s="147" t="s">
        <v>70</v>
      </c>
      <c r="AG471" s="143">
        <f>AD471*0.06</f>
        <v>44.6082</v>
      </c>
      <c r="AH471" s="143">
        <v>3</v>
      </c>
      <c r="AI471" s="143">
        <v>4</v>
      </c>
      <c r="AJ471" s="143">
        <v>1</v>
      </c>
      <c r="AK471" s="143">
        <v>28.5</v>
      </c>
      <c r="AL471" s="143">
        <f t="shared" si="236"/>
        <v>-2</v>
      </c>
      <c r="AM471" s="147" t="s">
        <v>70</v>
      </c>
      <c r="AN471" s="143">
        <f>AK471*0.06</f>
        <v>1.71</v>
      </c>
      <c r="AO471" s="143">
        <f>AL471*1</f>
        <v>-2</v>
      </c>
      <c r="AP471" s="143">
        <v>44</v>
      </c>
      <c r="AQ471" s="143">
        <v>52</v>
      </c>
      <c r="AR471" s="143">
        <v>66</v>
      </c>
      <c r="AS471" s="143">
        <v>4963.32</v>
      </c>
      <c r="AT471" s="143">
        <f t="shared" si="237"/>
        <v>22</v>
      </c>
      <c r="AU471" s="147" t="s">
        <v>69</v>
      </c>
      <c r="AV471" s="143">
        <f>AS471*0.1</f>
        <v>496.332</v>
      </c>
      <c r="AW471" s="143">
        <v>7</v>
      </c>
      <c r="AX471" s="143">
        <v>7</v>
      </c>
      <c r="AY471" s="143">
        <v>5</v>
      </c>
      <c r="AZ471" s="143">
        <v>138.25</v>
      </c>
      <c r="BA471" s="143">
        <f t="shared" si="238"/>
        <v>-2</v>
      </c>
      <c r="BB471" s="147" t="s">
        <v>70</v>
      </c>
      <c r="BC471" s="143">
        <f>AZ471*0.06</f>
        <v>8.295</v>
      </c>
      <c r="BD471" s="143">
        <v>2</v>
      </c>
      <c r="BE471" s="143">
        <v>3</v>
      </c>
      <c r="BF471" s="143">
        <v>7</v>
      </c>
      <c r="BG471" s="143">
        <v>147.81</v>
      </c>
      <c r="BH471" s="143">
        <f t="shared" si="239"/>
        <v>5</v>
      </c>
      <c r="BI471" s="147" t="s">
        <v>69</v>
      </c>
      <c r="BJ471" s="143">
        <f>BG471*0.1</f>
        <v>14.781</v>
      </c>
      <c r="BK471" s="143">
        <v>7</v>
      </c>
      <c r="BL471" s="143">
        <v>10</v>
      </c>
      <c r="BM471" s="143">
        <v>0</v>
      </c>
      <c r="BN471" s="143">
        <v>0</v>
      </c>
      <c r="BO471" s="143">
        <v>0</v>
      </c>
      <c r="BP471" s="143">
        <f t="shared" si="240"/>
        <v>-7</v>
      </c>
      <c r="BQ471" s="147" t="s">
        <v>70</v>
      </c>
      <c r="BR471" s="143">
        <f>(BN471-BO471)*0.06</f>
        <v>0</v>
      </c>
      <c r="BS471" s="143">
        <v>6</v>
      </c>
      <c r="BT471" s="143">
        <v>7</v>
      </c>
      <c r="BU471" s="143">
        <v>64</v>
      </c>
      <c r="BV471" s="143">
        <v>835.9</v>
      </c>
      <c r="BW471" s="143">
        <f t="shared" si="241"/>
        <v>58</v>
      </c>
      <c r="BX471" s="147" t="s">
        <v>69</v>
      </c>
      <c r="BY471" s="143">
        <f t="shared" si="250"/>
        <v>83.59</v>
      </c>
      <c r="BZ471" s="143">
        <v>6</v>
      </c>
      <c r="CA471" s="143">
        <v>7</v>
      </c>
      <c r="CB471" s="143">
        <f t="shared" si="242"/>
        <v>0</v>
      </c>
      <c r="CC471" s="159">
        <f t="shared" si="243"/>
        <v>-6</v>
      </c>
      <c r="CD471" s="160" t="s">
        <v>70</v>
      </c>
      <c r="CE471" s="159">
        <f>CG471*2+CH471*3+CI471*15+CJ471*10+CK471*50+CL471*4+CM471*20+CN471*3+CO471*15+CP471*40+CQ471*40</f>
        <v>0</v>
      </c>
      <c r="CF471" s="159">
        <f>CC471*3</f>
        <v>-18</v>
      </c>
      <c r="CG471" s="144">
        <v>0</v>
      </c>
      <c r="CH471" s="143">
        <v>0</v>
      </c>
      <c r="CI471" s="143">
        <v>0</v>
      </c>
      <c r="CJ471" s="143">
        <v>0</v>
      </c>
      <c r="CK471" s="143">
        <v>0</v>
      </c>
      <c r="CL471" s="143">
        <v>0</v>
      </c>
      <c r="CM471" s="143">
        <v>0</v>
      </c>
      <c r="CN471" s="143">
        <v>0</v>
      </c>
      <c r="CO471" s="143">
        <v>0</v>
      </c>
      <c r="CP471" s="143">
        <v>0</v>
      </c>
      <c r="CQ471" s="143">
        <v>0</v>
      </c>
      <c r="CR471" s="143">
        <f t="shared" si="244"/>
        <v>929</v>
      </c>
      <c r="CS471" s="143">
        <f t="shared" si="245"/>
        <v>-20</v>
      </c>
    </row>
    <row r="472" s="135" customFormat="1" customHeight="1" spans="1:97">
      <c r="A472" s="143">
        <v>12338</v>
      </c>
      <c r="B472" s="143" t="s">
        <v>709</v>
      </c>
      <c r="C472" s="143">
        <v>514</v>
      </c>
      <c r="D472" s="143" t="s">
        <v>707</v>
      </c>
      <c r="E472" s="143" t="s">
        <v>72</v>
      </c>
      <c r="F472" s="143">
        <v>33</v>
      </c>
      <c r="G472" s="143">
        <v>40</v>
      </c>
      <c r="H472" s="143">
        <v>44</v>
      </c>
      <c r="I472" s="143">
        <v>1127.83</v>
      </c>
      <c r="J472" s="143">
        <f t="shared" si="232"/>
        <v>11</v>
      </c>
      <c r="K472" s="147" t="s">
        <v>69</v>
      </c>
      <c r="L472" s="143">
        <f t="shared" si="252"/>
        <v>112.783</v>
      </c>
      <c r="M472" s="143">
        <v>44</v>
      </c>
      <c r="N472" s="143">
        <v>48</v>
      </c>
      <c r="O472" s="143">
        <v>78</v>
      </c>
      <c r="P472" s="143">
        <v>1831.12</v>
      </c>
      <c r="Q472" s="143">
        <f t="shared" si="233"/>
        <v>34</v>
      </c>
      <c r="R472" s="147" t="s">
        <v>69</v>
      </c>
      <c r="S472" s="143">
        <f t="shared" si="253"/>
        <v>146.4896</v>
      </c>
      <c r="T472" s="143">
        <v>12</v>
      </c>
      <c r="U472" s="143">
        <v>13</v>
      </c>
      <c r="V472" s="143">
        <v>11</v>
      </c>
      <c r="W472" s="143">
        <v>278.5</v>
      </c>
      <c r="X472" s="143">
        <f t="shared" si="234"/>
        <v>-1</v>
      </c>
      <c r="Y472" s="147" t="s">
        <v>70</v>
      </c>
      <c r="Z472" s="143">
        <f>W472*0.06</f>
        <v>16.71</v>
      </c>
      <c r="AA472" s="143">
        <v>37</v>
      </c>
      <c r="AB472" s="143">
        <v>45</v>
      </c>
      <c r="AC472" s="143">
        <v>23</v>
      </c>
      <c r="AD472" s="143">
        <v>627.87</v>
      </c>
      <c r="AE472" s="143">
        <f t="shared" si="235"/>
        <v>-14</v>
      </c>
      <c r="AF472" s="147" t="s">
        <v>70</v>
      </c>
      <c r="AG472" s="143">
        <f>AD472*0.06</f>
        <v>37.6722</v>
      </c>
      <c r="AH472" s="143">
        <v>4</v>
      </c>
      <c r="AI472" s="143">
        <v>5</v>
      </c>
      <c r="AJ472" s="143">
        <v>0</v>
      </c>
      <c r="AK472" s="143">
        <v>0</v>
      </c>
      <c r="AL472" s="143">
        <f t="shared" si="236"/>
        <v>-4</v>
      </c>
      <c r="AM472" s="147" t="s">
        <v>70</v>
      </c>
      <c r="AN472" s="143">
        <f>AK472*0.06</f>
        <v>0</v>
      </c>
      <c r="AO472" s="143">
        <f>AL472*1</f>
        <v>-4</v>
      </c>
      <c r="AP472" s="143">
        <v>48</v>
      </c>
      <c r="AQ472" s="143">
        <v>58</v>
      </c>
      <c r="AR472" s="143">
        <v>59</v>
      </c>
      <c r="AS472" s="143">
        <v>5086.96</v>
      </c>
      <c r="AT472" s="143">
        <f t="shared" si="237"/>
        <v>11</v>
      </c>
      <c r="AU472" s="147" t="s">
        <v>69</v>
      </c>
      <c r="AV472" s="143">
        <f>AS472*0.1</f>
        <v>508.696</v>
      </c>
      <c r="AW472" s="143">
        <v>7</v>
      </c>
      <c r="AX472" s="143">
        <v>9</v>
      </c>
      <c r="AY472" s="143">
        <v>23</v>
      </c>
      <c r="AZ472" s="143">
        <v>580</v>
      </c>
      <c r="BA472" s="143">
        <f t="shared" si="238"/>
        <v>16</v>
      </c>
      <c r="BB472" s="147" t="s">
        <v>69</v>
      </c>
      <c r="BC472" s="143">
        <f>AZ472*0.1</f>
        <v>58</v>
      </c>
      <c r="BD472" s="143">
        <v>3</v>
      </c>
      <c r="BE472" s="143">
        <v>3</v>
      </c>
      <c r="BF472" s="143">
        <v>4</v>
      </c>
      <c r="BG472" s="143">
        <v>49.7</v>
      </c>
      <c r="BH472" s="143">
        <f t="shared" si="239"/>
        <v>1</v>
      </c>
      <c r="BI472" s="147" t="s">
        <v>69</v>
      </c>
      <c r="BJ472" s="143">
        <f>BG472*0.1</f>
        <v>4.97</v>
      </c>
      <c r="BK472" s="143">
        <v>9</v>
      </c>
      <c r="BL472" s="143">
        <v>10</v>
      </c>
      <c r="BM472" s="143">
        <v>15</v>
      </c>
      <c r="BN472" s="143">
        <v>299</v>
      </c>
      <c r="BO472" s="143">
        <v>0</v>
      </c>
      <c r="BP472" s="143">
        <f t="shared" si="240"/>
        <v>6</v>
      </c>
      <c r="BQ472" s="147" t="s">
        <v>69</v>
      </c>
      <c r="BR472" s="143">
        <f>(BN472-BO472)*0.1</f>
        <v>29.9</v>
      </c>
      <c r="BS472" s="143">
        <v>7</v>
      </c>
      <c r="BT472" s="143">
        <v>9</v>
      </c>
      <c r="BU472" s="143">
        <v>31</v>
      </c>
      <c r="BV472" s="143">
        <v>495.4</v>
      </c>
      <c r="BW472" s="143">
        <f t="shared" si="241"/>
        <v>24</v>
      </c>
      <c r="BX472" s="147" t="s">
        <v>69</v>
      </c>
      <c r="BY472" s="143">
        <f t="shared" si="250"/>
        <v>49.54</v>
      </c>
      <c r="BZ472" s="143">
        <v>6</v>
      </c>
      <c r="CA472" s="143">
        <v>7</v>
      </c>
      <c r="CB472" s="143">
        <f t="shared" si="242"/>
        <v>0</v>
      </c>
      <c r="CC472" s="159">
        <f t="shared" si="243"/>
        <v>-6</v>
      </c>
      <c r="CD472" s="160" t="s">
        <v>70</v>
      </c>
      <c r="CE472" s="159">
        <f>CG472*2+CH472*3+CI472*15+CJ472*10+CK472*50+CL472*4+CM472*20+CN472*3+CO472*15+CP472*40+CQ472*40</f>
        <v>0</v>
      </c>
      <c r="CF472" s="159">
        <f>CC472*3</f>
        <v>-18</v>
      </c>
      <c r="CG472" s="144">
        <v>0</v>
      </c>
      <c r="CH472" s="143">
        <v>0</v>
      </c>
      <c r="CI472" s="143">
        <v>0</v>
      </c>
      <c r="CJ472" s="143">
        <v>0</v>
      </c>
      <c r="CK472" s="143">
        <v>0</v>
      </c>
      <c r="CL472" s="143">
        <v>0</v>
      </c>
      <c r="CM472" s="143">
        <v>0</v>
      </c>
      <c r="CN472" s="143">
        <v>0</v>
      </c>
      <c r="CO472" s="143">
        <v>0</v>
      </c>
      <c r="CP472" s="143">
        <v>0</v>
      </c>
      <c r="CQ472" s="143">
        <v>0</v>
      </c>
      <c r="CR472" s="143">
        <f t="shared" si="244"/>
        <v>965</v>
      </c>
      <c r="CS472" s="143">
        <f t="shared" si="245"/>
        <v>-22</v>
      </c>
    </row>
    <row r="473" s="135" customFormat="1" customHeight="1" spans="1:97">
      <c r="A473" s="143">
        <v>12744</v>
      </c>
      <c r="B473" s="143" t="s">
        <v>710</v>
      </c>
      <c r="C473" s="143">
        <v>514</v>
      </c>
      <c r="D473" s="143" t="s">
        <v>707</v>
      </c>
      <c r="E473" s="143" t="s">
        <v>72</v>
      </c>
      <c r="F473" s="143">
        <v>33</v>
      </c>
      <c r="G473" s="143">
        <v>40</v>
      </c>
      <c r="H473" s="143">
        <v>16</v>
      </c>
      <c r="I473" s="143">
        <v>404.73</v>
      </c>
      <c r="J473" s="143">
        <f t="shared" si="232"/>
        <v>-17</v>
      </c>
      <c r="K473" s="147" t="s">
        <v>70</v>
      </c>
      <c r="L473" s="143">
        <f>I473*0.06</f>
        <v>24.2838</v>
      </c>
      <c r="M473" s="143">
        <v>44</v>
      </c>
      <c r="N473" s="143">
        <v>48</v>
      </c>
      <c r="O473" s="143">
        <v>74</v>
      </c>
      <c r="P473" s="143">
        <v>1499.65</v>
      </c>
      <c r="Q473" s="143">
        <f t="shared" si="233"/>
        <v>30</v>
      </c>
      <c r="R473" s="147" t="s">
        <v>69</v>
      </c>
      <c r="S473" s="143">
        <f t="shared" si="253"/>
        <v>119.972</v>
      </c>
      <c r="T473" s="143">
        <v>12</v>
      </c>
      <c r="U473" s="143">
        <v>13</v>
      </c>
      <c r="V473" s="143">
        <v>4</v>
      </c>
      <c r="W473" s="143">
        <v>116.19</v>
      </c>
      <c r="X473" s="143">
        <f t="shared" si="234"/>
        <v>-8</v>
      </c>
      <c r="Y473" s="147" t="s">
        <v>70</v>
      </c>
      <c r="Z473" s="143">
        <f>W473*0.06</f>
        <v>6.9714</v>
      </c>
      <c r="AA473" s="143">
        <v>37</v>
      </c>
      <c r="AB473" s="143">
        <v>45</v>
      </c>
      <c r="AC473" s="143">
        <v>26</v>
      </c>
      <c r="AD473" s="143">
        <v>573.27</v>
      </c>
      <c r="AE473" s="143">
        <f t="shared" si="235"/>
        <v>-11</v>
      </c>
      <c r="AF473" s="147" t="s">
        <v>70</v>
      </c>
      <c r="AG473" s="143">
        <f>AD473*0.06</f>
        <v>34.3962</v>
      </c>
      <c r="AH473" s="143">
        <v>4</v>
      </c>
      <c r="AI473" s="143">
        <v>5</v>
      </c>
      <c r="AJ473" s="143">
        <v>3</v>
      </c>
      <c r="AK473" s="143">
        <v>86.8</v>
      </c>
      <c r="AL473" s="143">
        <f t="shared" si="236"/>
        <v>-1</v>
      </c>
      <c r="AM473" s="147" t="s">
        <v>70</v>
      </c>
      <c r="AN473" s="143">
        <f>AK473*0.06</f>
        <v>5.208</v>
      </c>
      <c r="AO473" s="143">
        <f>AL473*1</f>
        <v>-1</v>
      </c>
      <c r="AP473" s="143">
        <v>48</v>
      </c>
      <c r="AQ473" s="143">
        <v>58</v>
      </c>
      <c r="AR473" s="143">
        <v>25</v>
      </c>
      <c r="AS473" s="143">
        <v>1821.2</v>
      </c>
      <c r="AT473" s="143">
        <f t="shared" si="237"/>
        <v>-23</v>
      </c>
      <c r="AU473" s="147" t="s">
        <v>70</v>
      </c>
      <c r="AV473" s="143">
        <f>AS473*0.06</f>
        <v>109.272</v>
      </c>
      <c r="AW473" s="143">
        <v>7</v>
      </c>
      <c r="AX473" s="143">
        <v>9</v>
      </c>
      <c r="AY473" s="143">
        <v>6</v>
      </c>
      <c r="AZ473" s="143">
        <v>140.69</v>
      </c>
      <c r="BA473" s="143">
        <f t="shared" si="238"/>
        <v>-1</v>
      </c>
      <c r="BB473" s="147" t="s">
        <v>70</v>
      </c>
      <c r="BC473" s="143">
        <f>AZ473*0.06</f>
        <v>8.4414</v>
      </c>
      <c r="BD473" s="143">
        <v>3</v>
      </c>
      <c r="BE473" s="143">
        <v>3</v>
      </c>
      <c r="BF473" s="143">
        <v>2</v>
      </c>
      <c r="BG473" s="143">
        <v>29.9</v>
      </c>
      <c r="BH473" s="143">
        <f t="shared" si="239"/>
        <v>-1</v>
      </c>
      <c r="BI473" s="147" t="s">
        <v>70</v>
      </c>
      <c r="BJ473" s="143">
        <f>BG473*0.06</f>
        <v>1.794</v>
      </c>
      <c r="BK473" s="143">
        <v>9</v>
      </c>
      <c r="BL473" s="143">
        <v>10</v>
      </c>
      <c r="BM473" s="143">
        <v>0</v>
      </c>
      <c r="BN473" s="143">
        <v>0</v>
      </c>
      <c r="BO473" s="143">
        <v>0</v>
      </c>
      <c r="BP473" s="143">
        <f t="shared" si="240"/>
        <v>-9</v>
      </c>
      <c r="BQ473" s="147" t="s">
        <v>70</v>
      </c>
      <c r="BR473" s="143">
        <f>(BN473-BO473)*0.06</f>
        <v>0</v>
      </c>
      <c r="BS473" s="143">
        <v>7</v>
      </c>
      <c r="BT473" s="143">
        <v>9</v>
      </c>
      <c r="BU473" s="143">
        <v>75</v>
      </c>
      <c r="BV473" s="143">
        <v>1041.82</v>
      </c>
      <c r="BW473" s="143">
        <f t="shared" si="241"/>
        <v>68</v>
      </c>
      <c r="BX473" s="147" t="s">
        <v>69</v>
      </c>
      <c r="BY473" s="143">
        <f t="shared" si="250"/>
        <v>104.182</v>
      </c>
      <c r="BZ473" s="143">
        <v>6</v>
      </c>
      <c r="CA473" s="143">
        <v>7</v>
      </c>
      <c r="CB473" s="143">
        <f t="shared" si="242"/>
        <v>0</v>
      </c>
      <c r="CC473" s="159">
        <f t="shared" si="243"/>
        <v>-6</v>
      </c>
      <c r="CD473" s="160" t="s">
        <v>70</v>
      </c>
      <c r="CE473" s="159">
        <f>CG473*2+CH473*3+CI473*15+CJ473*10+CK473*50+CL473*4+CM473*20+CN473*3+CO473*15+CP473*40+CQ473*40</f>
        <v>0</v>
      </c>
      <c r="CF473" s="159">
        <f>CC473*3</f>
        <v>-18</v>
      </c>
      <c r="CG473" s="144">
        <v>0</v>
      </c>
      <c r="CH473" s="143">
        <v>0</v>
      </c>
      <c r="CI473" s="143">
        <v>0</v>
      </c>
      <c r="CJ473" s="143">
        <v>0</v>
      </c>
      <c r="CK473" s="143">
        <v>0</v>
      </c>
      <c r="CL473" s="143">
        <v>0</v>
      </c>
      <c r="CM473" s="143">
        <v>0</v>
      </c>
      <c r="CN473" s="143">
        <v>0</v>
      </c>
      <c r="CO473" s="143">
        <v>0</v>
      </c>
      <c r="CP473" s="143">
        <v>0</v>
      </c>
      <c r="CQ473" s="143">
        <v>0</v>
      </c>
      <c r="CR473" s="143">
        <f t="shared" si="244"/>
        <v>415</v>
      </c>
      <c r="CS473" s="143">
        <f t="shared" si="245"/>
        <v>-19</v>
      </c>
    </row>
    <row r="474" s="135" customFormat="1" customHeight="1" spans="1:97">
      <c r="A474" s="143">
        <v>8489</v>
      </c>
      <c r="B474" s="143" t="s">
        <v>711</v>
      </c>
      <c r="C474" s="143">
        <v>108656</v>
      </c>
      <c r="D474" s="143" t="s">
        <v>712</v>
      </c>
      <c r="E474" s="143" t="s">
        <v>231</v>
      </c>
      <c r="F474" s="143">
        <v>12</v>
      </c>
      <c r="G474" s="143">
        <v>15</v>
      </c>
      <c r="H474" s="143">
        <v>7</v>
      </c>
      <c r="I474" s="143">
        <v>192.97</v>
      </c>
      <c r="J474" s="143">
        <f t="shared" si="232"/>
        <v>-5</v>
      </c>
      <c r="K474" s="147" t="s">
        <v>70</v>
      </c>
      <c r="L474" s="143">
        <f>I474*0.06</f>
        <v>11.5782</v>
      </c>
      <c r="M474" s="143">
        <v>16</v>
      </c>
      <c r="N474" s="143">
        <v>18</v>
      </c>
      <c r="O474" s="143">
        <v>20</v>
      </c>
      <c r="P474" s="143">
        <v>418.22</v>
      </c>
      <c r="Q474" s="143">
        <f t="shared" si="233"/>
        <v>4</v>
      </c>
      <c r="R474" s="147" t="s">
        <v>69</v>
      </c>
      <c r="S474" s="143">
        <f t="shared" si="253"/>
        <v>33.4576</v>
      </c>
      <c r="T474" s="143">
        <v>5</v>
      </c>
      <c r="U474" s="143">
        <v>6</v>
      </c>
      <c r="V474" s="143">
        <v>0</v>
      </c>
      <c r="W474" s="143">
        <v>0</v>
      </c>
      <c r="X474" s="143">
        <f t="shared" si="234"/>
        <v>-5</v>
      </c>
      <c r="Y474" s="147" t="s">
        <v>70</v>
      </c>
      <c r="Z474" s="143">
        <f>W474*0.06</f>
        <v>0</v>
      </c>
      <c r="AA474" s="143">
        <v>11</v>
      </c>
      <c r="AB474" s="143">
        <v>14</v>
      </c>
      <c r="AC474" s="143">
        <v>17</v>
      </c>
      <c r="AD474" s="143">
        <v>405.1</v>
      </c>
      <c r="AE474" s="143">
        <f t="shared" si="235"/>
        <v>6</v>
      </c>
      <c r="AF474" s="147" t="s">
        <v>69</v>
      </c>
      <c r="AG474" s="143">
        <f>AD474*0.1</f>
        <v>40.51</v>
      </c>
      <c r="AH474" s="143">
        <v>2</v>
      </c>
      <c r="AI474" s="143">
        <v>2</v>
      </c>
      <c r="AJ474" s="143">
        <v>2</v>
      </c>
      <c r="AK474" s="143">
        <v>59</v>
      </c>
      <c r="AL474" s="143">
        <f t="shared" si="236"/>
        <v>0</v>
      </c>
      <c r="AM474" s="147" t="s">
        <v>69</v>
      </c>
      <c r="AN474" s="143">
        <f>AK474*0.1</f>
        <v>5.9</v>
      </c>
      <c r="AO474" s="143"/>
      <c r="AP474" s="143">
        <v>16</v>
      </c>
      <c r="AQ474" s="143">
        <v>19</v>
      </c>
      <c r="AR474" s="143">
        <v>14</v>
      </c>
      <c r="AS474" s="143">
        <v>1264.49</v>
      </c>
      <c r="AT474" s="143">
        <f t="shared" si="237"/>
        <v>-2</v>
      </c>
      <c r="AU474" s="147" t="s">
        <v>70</v>
      </c>
      <c r="AV474" s="143">
        <f>AS474*0.06</f>
        <v>75.8694</v>
      </c>
      <c r="AW474" s="143">
        <v>2</v>
      </c>
      <c r="AX474" s="143">
        <v>3</v>
      </c>
      <c r="AY474" s="143">
        <v>8</v>
      </c>
      <c r="AZ474" s="143">
        <v>210</v>
      </c>
      <c r="BA474" s="143">
        <f t="shared" si="238"/>
        <v>6</v>
      </c>
      <c r="BB474" s="147" t="s">
        <v>69</v>
      </c>
      <c r="BC474" s="143">
        <f>AZ474*0.1</f>
        <v>21</v>
      </c>
      <c r="BD474" s="143">
        <v>2</v>
      </c>
      <c r="BE474" s="143">
        <v>2</v>
      </c>
      <c r="BF474" s="143">
        <v>1</v>
      </c>
      <c r="BG474" s="143">
        <v>19.8</v>
      </c>
      <c r="BH474" s="143">
        <f t="shared" si="239"/>
        <v>-1</v>
      </c>
      <c r="BI474" s="147" t="s">
        <v>70</v>
      </c>
      <c r="BJ474" s="143">
        <f>BG474*0.06</f>
        <v>1.188</v>
      </c>
      <c r="BK474" s="143">
        <v>4</v>
      </c>
      <c r="BL474" s="143">
        <v>4</v>
      </c>
      <c r="BM474" s="143">
        <v>0</v>
      </c>
      <c r="BN474" s="143">
        <v>0</v>
      </c>
      <c r="BO474" s="143">
        <v>0</v>
      </c>
      <c r="BP474" s="143">
        <f t="shared" si="240"/>
        <v>-4</v>
      </c>
      <c r="BQ474" s="147" t="s">
        <v>70</v>
      </c>
      <c r="BR474" s="143">
        <f>(BN474-BO474)*0.06</f>
        <v>0</v>
      </c>
      <c r="BS474" s="143">
        <v>4</v>
      </c>
      <c r="BT474" s="143">
        <v>5</v>
      </c>
      <c r="BU474" s="143">
        <v>9</v>
      </c>
      <c r="BV474" s="143">
        <v>153.84</v>
      </c>
      <c r="BW474" s="143">
        <f t="shared" si="241"/>
        <v>5</v>
      </c>
      <c r="BX474" s="147" t="s">
        <v>69</v>
      </c>
      <c r="BY474" s="143">
        <f t="shared" si="250"/>
        <v>15.384</v>
      </c>
      <c r="BZ474" s="143">
        <v>5</v>
      </c>
      <c r="CA474" s="143">
        <v>6</v>
      </c>
      <c r="CB474" s="143">
        <f t="shared" si="242"/>
        <v>10</v>
      </c>
      <c r="CC474" s="159">
        <f t="shared" si="243"/>
        <v>5</v>
      </c>
      <c r="CD474" s="160" t="s">
        <v>69</v>
      </c>
      <c r="CE474" s="159">
        <f>CG474*3+CH474*5+CI474*25+CJ474*15+CK474*70+CL474*6+CM474*30+CN474*6+CO474*24+CP474*56+CQ474*61</f>
        <v>60</v>
      </c>
      <c r="CF474" s="159"/>
      <c r="CG474" s="144">
        <v>0</v>
      </c>
      <c r="CH474" s="143">
        <v>0</v>
      </c>
      <c r="CI474" s="143">
        <v>0</v>
      </c>
      <c r="CJ474" s="143">
        <v>0</v>
      </c>
      <c r="CK474" s="143">
        <v>0</v>
      </c>
      <c r="CL474" s="143">
        <v>1</v>
      </c>
      <c r="CM474" s="143">
        <v>1</v>
      </c>
      <c r="CN474" s="143">
        <v>0</v>
      </c>
      <c r="CO474" s="143">
        <v>1</v>
      </c>
      <c r="CP474" s="143">
        <v>0</v>
      </c>
      <c r="CQ474" s="143">
        <v>0</v>
      </c>
      <c r="CR474" s="143">
        <f t="shared" si="244"/>
        <v>265</v>
      </c>
      <c r="CS474" s="143">
        <f t="shared" si="245"/>
        <v>0</v>
      </c>
    </row>
    <row r="475" s="135" customFormat="1" customHeight="1" spans="1:97">
      <c r="A475" s="143">
        <v>11458</v>
      </c>
      <c r="B475" s="143" t="s">
        <v>713</v>
      </c>
      <c r="C475" s="143">
        <v>108656</v>
      </c>
      <c r="D475" s="143" t="s">
        <v>712</v>
      </c>
      <c r="E475" s="143" t="s">
        <v>167</v>
      </c>
      <c r="F475" s="143">
        <v>12</v>
      </c>
      <c r="G475" s="143">
        <v>15</v>
      </c>
      <c r="H475" s="143">
        <v>1</v>
      </c>
      <c r="I475" s="143">
        <v>31</v>
      </c>
      <c r="J475" s="143">
        <f t="shared" si="232"/>
        <v>-11</v>
      </c>
      <c r="K475" s="147" t="s">
        <v>70</v>
      </c>
      <c r="L475" s="143">
        <f>I475*0.06</f>
        <v>1.86</v>
      </c>
      <c r="M475" s="143">
        <v>16</v>
      </c>
      <c r="N475" s="143">
        <v>18</v>
      </c>
      <c r="O475" s="143">
        <v>9</v>
      </c>
      <c r="P475" s="143">
        <v>210</v>
      </c>
      <c r="Q475" s="143">
        <f t="shared" si="233"/>
        <v>-7</v>
      </c>
      <c r="R475" s="147" t="s">
        <v>70</v>
      </c>
      <c r="S475" s="143">
        <f>P475*0.05</f>
        <v>10.5</v>
      </c>
      <c r="T475" s="143">
        <v>5</v>
      </c>
      <c r="U475" s="143">
        <v>6</v>
      </c>
      <c r="V475" s="143">
        <v>2</v>
      </c>
      <c r="W475" s="143">
        <v>48.96</v>
      </c>
      <c r="X475" s="143">
        <f t="shared" si="234"/>
        <v>-3</v>
      </c>
      <c r="Y475" s="147" t="s">
        <v>70</v>
      </c>
      <c r="Z475" s="143">
        <f>W475*0.06</f>
        <v>2.9376</v>
      </c>
      <c r="AA475" s="143">
        <v>11</v>
      </c>
      <c r="AB475" s="143">
        <v>14</v>
      </c>
      <c r="AC475" s="143">
        <v>6</v>
      </c>
      <c r="AD475" s="143">
        <v>169</v>
      </c>
      <c r="AE475" s="143">
        <f t="shared" si="235"/>
        <v>-5</v>
      </c>
      <c r="AF475" s="147" t="s">
        <v>70</v>
      </c>
      <c r="AG475" s="143">
        <f>AD475*0.06</f>
        <v>10.14</v>
      </c>
      <c r="AH475" s="143">
        <v>2</v>
      </c>
      <c r="AI475" s="143">
        <v>3</v>
      </c>
      <c r="AJ475" s="143">
        <v>0</v>
      </c>
      <c r="AK475" s="143">
        <v>0</v>
      </c>
      <c r="AL475" s="143">
        <f t="shared" si="236"/>
        <v>-2</v>
      </c>
      <c r="AM475" s="147" t="s">
        <v>70</v>
      </c>
      <c r="AN475" s="143">
        <f>AK475*0.06</f>
        <v>0</v>
      </c>
      <c r="AO475" s="143">
        <f>AL475*1</f>
        <v>-2</v>
      </c>
      <c r="AP475" s="143">
        <v>16</v>
      </c>
      <c r="AQ475" s="143">
        <v>19</v>
      </c>
      <c r="AR475" s="143">
        <v>24</v>
      </c>
      <c r="AS475" s="143">
        <v>1693.51</v>
      </c>
      <c r="AT475" s="143">
        <f t="shared" si="237"/>
        <v>8</v>
      </c>
      <c r="AU475" s="147" t="s">
        <v>69</v>
      </c>
      <c r="AV475" s="143">
        <f>AS475*0.1</f>
        <v>169.351</v>
      </c>
      <c r="AW475" s="143">
        <v>2</v>
      </c>
      <c r="AX475" s="143">
        <v>3</v>
      </c>
      <c r="AY475" s="143">
        <v>0</v>
      </c>
      <c r="AZ475" s="143">
        <v>0</v>
      </c>
      <c r="BA475" s="143">
        <f t="shared" si="238"/>
        <v>-2</v>
      </c>
      <c r="BB475" s="147" t="s">
        <v>70</v>
      </c>
      <c r="BC475" s="143">
        <f>AZ475*0.06</f>
        <v>0</v>
      </c>
      <c r="BD475" s="143">
        <v>1</v>
      </c>
      <c r="BE475" s="143">
        <v>1</v>
      </c>
      <c r="BF475" s="143">
        <v>1</v>
      </c>
      <c r="BG475" s="143">
        <v>19.8</v>
      </c>
      <c r="BH475" s="143">
        <f t="shared" si="239"/>
        <v>0</v>
      </c>
      <c r="BI475" s="147" t="s">
        <v>69</v>
      </c>
      <c r="BJ475" s="143">
        <f>BG475*0.1</f>
        <v>1.98</v>
      </c>
      <c r="BK475" s="143">
        <v>4</v>
      </c>
      <c r="BL475" s="143">
        <v>4</v>
      </c>
      <c r="BM475" s="143">
        <v>0</v>
      </c>
      <c r="BN475" s="143">
        <v>0</v>
      </c>
      <c r="BO475" s="143">
        <v>0</v>
      </c>
      <c r="BP475" s="143">
        <f t="shared" si="240"/>
        <v>-4</v>
      </c>
      <c r="BQ475" s="147" t="s">
        <v>70</v>
      </c>
      <c r="BR475" s="143">
        <f>(BN475-BO475)*0.06</f>
        <v>0</v>
      </c>
      <c r="BS475" s="143">
        <v>4</v>
      </c>
      <c r="BT475" s="143">
        <v>5</v>
      </c>
      <c r="BU475" s="143">
        <v>4</v>
      </c>
      <c r="BV475" s="143">
        <v>60</v>
      </c>
      <c r="BW475" s="143">
        <f t="shared" si="241"/>
        <v>0</v>
      </c>
      <c r="BX475" s="147" t="s">
        <v>73</v>
      </c>
      <c r="BY475" s="143">
        <f>BV475*0.08</f>
        <v>4.8</v>
      </c>
      <c r="BZ475" s="143">
        <v>5</v>
      </c>
      <c r="CA475" s="143">
        <v>6</v>
      </c>
      <c r="CB475" s="143">
        <f t="shared" si="242"/>
        <v>0</v>
      </c>
      <c r="CC475" s="159">
        <f t="shared" si="243"/>
        <v>-5</v>
      </c>
      <c r="CD475" s="160" t="s">
        <v>70</v>
      </c>
      <c r="CE475" s="159">
        <f t="shared" ref="CE475:CE482" si="255">CG475*2+CH475*3+CI475*15+CJ475*10+CK475*50+CL475*4+CM475*20+CN475*3+CO475*15+CP475*40+CQ475*40</f>
        <v>0</v>
      </c>
      <c r="CF475" s="159">
        <f>CC475*3</f>
        <v>-15</v>
      </c>
      <c r="CG475" s="144">
        <v>0</v>
      </c>
      <c r="CH475" s="143">
        <v>0</v>
      </c>
      <c r="CI475" s="143">
        <v>0</v>
      </c>
      <c r="CJ475" s="143">
        <v>0</v>
      </c>
      <c r="CK475" s="143">
        <v>0</v>
      </c>
      <c r="CL475" s="143">
        <v>0</v>
      </c>
      <c r="CM475" s="143">
        <v>0</v>
      </c>
      <c r="CN475" s="143">
        <v>0</v>
      </c>
      <c r="CO475" s="143">
        <v>0</v>
      </c>
      <c r="CP475" s="143">
        <v>0</v>
      </c>
      <c r="CQ475" s="143">
        <v>0</v>
      </c>
      <c r="CR475" s="143">
        <f t="shared" si="244"/>
        <v>202</v>
      </c>
      <c r="CS475" s="143">
        <f t="shared" si="245"/>
        <v>-17</v>
      </c>
    </row>
    <row r="476" s="135" customFormat="1" customHeight="1" spans="1:97">
      <c r="A476" s="143">
        <v>13194</v>
      </c>
      <c r="B476" s="143" t="s">
        <v>714</v>
      </c>
      <c r="C476" s="143">
        <v>108656</v>
      </c>
      <c r="D476" s="143" t="s">
        <v>712</v>
      </c>
      <c r="E476" s="144" t="s">
        <v>81</v>
      </c>
      <c r="F476" s="143"/>
      <c r="G476" s="143"/>
      <c r="H476" s="143">
        <v>0</v>
      </c>
      <c r="I476" s="143">
        <v>0</v>
      </c>
      <c r="J476" s="143">
        <f t="shared" si="232"/>
        <v>0</v>
      </c>
      <c r="K476" s="147" t="s">
        <v>76</v>
      </c>
      <c r="L476" s="143">
        <f>I476*0.06</f>
        <v>0</v>
      </c>
      <c r="M476" s="143"/>
      <c r="N476" s="143"/>
      <c r="O476" s="143">
        <v>0</v>
      </c>
      <c r="P476" s="143">
        <v>0</v>
      </c>
      <c r="Q476" s="143">
        <f t="shared" si="233"/>
        <v>0</v>
      </c>
      <c r="R476" s="147" t="s">
        <v>76</v>
      </c>
      <c r="S476" s="143">
        <f>P476*0.05</f>
        <v>0</v>
      </c>
      <c r="T476" s="143"/>
      <c r="U476" s="143"/>
      <c r="V476" s="143">
        <v>0</v>
      </c>
      <c r="W476" s="143">
        <v>0</v>
      </c>
      <c r="X476" s="143">
        <f t="shared" si="234"/>
        <v>0</v>
      </c>
      <c r="Y476" s="147" t="s">
        <v>76</v>
      </c>
      <c r="Z476" s="143">
        <f>W476*0.06</f>
        <v>0</v>
      </c>
      <c r="AA476" s="143"/>
      <c r="AB476" s="143"/>
      <c r="AC476" s="143">
        <v>0</v>
      </c>
      <c r="AD476" s="143">
        <v>0</v>
      </c>
      <c r="AE476" s="143">
        <f t="shared" si="235"/>
        <v>0</v>
      </c>
      <c r="AF476" s="147" t="s">
        <v>76</v>
      </c>
      <c r="AG476" s="143">
        <f>AD476*0.06</f>
        <v>0</v>
      </c>
      <c r="AH476" s="143"/>
      <c r="AI476" s="143"/>
      <c r="AJ476" s="143">
        <v>0</v>
      </c>
      <c r="AK476" s="143">
        <v>0</v>
      </c>
      <c r="AL476" s="143">
        <f t="shared" si="236"/>
        <v>0</v>
      </c>
      <c r="AM476" s="147" t="s">
        <v>76</v>
      </c>
      <c r="AN476" s="143">
        <f>AK476*0.06</f>
        <v>0</v>
      </c>
      <c r="AO476" s="143"/>
      <c r="AP476" s="143"/>
      <c r="AQ476" s="143"/>
      <c r="AR476" s="143">
        <v>0</v>
      </c>
      <c r="AS476" s="143">
        <v>0</v>
      </c>
      <c r="AT476" s="143">
        <f t="shared" si="237"/>
        <v>0</v>
      </c>
      <c r="AU476" s="147" t="s">
        <v>76</v>
      </c>
      <c r="AV476" s="143">
        <f>AS476*0.06</f>
        <v>0</v>
      </c>
      <c r="AW476" s="143"/>
      <c r="AX476" s="143"/>
      <c r="AY476" s="143">
        <v>0</v>
      </c>
      <c r="AZ476" s="143">
        <v>0</v>
      </c>
      <c r="BA476" s="143">
        <f t="shared" si="238"/>
        <v>0</v>
      </c>
      <c r="BB476" s="147" t="s">
        <v>76</v>
      </c>
      <c r="BC476" s="143">
        <f>AZ476*0.06</f>
        <v>0</v>
      </c>
      <c r="BD476" s="143"/>
      <c r="BE476" s="143"/>
      <c r="BF476" s="143">
        <v>0</v>
      </c>
      <c r="BG476" s="143">
        <v>0</v>
      </c>
      <c r="BH476" s="143">
        <f t="shared" si="239"/>
        <v>0</v>
      </c>
      <c r="BI476" s="147" t="s">
        <v>76</v>
      </c>
      <c r="BJ476" s="143">
        <f>BG476*0.06</f>
        <v>0</v>
      </c>
      <c r="BK476" s="143"/>
      <c r="BL476" s="143"/>
      <c r="BM476" s="143">
        <v>0</v>
      </c>
      <c r="BN476" s="143">
        <v>0</v>
      </c>
      <c r="BO476" s="143">
        <v>0</v>
      </c>
      <c r="BP476" s="143">
        <f t="shared" si="240"/>
        <v>0</v>
      </c>
      <c r="BQ476" s="147" t="s">
        <v>76</v>
      </c>
      <c r="BR476" s="143">
        <f>(BN476-BO476)*0.06</f>
        <v>0</v>
      </c>
      <c r="BS476" s="143"/>
      <c r="BT476" s="143"/>
      <c r="BU476" s="143">
        <v>0</v>
      </c>
      <c r="BV476" s="143">
        <v>0</v>
      </c>
      <c r="BW476" s="143">
        <f t="shared" si="241"/>
        <v>0</v>
      </c>
      <c r="BX476" s="147" t="s">
        <v>76</v>
      </c>
      <c r="BY476" s="143">
        <f>BV476*0.06</f>
        <v>0</v>
      </c>
      <c r="BZ476" s="143"/>
      <c r="CA476" s="143"/>
      <c r="CB476" s="143">
        <f t="shared" si="242"/>
        <v>0</v>
      </c>
      <c r="CC476" s="159">
        <f t="shared" si="243"/>
        <v>0</v>
      </c>
      <c r="CD476" s="160" t="s">
        <v>76</v>
      </c>
      <c r="CE476" s="159">
        <f t="shared" si="255"/>
        <v>0</v>
      </c>
      <c r="CF476" s="159"/>
      <c r="CG476" s="144">
        <v>0</v>
      </c>
      <c r="CH476" s="143">
        <v>0</v>
      </c>
      <c r="CI476" s="143">
        <v>0</v>
      </c>
      <c r="CJ476" s="143">
        <v>0</v>
      </c>
      <c r="CK476" s="143">
        <v>0</v>
      </c>
      <c r="CL476" s="143">
        <v>0</v>
      </c>
      <c r="CM476" s="143">
        <v>0</v>
      </c>
      <c r="CN476" s="143">
        <v>0</v>
      </c>
      <c r="CO476" s="143">
        <v>0</v>
      </c>
      <c r="CP476" s="143">
        <v>0</v>
      </c>
      <c r="CQ476" s="143">
        <v>0</v>
      </c>
      <c r="CR476" s="143">
        <f t="shared" si="244"/>
        <v>0</v>
      </c>
      <c r="CS476" s="143">
        <f t="shared" si="245"/>
        <v>0</v>
      </c>
    </row>
    <row r="477" s="135" customFormat="1" customHeight="1" spans="1:97">
      <c r="A477" s="143">
        <v>1000730</v>
      </c>
      <c r="B477" s="143" t="s">
        <v>715</v>
      </c>
      <c r="C477" s="143">
        <v>108656</v>
      </c>
      <c r="D477" s="143" t="s">
        <v>712</v>
      </c>
      <c r="E477" s="143" t="s">
        <v>124</v>
      </c>
      <c r="F477" s="143">
        <v>17</v>
      </c>
      <c r="G477" s="143">
        <v>17</v>
      </c>
      <c r="H477" s="143">
        <v>0</v>
      </c>
      <c r="I477" s="143">
        <v>0</v>
      </c>
      <c r="J477" s="143">
        <f t="shared" si="232"/>
        <v>-17</v>
      </c>
      <c r="K477" s="147" t="s">
        <v>70</v>
      </c>
      <c r="L477" s="143">
        <f>I477*0.06</f>
        <v>0</v>
      </c>
      <c r="M477" s="143">
        <v>21</v>
      </c>
      <c r="N477" s="143">
        <v>21</v>
      </c>
      <c r="O477" s="143">
        <v>0</v>
      </c>
      <c r="P477" s="143">
        <v>0</v>
      </c>
      <c r="Q477" s="143">
        <f t="shared" si="233"/>
        <v>-21</v>
      </c>
      <c r="R477" s="147" t="s">
        <v>70</v>
      </c>
      <c r="S477" s="143">
        <f>P477*0.05</f>
        <v>0</v>
      </c>
      <c r="T477" s="143">
        <v>8</v>
      </c>
      <c r="U477" s="143">
        <v>8</v>
      </c>
      <c r="V477" s="143">
        <v>0</v>
      </c>
      <c r="W477" s="143">
        <v>0</v>
      </c>
      <c r="X477" s="143">
        <f t="shared" si="234"/>
        <v>-8</v>
      </c>
      <c r="Y477" s="147" t="s">
        <v>70</v>
      </c>
      <c r="Z477" s="143">
        <f>W477*0.06</f>
        <v>0</v>
      </c>
      <c r="AA477" s="143">
        <v>11</v>
      </c>
      <c r="AB477" s="143">
        <v>14</v>
      </c>
      <c r="AC477" s="143">
        <v>0</v>
      </c>
      <c r="AD477" s="143">
        <v>0</v>
      </c>
      <c r="AE477" s="143">
        <f t="shared" si="235"/>
        <v>-11</v>
      </c>
      <c r="AF477" s="147" t="s">
        <v>70</v>
      </c>
      <c r="AG477" s="143">
        <f>AD477*0.06</f>
        <v>0</v>
      </c>
      <c r="AH477" s="143">
        <v>2</v>
      </c>
      <c r="AI477" s="143">
        <v>3</v>
      </c>
      <c r="AJ477" s="143">
        <v>0</v>
      </c>
      <c r="AK477" s="143">
        <v>0</v>
      </c>
      <c r="AL477" s="143">
        <f t="shared" si="236"/>
        <v>-2</v>
      </c>
      <c r="AM477" s="147" t="s">
        <v>70</v>
      </c>
      <c r="AN477" s="143">
        <f>AK477*0.06</f>
        <v>0</v>
      </c>
      <c r="AO477" s="143">
        <f>AL477*1</f>
        <v>-2</v>
      </c>
      <c r="AP477" s="143">
        <v>19</v>
      </c>
      <c r="AQ477" s="143">
        <v>24</v>
      </c>
      <c r="AR477" s="143">
        <v>4</v>
      </c>
      <c r="AS477" s="143">
        <v>301</v>
      </c>
      <c r="AT477" s="143">
        <f t="shared" si="237"/>
        <v>-15</v>
      </c>
      <c r="AU477" s="147" t="s">
        <v>70</v>
      </c>
      <c r="AV477" s="143">
        <f>AS477*0.06</f>
        <v>18.06</v>
      </c>
      <c r="AW477" s="143">
        <v>4</v>
      </c>
      <c r="AX477" s="143">
        <v>4</v>
      </c>
      <c r="AY477" s="143">
        <v>0</v>
      </c>
      <c r="AZ477" s="143">
        <v>0</v>
      </c>
      <c r="BA477" s="143">
        <f t="shared" si="238"/>
        <v>-4</v>
      </c>
      <c r="BB477" s="147" t="s">
        <v>70</v>
      </c>
      <c r="BC477" s="143">
        <f>AZ477*0.06</f>
        <v>0</v>
      </c>
      <c r="BD477" s="143">
        <v>2</v>
      </c>
      <c r="BE477" s="143">
        <v>4</v>
      </c>
      <c r="BF477" s="143">
        <v>0</v>
      </c>
      <c r="BG477" s="143">
        <v>0</v>
      </c>
      <c r="BH477" s="143">
        <f t="shared" si="239"/>
        <v>-2</v>
      </c>
      <c r="BI477" s="147" t="s">
        <v>70</v>
      </c>
      <c r="BJ477" s="143">
        <f>BG477*0.06</f>
        <v>0</v>
      </c>
      <c r="BK477" s="143">
        <v>3</v>
      </c>
      <c r="BL477" s="143">
        <v>8</v>
      </c>
      <c r="BM477" s="143">
        <v>0</v>
      </c>
      <c r="BN477" s="143">
        <v>0</v>
      </c>
      <c r="BO477" s="143">
        <v>0</v>
      </c>
      <c r="BP477" s="143">
        <f t="shared" si="240"/>
        <v>-3</v>
      </c>
      <c r="BQ477" s="147" t="s">
        <v>70</v>
      </c>
      <c r="BR477" s="143">
        <f>(BN477-BO477)*0.06</f>
        <v>0</v>
      </c>
      <c r="BS477" s="143">
        <v>4</v>
      </c>
      <c r="BT477" s="143">
        <v>6</v>
      </c>
      <c r="BU477" s="143">
        <v>0</v>
      </c>
      <c r="BV477" s="143">
        <v>0</v>
      </c>
      <c r="BW477" s="143">
        <f t="shared" si="241"/>
        <v>-4</v>
      </c>
      <c r="BX477" s="147" t="s">
        <v>70</v>
      </c>
      <c r="BY477" s="143">
        <f>BV477*0.06</f>
        <v>0</v>
      </c>
      <c r="BZ477" s="143">
        <v>6</v>
      </c>
      <c r="CA477" s="143">
        <v>7</v>
      </c>
      <c r="CB477" s="143">
        <f t="shared" si="242"/>
        <v>0</v>
      </c>
      <c r="CC477" s="159">
        <f t="shared" si="243"/>
        <v>-6</v>
      </c>
      <c r="CD477" s="160" t="s">
        <v>70</v>
      </c>
      <c r="CE477" s="159">
        <f t="shared" si="255"/>
        <v>0</v>
      </c>
      <c r="CF477" s="159">
        <f>CC477*3</f>
        <v>-18</v>
      </c>
      <c r="CG477" s="144">
        <v>0</v>
      </c>
      <c r="CH477" s="143">
        <v>0</v>
      </c>
      <c r="CI477" s="143">
        <v>0</v>
      </c>
      <c r="CJ477" s="143">
        <v>0</v>
      </c>
      <c r="CK477" s="143">
        <v>0</v>
      </c>
      <c r="CL477" s="143">
        <v>0</v>
      </c>
      <c r="CM477" s="143">
        <v>0</v>
      </c>
      <c r="CN477" s="143">
        <v>0</v>
      </c>
      <c r="CO477" s="143">
        <v>0</v>
      </c>
      <c r="CP477" s="143">
        <v>0</v>
      </c>
      <c r="CQ477" s="143">
        <v>0</v>
      </c>
      <c r="CR477" s="143">
        <f t="shared" si="244"/>
        <v>18</v>
      </c>
      <c r="CS477" s="143">
        <f t="shared" si="245"/>
        <v>-20</v>
      </c>
    </row>
    <row r="478" s="135" customFormat="1" customHeight="1" spans="1:97">
      <c r="A478" s="143">
        <v>13622</v>
      </c>
      <c r="B478" s="143" t="s">
        <v>716</v>
      </c>
      <c r="C478" s="143">
        <v>108656</v>
      </c>
      <c r="D478" s="143" t="s">
        <v>712</v>
      </c>
      <c r="E478" s="144" t="s">
        <v>219</v>
      </c>
      <c r="F478" s="143"/>
      <c r="G478" s="143"/>
      <c r="H478" s="143">
        <v>3</v>
      </c>
      <c r="I478" s="143">
        <v>69.4</v>
      </c>
      <c r="J478" s="143">
        <f t="shared" si="232"/>
        <v>3</v>
      </c>
      <c r="K478" s="147" t="s">
        <v>76</v>
      </c>
      <c r="L478" s="143">
        <f>I478*0.06</f>
        <v>4.164</v>
      </c>
      <c r="M478" s="143"/>
      <c r="N478" s="143"/>
      <c r="O478" s="143">
        <v>10</v>
      </c>
      <c r="P478" s="143">
        <v>231</v>
      </c>
      <c r="Q478" s="143">
        <f t="shared" si="233"/>
        <v>10</v>
      </c>
      <c r="R478" s="147" t="s">
        <v>76</v>
      </c>
      <c r="S478" s="143">
        <f>P478*0.05</f>
        <v>11.55</v>
      </c>
      <c r="T478" s="143"/>
      <c r="U478" s="143"/>
      <c r="V478" s="143">
        <v>0</v>
      </c>
      <c r="W478" s="143">
        <v>0</v>
      </c>
      <c r="X478" s="143">
        <f t="shared" si="234"/>
        <v>0</v>
      </c>
      <c r="Y478" s="147" t="s">
        <v>76</v>
      </c>
      <c r="Z478" s="143">
        <f>W478*0.06</f>
        <v>0</v>
      </c>
      <c r="AA478" s="143"/>
      <c r="AB478" s="143"/>
      <c r="AC478" s="143">
        <v>6</v>
      </c>
      <c r="AD478" s="143">
        <v>157.41</v>
      </c>
      <c r="AE478" s="143">
        <f t="shared" si="235"/>
        <v>6</v>
      </c>
      <c r="AF478" s="147" t="s">
        <v>76</v>
      </c>
      <c r="AG478" s="143">
        <f>AD478*0.06</f>
        <v>9.4446</v>
      </c>
      <c r="AH478" s="143"/>
      <c r="AI478" s="143"/>
      <c r="AJ478" s="143">
        <v>0</v>
      </c>
      <c r="AK478" s="143">
        <v>0</v>
      </c>
      <c r="AL478" s="143">
        <f t="shared" si="236"/>
        <v>0</v>
      </c>
      <c r="AM478" s="147" t="s">
        <v>76</v>
      </c>
      <c r="AN478" s="143">
        <f>AK478*0.06</f>
        <v>0</v>
      </c>
      <c r="AO478" s="143"/>
      <c r="AP478" s="143"/>
      <c r="AQ478" s="143"/>
      <c r="AR478" s="143">
        <v>3</v>
      </c>
      <c r="AS478" s="143">
        <v>275.88</v>
      </c>
      <c r="AT478" s="143">
        <f t="shared" si="237"/>
        <v>3</v>
      </c>
      <c r="AU478" s="147" t="s">
        <v>76</v>
      </c>
      <c r="AV478" s="143">
        <f>AS478*0.06</f>
        <v>16.5528</v>
      </c>
      <c r="AW478" s="143"/>
      <c r="AX478" s="143"/>
      <c r="AY478" s="143">
        <v>1</v>
      </c>
      <c r="AZ478" s="143">
        <v>35</v>
      </c>
      <c r="BA478" s="143">
        <f t="shared" si="238"/>
        <v>1</v>
      </c>
      <c r="BB478" s="147" t="s">
        <v>76</v>
      </c>
      <c r="BC478" s="143">
        <f>AZ478*0.06</f>
        <v>2.1</v>
      </c>
      <c r="BD478" s="143"/>
      <c r="BE478" s="143"/>
      <c r="BF478" s="143">
        <v>0</v>
      </c>
      <c r="BG478" s="143">
        <v>0</v>
      </c>
      <c r="BH478" s="143">
        <f t="shared" si="239"/>
        <v>0</v>
      </c>
      <c r="BI478" s="147" t="s">
        <v>76</v>
      </c>
      <c r="BJ478" s="143">
        <f>BG478*0.06</f>
        <v>0</v>
      </c>
      <c r="BK478" s="143"/>
      <c r="BL478" s="143"/>
      <c r="BM478" s="143">
        <v>0</v>
      </c>
      <c r="BN478" s="143">
        <v>0</v>
      </c>
      <c r="BO478" s="143">
        <v>0</v>
      </c>
      <c r="BP478" s="143">
        <f t="shared" si="240"/>
        <v>0</v>
      </c>
      <c r="BQ478" s="147" t="s">
        <v>76</v>
      </c>
      <c r="BR478" s="143">
        <f>(BN478-BO478)*0.06</f>
        <v>0</v>
      </c>
      <c r="BS478" s="143"/>
      <c r="BT478" s="143"/>
      <c r="BU478" s="143">
        <v>2</v>
      </c>
      <c r="BV478" s="143">
        <v>28.34</v>
      </c>
      <c r="BW478" s="143">
        <f t="shared" si="241"/>
        <v>2</v>
      </c>
      <c r="BX478" s="147" t="s">
        <v>76</v>
      </c>
      <c r="BY478" s="143">
        <f>BV478*0.06</f>
        <v>1.7004</v>
      </c>
      <c r="BZ478" s="143"/>
      <c r="CA478" s="143"/>
      <c r="CB478" s="143">
        <f t="shared" si="242"/>
        <v>0</v>
      </c>
      <c r="CC478" s="159">
        <f t="shared" si="243"/>
        <v>0</v>
      </c>
      <c r="CD478" s="160" t="s">
        <v>76</v>
      </c>
      <c r="CE478" s="159">
        <f t="shared" si="255"/>
        <v>0</v>
      </c>
      <c r="CF478" s="159"/>
      <c r="CG478" s="144">
        <v>0</v>
      </c>
      <c r="CH478" s="143">
        <v>0</v>
      </c>
      <c r="CI478" s="143">
        <v>0</v>
      </c>
      <c r="CJ478" s="143">
        <v>0</v>
      </c>
      <c r="CK478" s="143">
        <v>0</v>
      </c>
      <c r="CL478" s="143">
        <v>0</v>
      </c>
      <c r="CM478" s="143">
        <v>0</v>
      </c>
      <c r="CN478" s="143">
        <v>0</v>
      </c>
      <c r="CO478" s="143">
        <v>0</v>
      </c>
      <c r="CP478" s="143">
        <v>0</v>
      </c>
      <c r="CQ478" s="143">
        <v>0</v>
      </c>
      <c r="CR478" s="143">
        <f t="shared" si="244"/>
        <v>46</v>
      </c>
      <c r="CS478" s="143">
        <f t="shared" si="245"/>
        <v>0</v>
      </c>
    </row>
    <row r="479" s="135" customFormat="1" customHeight="1" spans="1:97">
      <c r="A479" s="143">
        <v>1000729</v>
      </c>
      <c r="B479" s="143" t="s">
        <v>717</v>
      </c>
      <c r="C479" s="143">
        <v>108656</v>
      </c>
      <c r="D479" s="143" t="s">
        <v>712</v>
      </c>
      <c r="E479" s="143" t="s">
        <v>231</v>
      </c>
      <c r="F479" s="143">
        <v>12</v>
      </c>
      <c r="G479" s="143">
        <v>15</v>
      </c>
      <c r="H479" s="143">
        <v>4</v>
      </c>
      <c r="I479" s="143">
        <v>59.4</v>
      </c>
      <c r="J479" s="143">
        <f t="shared" si="232"/>
        <v>-8</v>
      </c>
      <c r="K479" s="147" t="s">
        <v>70</v>
      </c>
      <c r="L479" s="143">
        <f t="shared" ref="L479:L487" si="256">I479*0.06</f>
        <v>3.564</v>
      </c>
      <c r="M479" s="143">
        <v>16</v>
      </c>
      <c r="N479" s="143">
        <v>18</v>
      </c>
      <c r="O479" s="143">
        <v>6</v>
      </c>
      <c r="P479" s="143">
        <v>136</v>
      </c>
      <c r="Q479" s="143">
        <f t="shared" si="233"/>
        <v>-10</v>
      </c>
      <c r="R479" s="147" t="s">
        <v>70</v>
      </c>
      <c r="S479" s="143">
        <f>P479*0.05</f>
        <v>6.8</v>
      </c>
      <c r="T479" s="143">
        <v>5</v>
      </c>
      <c r="U479" s="143">
        <v>6</v>
      </c>
      <c r="V479" s="143">
        <v>0</v>
      </c>
      <c r="W479" s="143">
        <v>0</v>
      </c>
      <c r="X479" s="143">
        <f t="shared" si="234"/>
        <v>-5</v>
      </c>
      <c r="Y479" s="147" t="s">
        <v>70</v>
      </c>
      <c r="Z479" s="143">
        <f t="shared" ref="Z479:Z487" si="257">W479*0.06</f>
        <v>0</v>
      </c>
      <c r="AA479" s="143">
        <v>11</v>
      </c>
      <c r="AB479" s="143">
        <v>14</v>
      </c>
      <c r="AC479" s="143">
        <v>4</v>
      </c>
      <c r="AD479" s="143">
        <v>144.4</v>
      </c>
      <c r="AE479" s="143">
        <f t="shared" si="235"/>
        <v>-7</v>
      </c>
      <c r="AF479" s="147" t="s">
        <v>70</v>
      </c>
      <c r="AG479" s="143">
        <f t="shared" ref="AG479:AG487" si="258">AD479*0.06</f>
        <v>8.664</v>
      </c>
      <c r="AH479" s="143">
        <v>2</v>
      </c>
      <c r="AI479" s="143">
        <v>2</v>
      </c>
      <c r="AJ479" s="143">
        <v>0</v>
      </c>
      <c r="AK479" s="143">
        <v>0</v>
      </c>
      <c r="AL479" s="143">
        <f t="shared" si="236"/>
        <v>-2</v>
      </c>
      <c r="AM479" s="147" t="s">
        <v>70</v>
      </c>
      <c r="AN479" s="143">
        <f>AK479*0.06</f>
        <v>0</v>
      </c>
      <c r="AO479" s="143">
        <f>AL479*1</f>
        <v>-2</v>
      </c>
      <c r="AP479" s="143">
        <v>16</v>
      </c>
      <c r="AQ479" s="143">
        <v>19</v>
      </c>
      <c r="AR479" s="143">
        <v>1</v>
      </c>
      <c r="AS479" s="143">
        <v>25</v>
      </c>
      <c r="AT479" s="143">
        <f t="shared" si="237"/>
        <v>-15</v>
      </c>
      <c r="AU479" s="147" t="s">
        <v>70</v>
      </c>
      <c r="AV479" s="143">
        <f>AS479*0.06</f>
        <v>1.5</v>
      </c>
      <c r="AW479" s="143">
        <v>2</v>
      </c>
      <c r="AX479" s="143">
        <v>3</v>
      </c>
      <c r="AY479" s="143">
        <v>0</v>
      </c>
      <c r="AZ479" s="143">
        <v>0</v>
      </c>
      <c r="BA479" s="143">
        <f t="shared" si="238"/>
        <v>-2</v>
      </c>
      <c r="BB479" s="147" t="s">
        <v>70</v>
      </c>
      <c r="BC479" s="143">
        <f>AZ479*0.06</f>
        <v>0</v>
      </c>
      <c r="BD479" s="143">
        <v>1</v>
      </c>
      <c r="BE479" s="143">
        <v>1</v>
      </c>
      <c r="BF479" s="143">
        <v>0</v>
      </c>
      <c r="BG479" s="143">
        <v>0</v>
      </c>
      <c r="BH479" s="143">
        <f t="shared" si="239"/>
        <v>-1</v>
      </c>
      <c r="BI479" s="147" t="s">
        <v>70</v>
      </c>
      <c r="BJ479" s="143">
        <f>BG479*0.06</f>
        <v>0</v>
      </c>
      <c r="BK479" s="143">
        <v>4</v>
      </c>
      <c r="BL479" s="143">
        <v>4</v>
      </c>
      <c r="BM479" s="143">
        <v>0</v>
      </c>
      <c r="BN479" s="143">
        <v>0</v>
      </c>
      <c r="BO479" s="143">
        <v>0</v>
      </c>
      <c r="BP479" s="143">
        <f t="shared" si="240"/>
        <v>-4</v>
      </c>
      <c r="BQ479" s="147" t="s">
        <v>70</v>
      </c>
      <c r="BR479" s="143">
        <f>(BN479-BO479)*0.06</f>
        <v>0</v>
      </c>
      <c r="BS479" s="143">
        <v>4</v>
      </c>
      <c r="BT479" s="143">
        <v>5</v>
      </c>
      <c r="BU479" s="143">
        <v>1</v>
      </c>
      <c r="BV479" s="143">
        <v>19.5</v>
      </c>
      <c r="BW479" s="143">
        <f t="shared" si="241"/>
        <v>-3</v>
      </c>
      <c r="BX479" s="147" t="s">
        <v>70</v>
      </c>
      <c r="BY479" s="143">
        <f>BV479*0.06</f>
        <v>1.17</v>
      </c>
      <c r="BZ479" s="143">
        <v>5</v>
      </c>
      <c r="CA479" s="143">
        <v>6</v>
      </c>
      <c r="CB479" s="143">
        <f t="shared" si="242"/>
        <v>0</v>
      </c>
      <c r="CC479" s="159">
        <f t="shared" si="243"/>
        <v>-5</v>
      </c>
      <c r="CD479" s="160" t="s">
        <v>70</v>
      </c>
      <c r="CE479" s="159">
        <f t="shared" si="255"/>
        <v>0</v>
      </c>
      <c r="CF479" s="159">
        <f>CC479*3</f>
        <v>-15</v>
      </c>
      <c r="CG479" s="144">
        <v>0</v>
      </c>
      <c r="CH479" s="143">
        <v>0</v>
      </c>
      <c r="CI479" s="143">
        <v>0</v>
      </c>
      <c r="CJ479" s="143">
        <v>0</v>
      </c>
      <c r="CK479" s="143">
        <v>0</v>
      </c>
      <c r="CL479" s="143">
        <v>0</v>
      </c>
      <c r="CM479" s="143">
        <v>0</v>
      </c>
      <c r="CN479" s="143">
        <v>0</v>
      </c>
      <c r="CO479" s="143">
        <v>0</v>
      </c>
      <c r="CP479" s="143">
        <v>0</v>
      </c>
      <c r="CQ479" s="143">
        <v>0</v>
      </c>
      <c r="CR479" s="143">
        <f t="shared" si="244"/>
        <v>22</v>
      </c>
      <c r="CS479" s="143">
        <f t="shared" si="245"/>
        <v>-17</v>
      </c>
    </row>
    <row r="480" s="135" customFormat="1" customHeight="1" spans="1:97">
      <c r="A480" s="143">
        <v>1000731</v>
      </c>
      <c r="B480" s="143" t="s">
        <v>718</v>
      </c>
      <c r="C480" s="143">
        <v>108656</v>
      </c>
      <c r="D480" s="143" t="s">
        <v>712</v>
      </c>
      <c r="E480" s="143" t="s">
        <v>167</v>
      </c>
      <c r="F480" s="143">
        <v>12</v>
      </c>
      <c r="G480" s="143">
        <v>15</v>
      </c>
      <c r="H480" s="143">
        <v>0</v>
      </c>
      <c r="I480" s="143">
        <v>0</v>
      </c>
      <c r="J480" s="143">
        <f t="shared" si="232"/>
        <v>-12</v>
      </c>
      <c r="K480" s="147" t="s">
        <v>70</v>
      </c>
      <c r="L480" s="143">
        <f t="shared" si="256"/>
        <v>0</v>
      </c>
      <c r="M480" s="143">
        <v>16</v>
      </c>
      <c r="N480" s="143">
        <v>18</v>
      </c>
      <c r="O480" s="143">
        <v>0</v>
      </c>
      <c r="P480" s="143">
        <v>0</v>
      </c>
      <c r="Q480" s="143">
        <f t="shared" si="233"/>
        <v>-16</v>
      </c>
      <c r="R480" s="147" t="s">
        <v>70</v>
      </c>
      <c r="S480" s="143">
        <f>P480*0.05</f>
        <v>0</v>
      </c>
      <c r="T480" s="143">
        <v>5</v>
      </c>
      <c r="U480" s="143">
        <v>6</v>
      </c>
      <c r="V480" s="143">
        <v>0</v>
      </c>
      <c r="W480" s="143">
        <v>0</v>
      </c>
      <c r="X480" s="143">
        <f t="shared" si="234"/>
        <v>-5</v>
      </c>
      <c r="Y480" s="147" t="s">
        <v>70</v>
      </c>
      <c r="Z480" s="143">
        <f t="shared" si="257"/>
        <v>0</v>
      </c>
      <c r="AA480" s="143">
        <v>11</v>
      </c>
      <c r="AB480" s="143">
        <v>14</v>
      </c>
      <c r="AC480" s="143">
        <v>8</v>
      </c>
      <c r="AD480" s="143">
        <v>178</v>
      </c>
      <c r="AE480" s="143">
        <f t="shared" si="235"/>
        <v>-3</v>
      </c>
      <c r="AF480" s="147" t="s">
        <v>70</v>
      </c>
      <c r="AG480" s="143">
        <f t="shared" si="258"/>
        <v>10.68</v>
      </c>
      <c r="AH480" s="143">
        <v>2</v>
      </c>
      <c r="AI480" s="143">
        <v>2</v>
      </c>
      <c r="AJ480" s="143">
        <v>0</v>
      </c>
      <c r="AK480" s="143">
        <v>0</v>
      </c>
      <c r="AL480" s="143">
        <f t="shared" si="236"/>
        <v>-2</v>
      </c>
      <c r="AM480" s="147" t="s">
        <v>70</v>
      </c>
      <c r="AN480" s="143">
        <f>AK480*0.06</f>
        <v>0</v>
      </c>
      <c r="AO480" s="143">
        <f>AL480*1</f>
        <v>-2</v>
      </c>
      <c r="AP480" s="143">
        <v>16</v>
      </c>
      <c r="AQ480" s="143">
        <v>19</v>
      </c>
      <c r="AR480" s="143">
        <v>2</v>
      </c>
      <c r="AS480" s="143">
        <v>50</v>
      </c>
      <c r="AT480" s="143">
        <f t="shared" si="237"/>
        <v>-14</v>
      </c>
      <c r="AU480" s="147" t="s">
        <v>70</v>
      </c>
      <c r="AV480" s="143">
        <f>AS480*0.06</f>
        <v>3</v>
      </c>
      <c r="AW480" s="143">
        <v>2</v>
      </c>
      <c r="AX480" s="143">
        <v>3</v>
      </c>
      <c r="AY480" s="143">
        <v>0</v>
      </c>
      <c r="AZ480" s="143">
        <v>0</v>
      </c>
      <c r="BA480" s="143">
        <f t="shared" si="238"/>
        <v>-2</v>
      </c>
      <c r="BB480" s="147" t="s">
        <v>70</v>
      </c>
      <c r="BC480" s="143">
        <f>AZ480*0.06</f>
        <v>0</v>
      </c>
      <c r="BD480" s="143">
        <v>1</v>
      </c>
      <c r="BE480" s="143">
        <v>1</v>
      </c>
      <c r="BF480" s="143">
        <v>0</v>
      </c>
      <c r="BG480" s="143">
        <v>0</v>
      </c>
      <c r="BH480" s="143">
        <f t="shared" si="239"/>
        <v>-1</v>
      </c>
      <c r="BI480" s="147" t="s">
        <v>70</v>
      </c>
      <c r="BJ480" s="143">
        <f>BG480*0.06</f>
        <v>0</v>
      </c>
      <c r="BK480" s="143">
        <v>4</v>
      </c>
      <c r="BL480" s="143">
        <v>4</v>
      </c>
      <c r="BM480" s="143">
        <v>0</v>
      </c>
      <c r="BN480" s="143">
        <v>0</v>
      </c>
      <c r="BO480" s="143">
        <v>0</v>
      </c>
      <c r="BP480" s="143">
        <f t="shared" si="240"/>
        <v>-4</v>
      </c>
      <c r="BQ480" s="147" t="s">
        <v>70</v>
      </c>
      <c r="BR480" s="143">
        <f>(BN480-BO480)*0.06</f>
        <v>0</v>
      </c>
      <c r="BS480" s="143">
        <v>4</v>
      </c>
      <c r="BT480" s="143">
        <v>5</v>
      </c>
      <c r="BU480" s="143">
        <v>0</v>
      </c>
      <c r="BV480" s="143">
        <v>0</v>
      </c>
      <c r="BW480" s="143">
        <f t="shared" si="241"/>
        <v>-4</v>
      </c>
      <c r="BX480" s="147" t="s">
        <v>70</v>
      </c>
      <c r="BY480" s="143">
        <f>BV480*0.06</f>
        <v>0</v>
      </c>
      <c r="BZ480" s="143">
        <v>5</v>
      </c>
      <c r="CA480" s="143">
        <v>6</v>
      </c>
      <c r="CB480" s="143">
        <f t="shared" si="242"/>
        <v>0</v>
      </c>
      <c r="CC480" s="159">
        <f t="shared" si="243"/>
        <v>-5</v>
      </c>
      <c r="CD480" s="160" t="s">
        <v>70</v>
      </c>
      <c r="CE480" s="159">
        <f t="shared" si="255"/>
        <v>0</v>
      </c>
      <c r="CF480" s="159">
        <f>CC480*3</f>
        <v>-15</v>
      </c>
      <c r="CG480" s="144">
        <v>0</v>
      </c>
      <c r="CH480" s="143">
        <v>0</v>
      </c>
      <c r="CI480" s="143">
        <v>0</v>
      </c>
      <c r="CJ480" s="143">
        <v>0</v>
      </c>
      <c r="CK480" s="143">
        <v>0</v>
      </c>
      <c r="CL480" s="143">
        <v>0</v>
      </c>
      <c r="CM480" s="143">
        <v>0</v>
      </c>
      <c r="CN480" s="143">
        <v>0</v>
      </c>
      <c r="CO480" s="143">
        <v>0</v>
      </c>
      <c r="CP480" s="143">
        <v>0</v>
      </c>
      <c r="CQ480" s="143">
        <v>0</v>
      </c>
      <c r="CR480" s="143">
        <f t="shared" si="244"/>
        <v>14</v>
      </c>
      <c r="CS480" s="143">
        <f t="shared" si="245"/>
        <v>-17</v>
      </c>
    </row>
    <row r="481" s="135" customFormat="1" customHeight="1" spans="1:97">
      <c r="A481" s="143">
        <v>1000732</v>
      </c>
      <c r="B481" s="143" t="s">
        <v>719</v>
      </c>
      <c r="C481" s="143">
        <v>108656</v>
      </c>
      <c r="D481" s="143" t="s">
        <v>712</v>
      </c>
      <c r="E481" s="143" t="s">
        <v>167</v>
      </c>
      <c r="F481" s="143">
        <v>12</v>
      </c>
      <c r="G481" s="143">
        <v>15</v>
      </c>
      <c r="H481" s="143">
        <v>0</v>
      </c>
      <c r="I481" s="143">
        <v>0</v>
      </c>
      <c r="J481" s="143">
        <f t="shared" si="232"/>
        <v>-12</v>
      </c>
      <c r="K481" s="147" t="s">
        <v>70</v>
      </c>
      <c r="L481" s="143">
        <f t="shared" si="256"/>
        <v>0</v>
      </c>
      <c r="M481" s="143">
        <v>16</v>
      </c>
      <c r="N481" s="143">
        <v>18</v>
      </c>
      <c r="O481" s="143">
        <v>4</v>
      </c>
      <c r="P481" s="143">
        <v>96</v>
      </c>
      <c r="Q481" s="143">
        <f t="shared" si="233"/>
        <v>-12</v>
      </c>
      <c r="R481" s="147" t="s">
        <v>70</v>
      </c>
      <c r="S481" s="143">
        <f>P481*0.05</f>
        <v>4.8</v>
      </c>
      <c r="T481" s="143">
        <v>5</v>
      </c>
      <c r="U481" s="143">
        <v>6</v>
      </c>
      <c r="V481" s="143">
        <v>0</v>
      </c>
      <c r="W481" s="143">
        <v>0</v>
      </c>
      <c r="X481" s="143">
        <f t="shared" si="234"/>
        <v>-5</v>
      </c>
      <c r="Y481" s="147" t="s">
        <v>70</v>
      </c>
      <c r="Z481" s="143">
        <f t="shared" si="257"/>
        <v>0</v>
      </c>
      <c r="AA481" s="143">
        <v>11</v>
      </c>
      <c r="AB481" s="143">
        <v>14</v>
      </c>
      <c r="AC481" s="143">
        <v>5</v>
      </c>
      <c r="AD481" s="143">
        <v>107.6</v>
      </c>
      <c r="AE481" s="143">
        <f t="shared" si="235"/>
        <v>-6</v>
      </c>
      <c r="AF481" s="147" t="s">
        <v>70</v>
      </c>
      <c r="AG481" s="143">
        <f t="shared" si="258"/>
        <v>6.456</v>
      </c>
      <c r="AH481" s="143">
        <v>2</v>
      </c>
      <c r="AI481" s="143">
        <v>2</v>
      </c>
      <c r="AJ481" s="143">
        <v>0</v>
      </c>
      <c r="AK481" s="143">
        <v>0</v>
      </c>
      <c r="AL481" s="143">
        <f t="shared" si="236"/>
        <v>-2</v>
      </c>
      <c r="AM481" s="147" t="s">
        <v>70</v>
      </c>
      <c r="AN481" s="143">
        <f>AK481*0.06</f>
        <v>0</v>
      </c>
      <c r="AO481" s="143">
        <f>AL481*1</f>
        <v>-2</v>
      </c>
      <c r="AP481" s="143">
        <v>16</v>
      </c>
      <c r="AQ481" s="143">
        <v>19</v>
      </c>
      <c r="AR481" s="143">
        <v>0</v>
      </c>
      <c r="AS481" s="143">
        <v>0</v>
      </c>
      <c r="AT481" s="143">
        <f t="shared" si="237"/>
        <v>-16</v>
      </c>
      <c r="AU481" s="147" t="s">
        <v>70</v>
      </c>
      <c r="AV481" s="143">
        <f>AS481*0.06</f>
        <v>0</v>
      </c>
      <c r="AW481" s="143">
        <v>2</v>
      </c>
      <c r="AX481" s="143">
        <v>3</v>
      </c>
      <c r="AY481" s="143">
        <v>0</v>
      </c>
      <c r="AZ481" s="143">
        <v>0</v>
      </c>
      <c r="BA481" s="143">
        <f t="shared" si="238"/>
        <v>-2</v>
      </c>
      <c r="BB481" s="147" t="s">
        <v>70</v>
      </c>
      <c r="BC481" s="143">
        <f>AZ481*0.06</f>
        <v>0</v>
      </c>
      <c r="BD481" s="143">
        <v>1</v>
      </c>
      <c r="BE481" s="143">
        <v>1</v>
      </c>
      <c r="BF481" s="143">
        <v>1</v>
      </c>
      <c r="BG481" s="143">
        <v>14.82</v>
      </c>
      <c r="BH481" s="143">
        <f t="shared" si="239"/>
        <v>0</v>
      </c>
      <c r="BI481" s="147" t="s">
        <v>69</v>
      </c>
      <c r="BJ481" s="143">
        <f>BG481*0.1</f>
        <v>1.482</v>
      </c>
      <c r="BK481" s="143">
        <v>4</v>
      </c>
      <c r="BL481" s="143">
        <v>4</v>
      </c>
      <c r="BM481" s="143">
        <v>0</v>
      </c>
      <c r="BN481" s="143">
        <v>0</v>
      </c>
      <c r="BO481" s="143">
        <v>0</v>
      </c>
      <c r="BP481" s="143">
        <f t="shared" si="240"/>
        <v>-4</v>
      </c>
      <c r="BQ481" s="147" t="s">
        <v>70</v>
      </c>
      <c r="BR481" s="143">
        <f>(BN481-BO481)*0.06</f>
        <v>0</v>
      </c>
      <c r="BS481" s="143">
        <v>4</v>
      </c>
      <c r="BT481" s="143">
        <v>5</v>
      </c>
      <c r="BU481" s="143">
        <v>0</v>
      </c>
      <c r="BV481" s="143">
        <v>0</v>
      </c>
      <c r="BW481" s="143">
        <f t="shared" si="241"/>
        <v>-4</v>
      </c>
      <c r="BX481" s="147" t="s">
        <v>70</v>
      </c>
      <c r="BY481" s="143">
        <f>BV481*0.06</f>
        <v>0</v>
      </c>
      <c r="BZ481" s="143">
        <v>5</v>
      </c>
      <c r="CA481" s="143">
        <v>6</v>
      </c>
      <c r="CB481" s="143">
        <f t="shared" si="242"/>
        <v>0</v>
      </c>
      <c r="CC481" s="159">
        <f t="shared" si="243"/>
        <v>-5</v>
      </c>
      <c r="CD481" s="160" t="s">
        <v>70</v>
      </c>
      <c r="CE481" s="159">
        <f t="shared" si="255"/>
        <v>0</v>
      </c>
      <c r="CF481" s="159">
        <f>CC481*3</f>
        <v>-15</v>
      </c>
      <c r="CG481" s="144">
        <v>0</v>
      </c>
      <c r="CH481" s="143">
        <v>0</v>
      </c>
      <c r="CI481" s="143">
        <v>0</v>
      </c>
      <c r="CJ481" s="143">
        <v>0</v>
      </c>
      <c r="CK481" s="143">
        <v>0</v>
      </c>
      <c r="CL481" s="143">
        <v>0</v>
      </c>
      <c r="CM481" s="143">
        <v>0</v>
      </c>
      <c r="CN481" s="143">
        <v>0</v>
      </c>
      <c r="CO481" s="143">
        <v>0</v>
      </c>
      <c r="CP481" s="143">
        <v>0</v>
      </c>
      <c r="CQ481" s="143">
        <v>0</v>
      </c>
      <c r="CR481" s="143">
        <f t="shared" si="244"/>
        <v>13</v>
      </c>
      <c r="CS481" s="143">
        <f t="shared" si="245"/>
        <v>-17</v>
      </c>
    </row>
    <row r="482" s="135" customFormat="1" customHeight="1" spans="1:97">
      <c r="A482" s="143">
        <v>4196</v>
      </c>
      <c r="B482" s="143" t="s">
        <v>720</v>
      </c>
      <c r="C482" s="143">
        <v>102567</v>
      </c>
      <c r="D482" s="143" t="s">
        <v>721</v>
      </c>
      <c r="E482" s="143" t="s">
        <v>72</v>
      </c>
      <c r="F482" s="143">
        <v>18</v>
      </c>
      <c r="G482" s="143">
        <v>22</v>
      </c>
      <c r="H482" s="143">
        <v>5</v>
      </c>
      <c r="I482" s="143">
        <v>95.24</v>
      </c>
      <c r="J482" s="143">
        <f t="shared" si="232"/>
        <v>-13</v>
      </c>
      <c r="K482" s="147" t="s">
        <v>70</v>
      </c>
      <c r="L482" s="143">
        <f t="shared" si="256"/>
        <v>5.7144</v>
      </c>
      <c r="M482" s="143">
        <v>23</v>
      </c>
      <c r="N482" s="143">
        <v>26</v>
      </c>
      <c r="O482" s="143">
        <v>11</v>
      </c>
      <c r="P482" s="143">
        <v>253.65</v>
      </c>
      <c r="Q482" s="143">
        <f t="shared" si="233"/>
        <v>-12</v>
      </c>
      <c r="R482" s="147" t="s">
        <v>70</v>
      </c>
      <c r="S482" s="143">
        <f>P482*0.05</f>
        <v>12.6825</v>
      </c>
      <c r="T482" s="143">
        <v>8</v>
      </c>
      <c r="U482" s="143">
        <v>9</v>
      </c>
      <c r="V482" s="143">
        <v>1</v>
      </c>
      <c r="W482" s="143">
        <v>24.5</v>
      </c>
      <c r="X482" s="143">
        <f t="shared" si="234"/>
        <v>-7</v>
      </c>
      <c r="Y482" s="147" t="s">
        <v>70</v>
      </c>
      <c r="Z482" s="143">
        <f t="shared" si="257"/>
        <v>1.47</v>
      </c>
      <c r="AA482" s="143">
        <v>17</v>
      </c>
      <c r="AB482" s="143">
        <v>23</v>
      </c>
      <c r="AC482" s="143">
        <v>15</v>
      </c>
      <c r="AD482" s="143">
        <v>394.61</v>
      </c>
      <c r="AE482" s="143">
        <f t="shared" si="235"/>
        <v>-2</v>
      </c>
      <c r="AF482" s="147" t="s">
        <v>70</v>
      </c>
      <c r="AG482" s="143">
        <f t="shared" si="258"/>
        <v>23.6766</v>
      </c>
      <c r="AH482" s="143">
        <v>3</v>
      </c>
      <c r="AI482" s="143">
        <v>3</v>
      </c>
      <c r="AJ482" s="143">
        <v>0</v>
      </c>
      <c r="AK482" s="143">
        <v>0</v>
      </c>
      <c r="AL482" s="143">
        <f t="shared" si="236"/>
        <v>-3</v>
      </c>
      <c r="AM482" s="147" t="s">
        <v>70</v>
      </c>
      <c r="AN482" s="143">
        <f>AK482*0.06</f>
        <v>0</v>
      </c>
      <c r="AO482" s="143">
        <f>AL482*1</f>
        <v>-3</v>
      </c>
      <c r="AP482" s="143">
        <v>18</v>
      </c>
      <c r="AQ482" s="143">
        <v>21</v>
      </c>
      <c r="AR482" s="143">
        <v>16</v>
      </c>
      <c r="AS482" s="143">
        <v>1638</v>
      </c>
      <c r="AT482" s="143">
        <f t="shared" si="237"/>
        <v>-2</v>
      </c>
      <c r="AU482" s="147" t="s">
        <v>70</v>
      </c>
      <c r="AV482" s="143">
        <f>AS482*0.06</f>
        <v>98.28</v>
      </c>
      <c r="AW482" s="143">
        <v>6</v>
      </c>
      <c r="AX482" s="143">
        <v>7</v>
      </c>
      <c r="AY482" s="143">
        <v>2</v>
      </c>
      <c r="AZ482" s="143">
        <v>60</v>
      </c>
      <c r="BA482" s="143">
        <f t="shared" si="238"/>
        <v>-4</v>
      </c>
      <c r="BB482" s="147" t="s">
        <v>70</v>
      </c>
      <c r="BC482" s="143">
        <f>AZ482*0.06</f>
        <v>3.6</v>
      </c>
      <c r="BD482" s="143">
        <v>4</v>
      </c>
      <c r="BE482" s="143">
        <v>5</v>
      </c>
      <c r="BF482" s="143">
        <v>10</v>
      </c>
      <c r="BG482" s="143">
        <v>115.8</v>
      </c>
      <c r="BH482" s="143">
        <f t="shared" si="239"/>
        <v>6</v>
      </c>
      <c r="BI482" s="147" t="s">
        <v>69</v>
      </c>
      <c r="BJ482" s="143">
        <f>BG482*0.1</f>
        <v>11.58</v>
      </c>
      <c r="BK482" s="143">
        <v>10</v>
      </c>
      <c r="BL482" s="143">
        <v>12</v>
      </c>
      <c r="BM482" s="143">
        <v>9</v>
      </c>
      <c r="BN482" s="143">
        <v>209.3</v>
      </c>
      <c r="BO482" s="143">
        <v>0</v>
      </c>
      <c r="BP482" s="143">
        <f t="shared" si="240"/>
        <v>-1</v>
      </c>
      <c r="BQ482" s="147" t="s">
        <v>70</v>
      </c>
      <c r="BR482" s="143">
        <f>(BN482-BO482)*0.06</f>
        <v>12.558</v>
      </c>
      <c r="BS482" s="143">
        <v>10</v>
      </c>
      <c r="BT482" s="143">
        <v>13</v>
      </c>
      <c r="BU482" s="143">
        <v>7</v>
      </c>
      <c r="BV482" s="143">
        <v>110.65</v>
      </c>
      <c r="BW482" s="143">
        <f t="shared" si="241"/>
        <v>-3</v>
      </c>
      <c r="BX482" s="147" t="s">
        <v>70</v>
      </c>
      <c r="BY482" s="143">
        <f>BV482*0.06</f>
        <v>6.639</v>
      </c>
      <c r="BZ482" s="143">
        <v>5</v>
      </c>
      <c r="CA482" s="143">
        <v>7</v>
      </c>
      <c r="CB482" s="143">
        <f t="shared" si="242"/>
        <v>0</v>
      </c>
      <c r="CC482" s="159">
        <f t="shared" si="243"/>
        <v>-5</v>
      </c>
      <c r="CD482" s="160" t="s">
        <v>70</v>
      </c>
      <c r="CE482" s="159">
        <f t="shared" si="255"/>
        <v>0</v>
      </c>
      <c r="CF482" s="159">
        <f>CC482*3</f>
        <v>-15</v>
      </c>
      <c r="CG482" s="144">
        <v>0</v>
      </c>
      <c r="CH482" s="143">
        <v>0</v>
      </c>
      <c r="CI482" s="143">
        <v>0</v>
      </c>
      <c r="CJ482" s="143">
        <v>0</v>
      </c>
      <c r="CK482" s="143">
        <v>0</v>
      </c>
      <c r="CL482" s="143">
        <v>0</v>
      </c>
      <c r="CM482" s="143">
        <v>0</v>
      </c>
      <c r="CN482" s="143">
        <v>0</v>
      </c>
      <c r="CO482" s="143">
        <v>0</v>
      </c>
      <c r="CP482" s="143">
        <v>0</v>
      </c>
      <c r="CQ482" s="143">
        <v>0</v>
      </c>
      <c r="CR482" s="143">
        <f t="shared" si="244"/>
        <v>176</v>
      </c>
      <c r="CS482" s="143">
        <f t="shared" si="245"/>
        <v>-18</v>
      </c>
    </row>
    <row r="483" s="135" customFormat="1" customHeight="1" spans="1:97">
      <c r="A483" s="143">
        <v>5954</v>
      </c>
      <c r="B483" s="143" t="s">
        <v>722</v>
      </c>
      <c r="C483" s="143">
        <v>102567</v>
      </c>
      <c r="D483" s="143" t="s">
        <v>721</v>
      </c>
      <c r="E483" s="143" t="s">
        <v>723</v>
      </c>
      <c r="F483" s="143">
        <v>18</v>
      </c>
      <c r="G483" s="143">
        <v>21</v>
      </c>
      <c r="H483" s="143">
        <v>6</v>
      </c>
      <c r="I483" s="143">
        <v>136.4</v>
      </c>
      <c r="J483" s="143">
        <f t="shared" si="232"/>
        <v>-12</v>
      </c>
      <c r="K483" s="147" t="s">
        <v>70</v>
      </c>
      <c r="L483" s="143">
        <f t="shared" si="256"/>
        <v>8.184</v>
      </c>
      <c r="M483" s="143">
        <v>24</v>
      </c>
      <c r="N483" s="143">
        <v>26</v>
      </c>
      <c r="O483" s="143">
        <v>17</v>
      </c>
      <c r="P483" s="143">
        <v>367.29</v>
      </c>
      <c r="Q483" s="143">
        <f t="shared" si="233"/>
        <v>-7</v>
      </c>
      <c r="R483" s="147" t="s">
        <v>70</v>
      </c>
      <c r="S483" s="143">
        <f>P483*0.05</f>
        <v>18.3645</v>
      </c>
      <c r="T483" s="143">
        <v>8</v>
      </c>
      <c r="U483" s="143">
        <v>9</v>
      </c>
      <c r="V483" s="143">
        <v>2</v>
      </c>
      <c r="W483" s="143">
        <v>49</v>
      </c>
      <c r="X483" s="143">
        <f t="shared" si="234"/>
        <v>-6</v>
      </c>
      <c r="Y483" s="147" t="s">
        <v>70</v>
      </c>
      <c r="Z483" s="143">
        <f t="shared" si="257"/>
        <v>2.94</v>
      </c>
      <c r="AA483" s="143">
        <v>17</v>
      </c>
      <c r="AB483" s="143">
        <v>22</v>
      </c>
      <c r="AC483" s="143">
        <v>11</v>
      </c>
      <c r="AD483" s="143">
        <v>296.5</v>
      </c>
      <c r="AE483" s="143">
        <f t="shared" si="235"/>
        <v>-6</v>
      </c>
      <c r="AF483" s="147" t="s">
        <v>70</v>
      </c>
      <c r="AG483" s="143">
        <f t="shared" si="258"/>
        <v>17.79</v>
      </c>
      <c r="AH483" s="143">
        <v>2</v>
      </c>
      <c r="AI483" s="143">
        <v>3</v>
      </c>
      <c r="AJ483" s="143">
        <v>9</v>
      </c>
      <c r="AK483" s="143">
        <v>206.8</v>
      </c>
      <c r="AL483" s="143">
        <f t="shared" si="236"/>
        <v>7</v>
      </c>
      <c r="AM483" s="147" t="s">
        <v>69</v>
      </c>
      <c r="AN483" s="143">
        <f>AK483*0.1</f>
        <v>20.68</v>
      </c>
      <c r="AO483" s="143"/>
      <c r="AP483" s="143">
        <v>17</v>
      </c>
      <c r="AQ483" s="143">
        <v>21</v>
      </c>
      <c r="AR483" s="143">
        <v>17</v>
      </c>
      <c r="AS483" s="143">
        <v>1453.4</v>
      </c>
      <c r="AT483" s="143">
        <f t="shared" si="237"/>
        <v>0</v>
      </c>
      <c r="AU483" s="147" t="s">
        <v>73</v>
      </c>
      <c r="AV483" s="143">
        <f>AS483*0.08</f>
        <v>116.272</v>
      </c>
      <c r="AW483" s="143">
        <v>7</v>
      </c>
      <c r="AX483" s="143">
        <v>8</v>
      </c>
      <c r="AY483" s="143">
        <v>18</v>
      </c>
      <c r="AZ483" s="143">
        <v>480</v>
      </c>
      <c r="BA483" s="143">
        <f t="shared" si="238"/>
        <v>11</v>
      </c>
      <c r="BB483" s="147" t="s">
        <v>69</v>
      </c>
      <c r="BC483" s="143">
        <f>AZ483*0.1</f>
        <v>48</v>
      </c>
      <c r="BD483" s="143">
        <v>4</v>
      </c>
      <c r="BE483" s="143">
        <v>5</v>
      </c>
      <c r="BF483" s="143">
        <v>4</v>
      </c>
      <c r="BG483" s="143">
        <v>59.8</v>
      </c>
      <c r="BH483" s="143">
        <f t="shared" si="239"/>
        <v>0</v>
      </c>
      <c r="BI483" s="147" t="s">
        <v>73</v>
      </c>
      <c r="BJ483" s="143">
        <f>BG483*0.08</f>
        <v>4.784</v>
      </c>
      <c r="BK483" s="143">
        <v>9</v>
      </c>
      <c r="BL483" s="143">
        <v>11</v>
      </c>
      <c r="BM483" s="143">
        <v>51</v>
      </c>
      <c r="BN483" s="143">
        <v>747.68</v>
      </c>
      <c r="BO483" s="143">
        <v>598.18</v>
      </c>
      <c r="BP483" s="143">
        <f t="shared" si="240"/>
        <v>42</v>
      </c>
      <c r="BQ483" s="147" t="s">
        <v>69</v>
      </c>
      <c r="BR483" s="143">
        <f>(BN483-BO483)*0.1</f>
        <v>14.95</v>
      </c>
      <c r="BS483" s="143">
        <v>10</v>
      </c>
      <c r="BT483" s="143">
        <v>14</v>
      </c>
      <c r="BU483" s="143">
        <v>15</v>
      </c>
      <c r="BV483" s="143">
        <v>293.06</v>
      </c>
      <c r="BW483" s="143">
        <f t="shared" si="241"/>
        <v>5</v>
      </c>
      <c r="BX483" s="147" t="s">
        <v>69</v>
      </c>
      <c r="BY483" s="143">
        <f t="shared" ref="BY483:BY489" si="259">BV483*0.1</f>
        <v>29.306</v>
      </c>
      <c r="BZ483" s="143">
        <v>6</v>
      </c>
      <c r="CA483" s="143">
        <v>6</v>
      </c>
      <c r="CB483" s="143">
        <f t="shared" si="242"/>
        <v>12</v>
      </c>
      <c r="CC483" s="159">
        <f t="shared" si="243"/>
        <v>6</v>
      </c>
      <c r="CD483" s="160" t="s">
        <v>69</v>
      </c>
      <c r="CE483" s="159">
        <f>CG483*3+CH483*5+CI483*25+CJ483*15+CK483*70+CL483*6+CM483*30+CN483*6+CO483*24+CP483*56+CQ483*61</f>
        <v>80</v>
      </c>
      <c r="CF483" s="159"/>
      <c r="CG483" s="144">
        <v>0</v>
      </c>
      <c r="CH483" s="143">
        <v>2</v>
      </c>
      <c r="CI483" s="143">
        <v>0</v>
      </c>
      <c r="CJ483" s="143">
        <v>0</v>
      </c>
      <c r="CK483" s="143">
        <v>1</v>
      </c>
      <c r="CL483" s="143">
        <v>0</v>
      </c>
      <c r="CM483" s="143">
        <v>0</v>
      </c>
      <c r="CN483" s="143">
        <v>0</v>
      </c>
      <c r="CO483" s="143">
        <v>0</v>
      </c>
      <c r="CP483" s="143">
        <v>0</v>
      </c>
      <c r="CQ483" s="143">
        <v>0</v>
      </c>
      <c r="CR483" s="143">
        <f t="shared" si="244"/>
        <v>361</v>
      </c>
      <c r="CS483" s="143">
        <f t="shared" si="245"/>
        <v>0</v>
      </c>
    </row>
    <row r="484" s="135" customFormat="1" customHeight="1" spans="1:97">
      <c r="A484" s="143">
        <v>5408</v>
      </c>
      <c r="B484" s="143" t="s">
        <v>724</v>
      </c>
      <c r="C484" s="143">
        <v>387</v>
      </c>
      <c r="D484" s="143" t="s">
        <v>725</v>
      </c>
      <c r="E484" s="143" t="s">
        <v>68</v>
      </c>
      <c r="F484" s="143">
        <v>51</v>
      </c>
      <c r="G484" s="143">
        <v>62</v>
      </c>
      <c r="H484" s="143">
        <v>13</v>
      </c>
      <c r="I484" s="143">
        <v>238.63</v>
      </c>
      <c r="J484" s="143">
        <f t="shared" si="232"/>
        <v>-38</v>
      </c>
      <c r="K484" s="147" t="s">
        <v>70</v>
      </c>
      <c r="L484" s="143">
        <f t="shared" si="256"/>
        <v>14.3178</v>
      </c>
      <c r="M484" s="143">
        <v>68</v>
      </c>
      <c r="N484" s="143">
        <v>75</v>
      </c>
      <c r="O484" s="143">
        <v>79</v>
      </c>
      <c r="P484" s="143">
        <v>1826.44</v>
      </c>
      <c r="Q484" s="143">
        <f t="shared" si="233"/>
        <v>11</v>
      </c>
      <c r="R484" s="147" t="s">
        <v>69</v>
      </c>
      <c r="S484" s="143">
        <f>P484*0.08</f>
        <v>146.1152</v>
      </c>
      <c r="T484" s="143">
        <v>24</v>
      </c>
      <c r="U484" s="143">
        <v>26</v>
      </c>
      <c r="V484" s="143">
        <v>2</v>
      </c>
      <c r="W484" s="143">
        <v>53</v>
      </c>
      <c r="X484" s="143">
        <f t="shared" si="234"/>
        <v>-22</v>
      </c>
      <c r="Y484" s="147" t="s">
        <v>70</v>
      </c>
      <c r="Z484" s="143">
        <f t="shared" si="257"/>
        <v>3.18</v>
      </c>
      <c r="AA484" s="143">
        <v>47</v>
      </c>
      <c r="AB484" s="143">
        <v>59</v>
      </c>
      <c r="AC484" s="143">
        <v>21</v>
      </c>
      <c r="AD484" s="143">
        <v>355.51</v>
      </c>
      <c r="AE484" s="143">
        <f t="shared" si="235"/>
        <v>-26</v>
      </c>
      <c r="AF484" s="147" t="s">
        <v>70</v>
      </c>
      <c r="AG484" s="143">
        <f t="shared" si="258"/>
        <v>21.3306</v>
      </c>
      <c r="AH484" s="143">
        <v>7</v>
      </c>
      <c r="AI484" s="143">
        <v>9</v>
      </c>
      <c r="AJ484" s="143">
        <v>2</v>
      </c>
      <c r="AK484" s="143">
        <v>57</v>
      </c>
      <c r="AL484" s="143">
        <f t="shared" si="236"/>
        <v>-5</v>
      </c>
      <c r="AM484" s="147" t="s">
        <v>70</v>
      </c>
      <c r="AN484" s="143">
        <f>AK484*0.06</f>
        <v>3.42</v>
      </c>
      <c r="AO484" s="143">
        <f>AL484*1</f>
        <v>-5</v>
      </c>
      <c r="AP484" s="143">
        <v>74</v>
      </c>
      <c r="AQ484" s="143">
        <v>88</v>
      </c>
      <c r="AR484" s="143">
        <v>65</v>
      </c>
      <c r="AS484" s="143">
        <v>4460.61</v>
      </c>
      <c r="AT484" s="143">
        <f t="shared" si="237"/>
        <v>-9</v>
      </c>
      <c r="AU484" s="147" t="s">
        <v>70</v>
      </c>
      <c r="AV484" s="143">
        <f>AS484*0.06</f>
        <v>267.6366</v>
      </c>
      <c r="AW484" s="143">
        <v>11</v>
      </c>
      <c r="AX484" s="143">
        <v>14</v>
      </c>
      <c r="AY484" s="143">
        <v>12</v>
      </c>
      <c r="AZ484" s="143">
        <v>355</v>
      </c>
      <c r="BA484" s="143">
        <f t="shared" si="238"/>
        <v>1</v>
      </c>
      <c r="BB484" s="147" t="s">
        <v>73</v>
      </c>
      <c r="BC484" s="143">
        <f>AZ484*0.08</f>
        <v>28.4</v>
      </c>
      <c r="BD484" s="143">
        <v>4</v>
      </c>
      <c r="BE484" s="143">
        <v>6</v>
      </c>
      <c r="BF484" s="143">
        <v>3</v>
      </c>
      <c r="BG484" s="143">
        <v>49.7</v>
      </c>
      <c r="BH484" s="143">
        <f t="shared" si="239"/>
        <v>-1</v>
      </c>
      <c r="BI484" s="147" t="s">
        <v>70</v>
      </c>
      <c r="BJ484" s="143">
        <f>BG484*0.06</f>
        <v>2.982</v>
      </c>
      <c r="BK484" s="143">
        <v>1</v>
      </c>
      <c r="BL484" s="143">
        <v>1</v>
      </c>
      <c r="BM484" s="143">
        <v>22</v>
      </c>
      <c r="BN484" s="143">
        <v>299</v>
      </c>
      <c r="BO484" s="143">
        <v>299</v>
      </c>
      <c r="BP484" s="143">
        <f t="shared" si="240"/>
        <v>21</v>
      </c>
      <c r="BQ484" s="147" t="s">
        <v>69</v>
      </c>
      <c r="BR484" s="143">
        <f>(BN484-BO484)*0.1</f>
        <v>0</v>
      </c>
      <c r="BS484" s="143">
        <v>13</v>
      </c>
      <c r="BT484" s="143">
        <v>17</v>
      </c>
      <c r="BU484" s="143">
        <v>22</v>
      </c>
      <c r="BV484" s="143">
        <v>417.71</v>
      </c>
      <c r="BW484" s="143">
        <f t="shared" si="241"/>
        <v>9</v>
      </c>
      <c r="BX484" s="147" t="s">
        <v>69</v>
      </c>
      <c r="BY484" s="143">
        <f t="shared" si="259"/>
        <v>41.771</v>
      </c>
      <c r="BZ484" s="143">
        <v>12</v>
      </c>
      <c r="CA484" s="143">
        <v>15</v>
      </c>
      <c r="CB484" s="143">
        <f t="shared" si="242"/>
        <v>7.5</v>
      </c>
      <c r="CC484" s="159">
        <f t="shared" si="243"/>
        <v>-4.5</v>
      </c>
      <c r="CD484" s="160" t="s">
        <v>70</v>
      </c>
      <c r="CE484" s="159">
        <f>CG484*2+CH484*3+CI484*15+CJ484*10+CK484*50+CL484*4+CM484*20+CN484*3+CO484*15+CP484*40+CQ484*40</f>
        <v>28</v>
      </c>
      <c r="CF484" s="159">
        <f>CC484*3</f>
        <v>-13.5</v>
      </c>
      <c r="CG484" s="144">
        <v>0</v>
      </c>
      <c r="CH484" s="143">
        <v>0</v>
      </c>
      <c r="CI484" s="143">
        <v>0</v>
      </c>
      <c r="CJ484" s="143">
        <v>1</v>
      </c>
      <c r="CK484" s="143">
        <v>0</v>
      </c>
      <c r="CL484" s="143">
        <v>0</v>
      </c>
      <c r="CM484" s="143">
        <v>0</v>
      </c>
      <c r="CN484" s="143">
        <v>1</v>
      </c>
      <c r="CO484" s="143">
        <v>1</v>
      </c>
      <c r="CP484" s="143">
        <v>0</v>
      </c>
      <c r="CQ484" s="143">
        <v>0</v>
      </c>
      <c r="CR484" s="143">
        <f t="shared" si="244"/>
        <v>557</v>
      </c>
      <c r="CS484" s="143">
        <f t="shared" si="245"/>
        <v>-18.5</v>
      </c>
    </row>
    <row r="485" s="135" customFormat="1" customHeight="1" spans="1:97">
      <c r="A485" s="143">
        <v>5701</v>
      </c>
      <c r="B485" s="143" t="s">
        <v>726</v>
      </c>
      <c r="C485" s="143">
        <v>387</v>
      </c>
      <c r="D485" s="143" t="s">
        <v>725</v>
      </c>
      <c r="E485" s="143" t="s">
        <v>72</v>
      </c>
      <c r="F485" s="143">
        <v>52</v>
      </c>
      <c r="G485" s="143">
        <v>62</v>
      </c>
      <c r="H485" s="143">
        <v>12</v>
      </c>
      <c r="I485" s="143">
        <v>254.3</v>
      </c>
      <c r="J485" s="143">
        <f t="shared" si="232"/>
        <v>-40</v>
      </c>
      <c r="K485" s="147" t="s">
        <v>70</v>
      </c>
      <c r="L485" s="143">
        <f t="shared" si="256"/>
        <v>15.258</v>
      </c>
      <c r="M485" s="143">
        <v>68</v>
      </c>
      <c r="N485" s="143">
        <v>75</v>
      </c>
      <c r="O485" s="143">
        <v>37</v>
      </c>
      <c r="P485" s="143">
        <v>836.85</v>
      </c>
      <c r="Q485" s="143">
        <f t="shared" si="233"/>
        <v>-31</v>
      </c>
      <c r="R485" s="147" t="s">
        <v>70</v>
      </c>
      <c r="S485" s="143">
        <f>P485*0.05</f>
        <v>41.8425</v>
      </c>
      <c r="T485" s="143">
        <v>24</v>
      </c>
      <c r="U485" s="143">
        <v>27</v>
      </c>
      <c r="V485" s="143">
        <v>5</v>
      </c>
      <c r="W485" s="143">
        <v>124.2</v>
      </c>
      <c r="X485" s="143">
        <f t="shared" si="234"/>
        <v>-19</v>
      </c>
      <c r="Y485" s="147" t="s">
        <v>70</v>
      </c>
      <c r="Z485" s="143">
        <f t="shared" si="257"/>
        <v>7.452</v>
      </c>
      <c r="AA485" s="143">
        <v>47</v>
      </c>
      <c r="AB485" s="143">
        <v>59</v>
      </c>
      <c r="AC485" s="143">
        <v>31.3</v>
      </c>
      <c r="AD485" s="143">
        <v>654.19</v>
      </c>
      <c r="AE485" s="143">
        <f t="shared" si="235"/>
        <v>-15.7</v>
      </c>
      <c r="AF485" s="147" t="s">
        <v>70</v>
      </c>
      <c r="AG485" s="143">
        <f t="shared" si="258"/>
        <v>39.2514</v>
      </c>
      <c r="AH485" s="143">
        <v>8</v>
      </c>
      <c r="AI485" s="143">
        <v>9</v>
      </c>
      <c r="AJ485" s="143">
        <v>2</v>
      </c>
      <c r="AK485" s="143">
        <v>29.8</v>
      </c>
      <c r="AL485" s="143">
        <f t="shared" si="236"/>
        <v>-6</v>
      </c>
      <c r="AM485" s="147" t="s">
        <v>70</v>
      </c>
      <c r="AN485" s="143">
        <f>AK485*0.06</f>
        <v>1.788</v>
      </c>
      <c r="AO485" s="143">
        <f>AL485*1</f>
        <v>-6</v>
      </c>
      <c r="AP485" s="143">
        <v>74</v>
      </c>
      <c r="AQ485" s="143">
        <v>89</v>
      </c>
      <c r="AR485" s="143">
        <v>74</v>
      </c>
      <c r="AS485" s="143">
        <v>5708.46</v>
      </c>
      <c r="AT485" s="143">
        <f t="shared" si="237"/>
        <v>0</v>
      </c>
      <c r="AU485" s="147" t="s">
        <v>73</v>
      </c>
      <c r="AV485" s="143">
        <f>AS485*0.08</f>
        <v>456.6768</v>
      </c>
      <c r="AW485" s="143">
        <v>12</v>
      </c>
      <c r="AX485" s="143">
        <v>14</v>
      </c>
      <c r="AY485" s="143">
        <v>1</v>
      </c>
      <c r="AZ485" s="143">
        <v>15</v>
      </c>
      <c r="BA485" s="143">
        <f t="shared" si="238"/>
        <v>-11</v>
      </c>
      <c r="BB485" s="147" t="s">
        <v>70</v>
      </c>
      <c r="BC485" s="143">
        <f>AZ485*0.06</f>
        <v>0.9</v>
      </c>
      <c r="BD485" s="143">
        <v>5</v>
      </c>
      <c r="BE485" s="143">
        <v>5</v>
      </c>
      <c r="BF485" s="143">
        <v>3</v>
      </c>
      <c r="BG485" s="143">
        <v>54.4</v>
      </c>
      <c r="BH485" s="143">
        <f t="shared" si="239"/>
        <v>-2</v>
      </c>
      <c r="BI485" s="147" t="s">
        <v>70</v>
      </c>
      <c r="BJ485" s="143">
        <f>BG485*0.06</f>
        <v>3.264</v>
      </c>
      <c r="BK485" s="143">
        <v>28</v>
      </c>
      <c r="BL485" s="143">
        <v>34</v>
      </c>
      <c r="BM485" s="143">
        <v>54</v>
      </c>
      <c r="BN485" s="143">
        <v>747.5</v>
      </c>
      <c r="BO485" s="143">
        <v>747.5</v>
      </c>
      <c r="BP485" s="143">
        <f t="shared" si="240"/>
        <v>26</v>
      </c>
      <c r="BQ485" s="147" t="s">
        <v>69</v>
      </c>
      <c r="BR485" s="143">
        <f>(BN485-BO485)*0.1</f>
        <v>0</v>
      </c>
      <c r="BS485" s="143">
        <v>14</v>
      </c>
      <c r="BT485" s="143">
        <v>18</v>
      </c>
      <c r="BU485" s="143">
        <v>35</v>
      </c>
      <c r="BV485" s="143">
        <v>714.1</v>
      </c>
      <c r="BW485" s="143">
        <f t="shared" si="241"/>
        <v>21</v>
      </c>
      <c r="BX485" s="147" t="s">
        <v>69</v>
      </c>
      <c r="BY485" s="143">
        <f t="shared" si="259"/>
        <v>71.41</v>
      </c>
      <c r="BZ485" s="143">
        <v>13</v>
      </c>
      <c r="CA485" s="143">
        <v>15</v>
      </c>
      <c r="CB485" s="143">
        <f t="shared" si="242"/>
        <v>6</v>
      </c>
      <c r="CC485" s="159">
        <f t="shared" si="243"/>
        <v>-7</v>
      </c>
      <c r="CD485" s="160" t="s">
        <v>70</v>
      </c>
      <c r="CE485" s="159">
        <f>CG485*2+CH485*3+CI485*15+CJ485*10+CK485*50+CL485*4+CM485*20+CN485*3+CO485*15+CP485*40+CQ485*40</f>
        <v>18</v>
      </c>
      <c r="CF485" s="159">
        <f>CC485*3</f>
        <v>-21</v>
      </c>
      <c r="CG485" s="144">
        <v>0</v>
      </c>
      <c r="CH485" s="143">
        <v>3</v>
      </c>
      <c r="CI485" s="143">
        <v>0</v>
      </c>
      <c r="CJ485" s="143">
        <v>0</v>
      </c>
      <c r="CK485" s="143">
        <v>0</v>
      </c>
      <c r="CL485" s="143">
        <v>0</v>
      </c>
      <c r="CM485" s="143">
        <v>0</v>
      </c>
      <c r="CN485" s="143">
        <v>3</v>
      </c>
      <c r="CO485" s="143">
        <v>0</v>
      </c>
      <c r="CP485" s="143">
        <v>0</v>
      </c>
      <c r="CQ485" s="143">
        <v>0</v>
      </c>
      <c r="CR485" s="143">
        <f t="shared" si="244"/>
        <v>656</v>
      </c>
      <c r="CS485" s="143">
        <f t="shared" si="245"/>
        <v>-27</v>
      </c>
    </row>
    <row r="486" s="135" customFormat="1" customHeight="1" spans="1:97">
      <c r="A486" s="143">
        <v>8940</v>
      </c>
      <c r="B486" s="143" t="s">
        <v>727</v>
      </c>
      <c r="C486" s="143">
        <v>377</v>
      </c>
      <c r="D486" s="143" t="s">
        <v>728</v>
      </c>
      <c r="E486" s="143" t="s">
        <v>68</v>
      </c>
      <c r="F486" s="143">
        <v>47</v>
      </c>
      <c r="G486" s="143">
        <v>57</v>
      </c>
      <c r="H486" s="143">
        <v>30</v>
      </c>
      <c r="I486" s="143">
        <v>810.04</v>
      </c>
      <c r="J486" s="143">
        <f t="shared" si="232"/>
        <v>-17</v>
      </c>
      <c r="K486" s="147" t="s">
        <v>70</v>
      </c>
      <c r="L486" s="143">
        <f t="shared" si="256"/>
        <v>48.6024</v>
      </c>
      <c r="M486" s="143">
        <v>62</v>
      </c>
      <c r="N486" s="143">
        <v>69</v>
      </c>
      <c r="O486" s="143">
        <v>40</v>
      </c>
      <c r="P486" s="143">
        <v>1089.11</v>
      </c>
      <c r="Q486" s="143">
        <f t="shared" si="233"/>
        <v>-22</v>
      </c>
      <c r="R486" s="147" t="s">
        <v>70</v>
      </c>
      <c r="S486" s="143">
        <f>P486*0.05</f>
        <v>54.4555</v>
      </c>
      <c r="T486" s="143">
        <v>17</v>
      </c>
      <c r="U486" s="143">
        <v>19</v>
      </c>
      <c r="V486" s="143">
        <v>11</v>
      </c>
      <c r="W486" s="143">
        <v>280.5</v>
      </c>
      <c r="X486" s="143">
        <f t="shared" si="234"/>
        <v>-6</v>
      </c>
      <c r="Y486" s="147" t="s">
        <v>70</v>
      </c>
      <c r="Z486" s="143">
        <f t="shared" si="257"/>
        <v>16.83</v>
      </c>
      <c r="AA486" s="143">
        <v>34</v>
      </c>
      <c r="AB486" s="143">
        <v>43</v>
      </c>
      <c r="AC486" s="143">
        <v>23</v>
      </c>
      <c r="AD486" s="143">
        <v>558.01</v>
      </c>
      <c r="AE486" s="143">
        <f t="shared" si="235"/>
        <v>-11</v>
      </c>
      <c r="AF486" s="147" t="s">
        <v>70</v>
      </c>
      <c r="AG486" s="143">
        <f t="shared" si="258"/>
        <v>33.4806</v>
      </c>
      <c r="AH486" s="143">
        <v>6</v>
      </c>
      <c r="AI486" s="143">
        <v>7</v>
      </c>
      <c r="AJ486" s="143">
        <v>0</v>
      </c>
      <c r="AK486" s="143">
        <v>0</v>
      </c>
      <c r="AL486" s="143">
        <f t="shared" si="236"/>
        <v>-6</v>
      </c>
      <c r="AM486" s="147" t="s">
        <v>70</v>
      </c>
      <c r="AN486" s="143">
        <f>AK486*0.06</f>
        <v>0</v>
      </c>
      <c r="AO486" s="143">
        <f>AL486*1</f>
        <v>-6</v>
      </c>
      <c r="AP486" s="143">
        <v>75</v>
      </c>
      <c r="AQ486" s="143">
        <v>90</v>
      </c>
      <c r="AR486" s="143">
        <v>38</v>
      </c>
      <c r="AS486" s="143">
        <v>3268.45</v>
      </c>
      <c r="AT486" s="143">
        <f t="shared" si="237"/>
        <v>-37</v>
      </c>
      <c r="AU486" s="147" t="s">
        <v>70</v>
      </c>
      <c r="AV486" s="143">
        <f>AS486*0.06</f>
        <v>196.107</v>
      </c>
      <c r="AW486" s="143">
        <v>13</v>
      </c>
      <c r="AX486" s="143">
        <v>15</v>
      </c>
      <c r="AY486" s="143">
        <v>15</v>
      </c>
      <c r="AZ486" s="143">
        <v>514.54</v>
      </c>
      <c r="BA486" s="143">
        <f t="shared" si="238"/>
        <v>2</v>
      </c>
      <c r="BB486" s="147" t="s">
        <v>69</v>
      </c>
      <c r="BC486" s="143">
        <f>AZ486*0.1</f>
        <v>51.454</v>
      </c>
      <c r="BD486" s="143">
        <v>4</v>
      </c>
      <c r="BE486" s="143">
        <v>5</v>
      </c>
      <c r="BF486" s="143">
        <v>3</v>
      </c>
      <c r="BG486" s="143">
        <v>39.6</v>
      </c>
      <c r="BH486" s="143">
        <f t="shared" si="239"/>
        <v>-1</v>
      </c>
      <c r="BI486" s="147" t="s">
        <v>70</v>
      </c>
      <c r="BJ486" s="143">
        <f>BG486*0.06</f>
        <v>2.376</v>
      </c>
      <c r="BK486" s="143">
        <v>14</v>
      </c>
      <c r="BL486" s="143">
        <v>17</v>
      </c>
      <c r="BM486" s="143">
        <v>0</v>
      </c>
      <c r="BN486" s="143">
        <v>0</v>
      </c>
      <c r="BO486" s="143">
        <v>0</v>
      </c>
      <c r="BP486" s="143">
        <f t="shared" si="240"/>
        <v>-14</v>
      </c>
      <c r="BQ486" s="147" t="s">
        <v>70</v>
      </c>
      <c r="BR486" s="143">
        <f>(BN486-BO486)*0.06</f>
        <v>0</v>
      </c>
      <c r="BS486" s="143">
        <v>12</v>
      </c>
      <c r="BT486" s="143">
        <v>15</v>
      </c>
      <c r="BU486" s="143">
        <v>16</v>
      </c>
      <c r="BV486" s="143">
        <v>332.01</v>
      </c>
      <c r="BW486" s="143">
        <f t="shared" si="241"/>
        <v>4</v>
      </c>
      <c r="BX486" s="147" t="s">
        <v>69</v>
      </c>
      <c r="BY486" s="143">
        <f t="shared" si="259"/>
        <v>33.201</v>
      </c>
      <c r="BZ486" s="143">
        <v>19</v>
      </c>
      <c r="CA486" s="143">
        <v>23</v>
      </c>
      <c r="CB486" s="143">
        <f t="shared" si="242"/>
        <v>9.5</v>
      </c>
      <c r="CC486" s="159">
        <f t="shared" si="243"/>
        <v>-9.5</v>
      </c>
      <c r="CD486" s="160" t="s">
        <v>70</v>
      </c>
      <c r="CE486" s="159">
        <f>CG486*2+CH486*3+CI486*15+CJ486*10+CK486*50+CL486*4+CM486*20+CN486*3+CO486*15+CP486*40+CQ486*40</f>
        <v>31</v>
      </c>
      <c r="CF486" s="159">
        <f>CC486*3</f>
        <v>-28.5</v>
      </c>
      <c r="CG486" s="144">
        <v>1</v>
      </c>
      <c r="CH486" s="143">
        <v>2</v>
      </c>
      <c r="CI486" s="143">
        <v>1</v>
      </c>
      <c r="CJ486" s="143">
        <v>0</v>
      </c>
      <c r="CK486" s="143">
        <v>0</v>
      </c>
      <c r="CL486" s="143">
        <v>2</v>
      </c>
      <c r="CM486" s="143">
        <v>0</v>
      </c>
      <c r="CN486" s="143">
        <v>0</v>
      </c>
      <c r="CO486" s="143">
        <v>0</v>
      </c>
      <c r="CP486" s="143">
        <v>0</v>
      </c>
      <c r="CQ486" s="143">
        <v>0</v>
      </c>
      <c r="CR486" s="143">
        <f t="shared" si="244"/>
        <v>468</v>
      </c>
      <c r="CS486" s="143">
        <f t="shared" si="245"/>
        <v>-34.5</v>
      </c>
    </row>
    <row r="487" s="135" customFormat="1" customHeight="1" spans="1:97">
      <c r="A487" s="143">
        <v>11323</v>
      </c>
      <c r="B487" s="143" t="s">
        <v>729</v>
      </c>
      <c r="C487" s="143">
        <v>377</v>
      </c>
      <c r="D487" s="143" t="s">
        <v>728</v>
      </c>
      <c r="E487" s="143" t="s">
        <v>72</v>
      </c>
      <c r="F487" s="143">
        <v>48</v>
      </c>
      <c r="G487" s="143">
        <v>57</v>
      </c>
      <c r="H487" s="143">
        <v>17</v>
      </c>
      <c r="I487" s="143">
        <v>464.2</v>
      </c>
      <c r="J487" s="143">
        <f t="shared" si="232"/>
        <v>-31</v>
      </c>
      <c r="K487" s="147" t="s">
        <v>70</v>
      </c>
      <c r="L487" s="143">
        <f t="shared" si="256"/>
        <v>27.852</v>
      </c>
      <c r="M487" s="143">
        <v>63</v>
      </c>
      <c r="N487" s="143">
        <v>69</v>
      </c>
      <c r="O487" s="143">
        <v>38</v>
      </c>
      <c r="P487" s="143">
        <v>1025.4</v>
      </c>
      <c r="Q487" s="143">
        <f t="shared" si="233"/>
        <v>-25</v>
      </c>
      <c r="R487" s="147" t="s">
        <v>70</v>
      </c>
      <c r="S487" s="143">
        <f>P487*0.05</f>
        <v>51.27</v>
      </c>
      <c r="T487" s="143">
        <v>18</v>
      </c>
      <c r="U487" s="143">
        <v>19</v>
      </c>
      <c r="V487" s="143">
        <v>8</v>
      </c>
      <c r="W487" s="143">
        <v>233.5</v>
      </c>
      <c r="X487" s="143">
        <f t="shared" si="234"/>
        <v>-10</v>
      </c>
      <c r="Y487" s="147" t="s">
        <v>70</v>
      </c>
      <c r="Z487" s="143">
        <f t="shared" si="257"/>
        <v>14.01</v>
      </c>
      <c r="AA487" s="143">
        <v>34</v>
      </c>
      <c r="AB487" s="143">
        <v>43</v>
      </c>
      <c r="AC487" s="143">
        <v>13</v>
      </c>
      <c r="AD487" s="143">
        <v>405.5</v>
      </c>
      <c r="AE487" s="143">
        <f t="shared" si="235"/>
        <v>-21</v>
      </c>
      <c r="AF487" s="147" t="s">
        <v>70</v>
      </c>
      <c r="AG487" s="143">
        <f t="shared" si="258"/>
        <v>24.33</v>
      </c>
      <c r="AH487" s="143">
        <v>6</v>
      </c>
      <c r="AI487" s="143">
        <v>7</v>
      </c>
      <c r="AJ487" s="143">
        <v>1</v>
      </c>
      <c r="AK487" s="143">
        <v>28.5</v>
      </c>
      <c r="AL487" s="143">
        <f t="shared" si="236"/>
        <v>-5</v>
      </c>
      <c r="AM487" s="147" t="s">
        <v>70</v>
      </c>
      <c r="AN487" s="143">
        <f>AK487*0.06</f>
        <v>1.71</v>
      </c>
      <c r="AO487" s="143">
        <f>AL487*1</f>
        <v>-5</v>
      </c>
      <c r="AP487" s="143">
        <v>76</v>
      </c>
      <c r="AQ487" s="143">
        <v>91</v>
      </c>
      <c r="AR487" s="143">
        <v>63</v>
      </c>
      <c r="AS487" s="143">
        <v>4935.81</v>
      </c>
      <c r="AT487" s="143">
        <f t="shared" si="237"/>
        <v>-13</v>
      </c>
      <c r="AU487" s="147" t="s">
        <v>70</v>
      </c>
      <c r="AV487" s="143">
        <f>AS487*0.06</f>
        <v>296.1486</v>
      </c>
      <c r="AW487" s="143">
        <v>13</v>
      </c>
      <c r="AX487" s="143">
        <v>16</v>
      </c>
      <c r="AY487" s="143">
        <v>36</v>
      </c>
      <c r="AZ487" s="143">
        <v>938.79</v>
      </c>
      <c r="BA487" s="143">
        <f t="shared" si="238"/>
        <v>23</v>
      </c>
      <c r="BB487" s="147" t="s">
        <v>69</v>
      </c>
      <c r="BC487" s="143">
        <f>AZ487*0.1</f>
        <v>93.879</v>
      </c>
      <c r="BD487" s="143">
        <v>5</v>
      </c>
      <c r="BE487" s="143">
        <v>6</v>
      </c>
      <c r="BF487" s="143">
        <v>1</v>
      </c>
      <c r="BG487" s="143">
        <v>0</v>
      </c>
      <c r="BH487" s="143">
        <f t="shared" si="239"/>
        <v>-4</v>
      </c>
      <c r="BI487" s="147" t="s">
        <v>70</v>
      </c>
      <c r="BJ487" s="143">
        <f>BG487*0.06</f>
        <v>0</v>
      </c>
      <c r="BK487" s="143">
        <v>15</v>
      </c>
      <c r="BL487" s="143">
        <v>18</v>
      </c>
      <c r="BM487" s="143">
        <v>0</v>
      </c>
      <c r="BN487" s="143">
        <v>0</v>
      </c>
      <c r="BO487" s="143">
        <v>0</v>
      </c>
      <c r="BP487" s="143">
        <f t="shared" si="240"/>
        <v>-15</v>
      </c>
      <c r="BQ487" s="147" t="s">
        <v>70</v>
      </c>
      <c r="BR487" s="143">
        <f>(BN487-BO487)*0.06</f>
        <v>0</v>
      </c>
      <c r="BS487" s="143">
        <v>12</v>
      </c>
      <c r="BT487" s="143">
        <v>16</v>
      </c>
      <c r="BU487" s="143">
        <v>18</v>
      </c>
      <c r="BV487" s="143">
        <v>345.15</v>
      </c>
      <c r="BW487" s="143">
        <f t="shared" si="241"/>
        <v>6</v>
      </c>
      <c r="BX487" s="147" t="s">
        <v>69</v>
      </c>
      <c r="BY487" s="143">
        <f t="shared" si="259"/>
        <v>34.515</v>
      </c>
      <c r="BZ487" s="143">
        <v>19</v>
      </c>
      <c r="CA487" s="143">
        <v>23</v>
      </c>
      <c r="CB487" s="143">
        <f t="shared" si="242"/>
        <v>23</v>
      </c>
      <c r="CC487" s="159">
        <f t="shared" si="243"/>
        <v>4</v>
      </c>
      <c r="CD487" s="160" t="s">
        <v>69</v>
      </c>
      <c r="CE487" s="159">
        <f>CG487*3+CH487*5+CI487*25+CJ487*15+CK487*70+CL487*6+CM487*30+CN487*6+CO487*24+CP487*56+CQ487*61</f>
        <v>135</v>
      </c>
      <c r="CF487" s="159"/>
      <c r="CG487" s="144">
        <v>0</v>
      </c>
      <c r="CH487" s="143">
        <v>3</v>
      </c>
      <c r="CI487" s="143">
        <v>2</v>
      </c>
      <c r="CJ487" s="143">
        <v>0</v>
      </c>
      <c r="CK487" s="143">
        <v>1</v>
      </c>
      <c r="CL487" s="143">
        <v>0</v>
      </c>
      <c r="CM487" s="143">
        <v>0</v>
      </c>
      <c r="CN487" s="143">
        <v>0</v>
      </c>
      <c r="CO487" s="143">
        <v>0</v>
      </c>
      <c r="CP487" s="143">
        <v>0</v>
      </c>
      <c r="CQ487" s="143">
        <v>0</v>
      </c>
      <c r="CR487" s="143">
        <f t="shared" si="244"/>
        <v>679</v>
      </c>
      <c r="CS487" s="143">
        <f t="shared" si="245"/>
        <v>-5</v>
      </c>
    </row>
    <row r="488" s="135" customFormat="1" customHeight="1" spans="1:97">
      <c r="A488" s="143">
        <v>13141</v>
      </c>
      <c r="B488" s="143" t="s">
        <v>730</v>
      </c>
      <c r="C488" s="143">
        <v>377</v>
      </c>
      <c r="D488" s="143" t="s">
        <v>728</v>
      </c>
      <c r="E488" s="144" t="s">
        <v>81</v>
      </c>
      <c r="F488" s="143"/>
      <c r="G488" s="143"/>
      <c r="H488" s="143">
        <v>0</v>
      </c>
      <c r="I488" s="143">
        <v>0</v>
      </c>
      <c r="J488" s="143">
        <f t="shared" si="232"/>
        <v>0</v>
      </c>
      <c r="K488" s="147" t="s">
        <v>76</v>
      </c>
      <c r="L488" s="143">
        <f>I488*0.06</f>
        <v>0</v>
      </c>
      <c r="M488" s="143"/>
      <c r="N488" s="143"/>
      <c r="O488" s="143">
        <v>0</v>
      </c>
      <c r="P488" s="143">
        <v>0</v>
      </c>
      <c r="Q488" s="143">
        <f t="shared" si="233"/>
        <v>0</v>
      </c>
      <c r="R488" s="147" t="s">
        <v>76</v>
      </c>
      <c r="S488" s="143">
        <f>P488*0.05</f>
        <v>0</v>
      </c>
      <c r="T488" s="143"/>
      <c r="U488" s="143"/>
      <c r="V488" s="143">
        <v>0</v>
      </c>
      <c r="W488" s="143">
        <v>0</v>
      </c>
      <c r="X488" s="143">
        <f t="shared" si="234"/>
        <v>0</v>
      </c>
      <c r="Y488" s="147" t="s">
        <v>76</v>
      </c>
      <c r="Z488" s="143">
        <f>W488*0.06</f>
        <v>0</v>
      </c>
      <c r="AA488" s="143"/>
      <c r="AB488" s="143"/>
      <c r="AC488" s="143">
        <v>0</v>
      </c>
      <c r="AD488" s="143">
        <v>0</v>
      </c>
      <c r="AE488" s="143">
        <f t="shared" si="235"/>
        <v>0</v>
      </c>
      <c r="AF488" s="147" t="s">
        <v>76</v>
      </c>
      <c r="AG488" s="143">
        <f>AD488*0.06</f>
        <v>0</v>
      </c>
      <c r="AH488" s="143"/>
      <c r="AI488" s="143"/>
      <c r="AJ488" s="143">
        <v>0</v>
      </c>
      <c r="AK488" s="143">
        <v>0</v>
      </c>
      <c r="AL488" s="143">
        <f t="shared" si="236"/>
        <v>0</v>
      </c>
      <c r="AM488" s="147" t="s">
        <v>76</v>
      </c>
      <c r="AN488" s="143">
        <f>AK488*0.06</f>
        <v>0</v>
      </c>
      <c r="AO488" s="143"/>
      <c r="AP488" s="143"/>
      <c r="AQ488" s="143"/>
      <c r="AR488" s="143">
        <v>0</v>
      </c>
      <c r="AS488" s="143">
        <v>0</v>
      </c>
      <c r="AT488" s="143">
        <f t="shared" si="237"/>
        <v>0</v>
      </c>
      <c r="AU488" s="147" t="s">
        <v>76</v>
      </c>
      <c r="AV488" s="143">
        <f>AS488*0.06</f>
        <v>0</v>
      </c>
      <c r="AW488" s="143"/>
      <c r="AX488" s="143"/>
      <c r="AY488" s="143">
        <v>0</v>
      </c>
      <c r="AZ488" s="143">
        <v>0</v>
      </c>
      <c r="BA488" s="143">
        <f t="shared" si="238"/>
        <v>0</v>
      </c>
      <c r="BB488" s="147" t="s">
        <v>76</v>
      </c>
      <c r="BC488" s="143">
        <f>AZ488*0.06</f>
        <v>0</v>
      </c>
      <c r="BD488" s="143"/>
      <c r="BE488" s="143"/>
      <c r="BF488" s="143">
        <v>0</v>
      </c>
      <c r="BG488" s="143">
        <v>0</v>
      </c>
      <c r="BH488" s="143">
        <f t="shared" si="239"/>
        <v>0</v>
      </c>
      <c r="BI488" s="147" t="s">
        <v>76</v>
      </c>
      <c r="BJ488" s="143">
        <f>BG488*0.06</f>
        <v>0</v>
      </c>
      <c r="BK488" s="143"/>
      <c r="BL488" s="143"/>
      <c r="BM488" s="143">
        <v>0</v>
      </c>
      <c r="BN488" s="143">
        <v>0</v>
      </c>
      <c r="BO488" s="143">
        <v>0</v>
      </c>
      <c r="BP488" s="143">
        <f t="shared" si="240"/>
        <v>0</v>
      </c>
      <c r="BQ488" s="147" t="s">
        <v>76</v>
      </c>
      <c r="BR488" s="143">
        <f>(BN488-BO488)*0.06</f>
        <v>0</v>
      </c>
      <c r="BS488" s="143"/>
      <c r="BT488" s="143"/>
      <c r="BU488" s="143">
        <v>0</v>
      </c>
      <c r="BV488" s="143">
        <v>0</v>
      </c>
      <c r="BW488" s="143">
        <f t="shared" si="241"/>
        <v>0</v>
      </c>
      <c r="BX488" s="147" t="s">
        <v>76</v>
      </c>
      <c r="BY488" s="143">
        <f>BV488*0.06</f>
        <v>0</v>
      </c>
      <c r="BZ488" s="143"/>
      <c r="CA488" s="143"/>
      <c r="CB488" s="143">
        <f t="shared" si="242"/>
        <v>0</v>
      </c>
      <c r="CC488" s="159">
        <f t="shared" si="243"/>
        <v>0</v>
      </c>
      <c r="CD488" s="160" t="s">
        <v>76</v>
      </c>
      <c r="CE488" s="159">
        <f>CG488*2+CH488*3+CI488*15+CJ488*10+CK488*50+CL488*4+CM488*20+CN488*3+CO488*15+CP488*40+CQ488*40</f>
        <v>0</v>
      </c>
      <c r="CF488" s="159"/>
      <c r="CG488" s="144">
        <v>0</v>
      </c>
      <c r="CH488" s="143">
        <v>0</v>
      </c>
      <c r="CI488" s="143">
        <v>0</v>
      </c>
      <c r="CJ488" s="143">
        <v>0</v>
      </c>
      <c r="CK488" s="143">
        <v>0</v>
      </c>
      <c r="CL488" s="143">
        <v>0</v>
      </c>
      <c r="CM488" s="143">
        <v>0</v>
      </c>
      <c r="CN488" s="143">
        <v>0</v>
      </c>
      <c r="CO488" s="143">
        <v>0</v>
      </c>
      <c r="CP488" s="143">
        <v>0</v>
      </c>
      <c r="CQ488" s="143">
        <v>0</v>
      </c>
      <c r="CR488" s="143">
        <f t="shared" si="244"/>
        <v>0</v>
      </c>
      <c r="CS488" s="143">
        <f t="shared" si="245"/>
        <v>0</v>
      </c>
    </row>
    <row r="489" s="135" customFormat="1" customHeight="1" spans="1:97">
      <c r="A489" s="143">
        <v>13200</v>
      </c>
      <c r="B489" s="143" t="s">
        <v>731</v>
      </c>
      <c r="C489" s="143">
        <v>377</v>
      </c>
      <c r="D489" s="143" t="s">
        <v>728</v>
      </c>
      <c r="E489" s="144" t="s">
        <v>81</v>
      </c>
      <c r="F489" s="143"/>
      <c r="G489" s="143"/>
      <c r="H489" s="143">
        <v>0</v>
      </c>
      <c r="I489" s="143">
        <v>0</v>
      </c>
      <c r="J489" s="143">
        <f t="shared" si="232"/>
        <v>0</v>
      </c>
      <c r="K489" s="147" t="s">
        <v>76</v>
      </c>
      <c r="L489" s="143">
        <f>I489*0.06</f>
        <v>0</v>
      </c>
      <c r="M489" s="143"/>
      <c r="N489" s="143"/>
      <c r="O489" s="143">
        <v>0</v>
      </c>
      <c r="P489" s="143">
        <v>0</v>
      </c>
      <c r="Q489" s="143">
        <f t="shared" si="233"/>
        <v>0</v>
      </c>
      <c r="R489" s="147" t="s">
        <v>76</v>
      </c>
      <c r="S489" s="143">
        <f>P489*0.05</f>
        <v>0</v>
      </c>
      <c r="T489" s="143"/>
      <c r="U489" s="143"/>
      <c r="V489" s="143">
        <v>0</v>
      </c>
      <c r="W489" s="143">
        <v>0</v>
      </c>
      <c r="X489" s="143">
        <f t="shared" si="234"/>
        <v>0</v>
      </c>
      <c r="Y489" s="147" t="s">
        <v>76</v>
      </c>
      <c r="Z489" s="143">
        <f>W489*0.06</f>
        <v>0</v>
      </c>
      <c r="AA489" s="143"/>
      <c r="AB489" s="143"/>
      <c r="AC489" s="143">
        <v>0</v>
      </c>
      <c r="AD489" s="143">
        <v>0</v>
      </c>
      <c r="AE489" s="143">
        <f t="shared" si="235"/>
        <v>0</v>
      </c>
      <c r="AF489" s="147" t="s">
        <v>76</v>
      </c>
      <c r="AG489" s="143">
        <f>AD489*0.06</f>
        <v>0</v>
      </c>
      <c r="AH489" s="143"/>
      <c r="AI489" s="143"/>
      <c r="AJ489" s="143">
        <v>0</v>
      </c>
      <c r="AK489" s="143">
        <v>0</v>
      </c>
      <c r="AL489" s="143">
        <f t="shared" si="236"/>
        <v>0</v>
      </c>
      <c r="AM489" s="147" t="s">
        <v>76</v>
      </c>
      <c r="AN489" s="143">
        <f>AK489*0.06</f>
        <v>0</v>
      </c>
      <c r="AO489" s="143"/>
      <c r="AP489" s="143"/>
      <c r="AQ489" s="143"/>
      <c r="AR489" s="143">
        <v>0</v>
      </c>
      <c r="AS489" s="143">
        <v>0</v>
      </c>
      <c r="AT489" s="143">
        <f t="shared" si="237"/>
        <v>0</v>
      </c>
      <c r="AU489" s="147" t="s">
        <v>76</v>
      </c>
      <c r="AV489" s="143">
        <f>AS489*0.06</f>
        <v>0</v>
      </c>
      <c r="AW489" s="143"/>
      <c r="AX489" s="143"/>
      <c r="AY489" s="143">
        <v>0</v>
      </c>
      <c r="AZ489" s="143">
        <v>0</v>
      </c>
      <c r="BA489" s="143">
        <f t="shared" si="238"/>
        <v>0</v>
      </c>
      <c r="BB489" s="147" t="s">
        <v>76</v>
      </c>
      <c r="BC489" s="143">
        <f>AZ489*0.06</f>
        <v>0</v>
      </c>
      <c r="BD489" s="143"/>
      <c r="BE489" s="143"/>
      <c r="BF489" s="143">
        <v>0</v>
      </c>
      <c r="BG489" s="143">
        <v>0</v>
      </c>
      <c r="BH489" s="143">
        <f t="shared" si="239"/>
        <v>0</v>
      </c>
      <c r="BI489" s="147" t="s">
        <v>76</v>
      </c>
      <c r="BJ489" s="143">
        <f>BG489*0.06</f>
        <v>0</v>
      </c>
      <c r="BK489" s="143"/>
      <c r="BL489" s="143"/>
      <c r="BM489" s="143">
        <v>0</v>
      </c>
      <c r="BN489" s="143">
        <v>0</v>
      </c>
      <c r="BO489" s="143">
        <v>0</v>
      </c>
      <c r="BP489" s="143">
        <f t="shared" si="240"/>
        <v>0</v>
      </c>
      <c r="BQ489" s="147" t="s">
        <v>76</v>
      </c>
      <c r="BR489" s="143">
        <f>(BN489-BO489)*0.06</f>
        <v>0</v>
      </c>
      <c r="BS489" s="143"/>
      <c r="BT489" s="143"/>
      <c r="BU489" s="143">
        <v>0</v>
      </c>
      <c r="BV489" s="143">
        <v>0</v>
      </c>
      <c r="BW489" s="143">
        <f t="shared" si="241"/>
        <v>0</v>
      </c>
      <c r="BX489" s="147" t="s">
        <v>76</v>
      </c>
      <c r="BY489" s="143">
        <f>BV489*0.06</f>
        <v>0</v>
      </c>
      <c r="BZ489" s="143"/>
      <c r="CA489" s="143"/>
      <c r="CB489" s="143">
        <f t="shared" si="242"/>
        <v>0</v>
      </c>
      <c r="CC489" s="159">
        <f t="shared" si="243"/>
        <v>0</v>
      </c>
      <c r="CD489" s="160" t="s">
        <v>76</v>
      </c>
      <c r="CE489" s="159">
        <f>CG489*2+CH489*3+CI489*15+CJ489*10+CK489*50+CL489*4+CM489*20+CN489*3+CO489*15+CP489*40+CQ489*40</f>
        <v>0</v>
      </c>
      <c r="CF489" s="159"/>
      <c r="CG489" s="144">
        <v>0</v>
      </c>
      <c r="CH489" s="143">
        <v>0</v>
      </c>
      <c r="CI489" s="143">
        <v>0</v>
      </c>
      <c r="CJ489" s="143">
        <v>0</v>
      </c>
      <c r="CK489" s="143">
        <v>0</v>
      </c>
      <c r="CL489" s="143">
        <v>0</v>
      </c>
      <c r="CM489" s="143">
        <v>0</v>
      </c>
      <c r="CN489" s="143">
        <v>0</v>
      </c>
      <c r="CO489" s="143">
        <v>0</v>
      </c>
      <c r="CP489" s="143">
        <v>0</v>
      </c>
      <c r="CQ489" s="143">
        <v>0</v>
      </c>
      <c r="CR489" s="143">
        <f t="shared" si="244"/>
        <v>0</v>
      </c>
      <c r="CS489" s="143">
        <f t="shared" si="245"/>
        <v>0</v>
      </c>
    </row>
    <row r="490" s="135" customFormat="1" customHeight="1" spans="1:97">
      <c r="A490" s="143">
        <v>9112</v>
      </c>
      <c r="B490" s="143" t="s">
        <v>732</v>
      </c>
      <c r="C490" s="143">
        <v>371</v>
      </c>
      <c r="D490" s="143" t="s">
        <v>733</v>
      </c>
      <c r="E490" s="143" t="s">
        <v>72</v>
      </c>
      <c r="F490" s="143">
        <v>17</v>
      </c>
      <c r="G490" s="143">
        <v>20</v>
      </c>
      <c r="H490" s="143">
        <v>7</v>
      </c>
      <c r="I490" s="143">
        <v>144.8</v>
      </c>
      <c r="J490" s="143">
        <f t="shared" si="232"/>
        <v>-10</v>
      </c>
      <c r="K490" s="147" t="s">
        <v>70</v>
      </c>
      <c r="L490" s="143">
        <f t="shared" ref="L490:L495" si="260">I490*0.06</f>
        <v>8.688</v>
      </c>
      <c r="M490" s="143">
        <v>23</v>
      </c>
      <c r="N490" s="143">
        <v>25</v>
      </c>
      <c r="O490" s="143">
        <v>6</v>
      </c>
      <c r="P490" s="143">
        <v>166</v>
      </c>
      <c r="Q490" s="143">
        <f t="shared" si="233"/>
        <v>-17</v>
      </c>
      <c r="R490" s="147" t="s">
        <v>70</v>
      </c>
      <c r="S490" s="143">
        <f>P490*0.05</f>
        <v>8.3</v>
      </c>
      <c r="T490" s="143">
        <v>6</v>
      </c>
      <c r="U490" s="143">
        <v>6</v>
      </c>
      <c r="V490" s="143">
        <v>1</v>
      </c>
      <c r="W490" s="143">
        <v>24.5</v>
      </c>
      <c r="X490" s="143">
        <f t="shared" si="234"/>
        <v>-5</v>
      </c>
      <c r="Y490" s="147" t="s">
        <v>70</v>
      </c>
      <c r="Z490" s="143">
        <f t="shared" ref="Z490:Z495" si="261">W490*0.06</f>
        <v>1.47</v>
      </c>
      <c r="AA490" s="143">
        <v>10</v>
      </c>
      <c r="AB490" s="143">
        <v>13</v>
      </c>
      <c r="AC490" s="143">
        <v>10</v>
      </c>
      <c r="AD490" s="143">
        <v>265.6</v>
      </c>
      <c r="AE490" s="143">
        <f t="shared" si="235"/>
        <v>0</v>
      </c>
      <c r="AF490" s="147" t="s">
        <v>73</v>
      </c>
      <c r="AG490" s="143">
        <f>AD490*0.08</f>
        <v>21.248</v>
      </c>
      <c r="AH490" s="143">
        <v>2</v>
      </c>
      <c r="AI490" s="143">
        <v>2</v>
      </c>
      <c r="AJ490" s="143">
        <v>0</v>
      </c>
      <c r="AK490" s="143">
        <v>0</v>
      </c>
      <c r="AL490" s="143">
        <f t="shared" si="236"/>
        <v>-2</v>
      </c>
      <c r="AM490" s="147" t="s">
        <v>70</v>
      </c>
      <c r="AN490" s="143">
        <f>AK490*0.06</f>
        <v>0</v>
      </c>
      <c r="AO490" s="143">
        <f>AL490*1</f>
        <v>-2</v>
      </c>
      <c r="AP490" s="143">
        <v>15</v>
      </c>
      <c r="AQ490" s="143">
        <v>18</v>
      </c>
      <c r="AR490" s="143">
        <v>43</v>
      </c>
      <c r="AS490" s="143">
        <v>3837.02</v>
      </c>
      <c r="AT490" s="143">
        <f t="shared" si="237"/>
        <v>28</v>
      </c>
      <c r="AU490" s="147" t="s">
        <v>69</v>
      </c>
      <c r="AV490" s="143">
        <f>AS490*0.1</f>
        <v>383.702</v>
      </c>
      <c r="AW490" s="143">
        <v>5</v>
      </c>
      <c r="AX490" s="143">
        <v>6</v>
      </c>
      <c r="AY490" s="143">
        <v>7</v>
      </c>
      <c r="AZ490" s="143">
        <v>210</v>
      </c>
      <c r="BA490" s="143">
        <f t="shared" si="238"/>
        <v>2</v>
      </c>
      <c r="BB490" s="147" t="s">
        <v>69</v>
      </c>
      <c r="BC490" s="143">
        <f>AZ490*0.1</f>
        <v>21</v>
      </c>
      <c r="BD490" s="143">
        <v>3</v>
      </c>
      <c r="BE490" s="143">
        <v>3</v>
      </c>
      <c r="BF490" s="143">
        <v>6</v>
      </c>
      <c r="BG490" s="143">
        <v>89.3</v>
      </c>
      <c r="BH490" s="143">
        <f t="shared" si="239"/>
        <v>3</v>
      </c>
      <c r="BI490" s="147" t="s">
        <v>69</v>
      </c>
      <c r="BJ490" s="143">
        <f>BG490*0.1</f>
        <v>8.93</v>
      </c>
      <c r="BK490" s="143">
        <v>7</v>
      </c>
      <c r="BL490" s="143">
        <v>8</v>
      </c>
      <c r="BM490" s="143">
        <v>0</v>
      </c>
      <c r="BN490" s="143">
        <v>0</v>
      </c>
      <c r="BO490" s="143">
        <v>0</v>
      </c>
      <c r="BP490" s="143">
        <f t="shared" si="240"/>
        <v>-7</v>
      </c>
      <c r="BQ490" s="147" t="s">
        <v>70</v>
      </c>
      <c r="BR490" s="143">
        <f>(BN490-BO490)*0.06</f>
        <v>0</v>
      </c>
      <c r="BS490" s="143">
        <v>7</v>
      </c>
      <c r="BT490" s="143">
        <v>9</v>
      </c>
      <c r="BU490" s="143">
        <v>7</v>
      </c>
      <c r="BV490" s="143">
        <v>126</v>
      </c>
      <c r="BW490" s="143">
        <f t="shared" si="241"/>
        <v>0</v>
      </c>
      <c r="BX490" s="147" t="s">
        <v>73</v>
      </c>
      <c r="BY490" s="143">
        <f>BV490*0.08</f>
        <v>10.08</v>
      </c>
      <c r="BZ490" s="143">
        <v>4</v>
      </c>
      <c r="CA490" s="143">
        <v>5</v>
      </c>
      <c r="CB490" s="143">
        <f t="shared" si="242"/>
        <v>4</v>
      </c>
      <c r="CC490" s="159">
        <f t="shared" si="243"/>
        <v>0</v>
      </c>
      <c r="CD490" s="160" t="s">
        <v>73</v>
      </c>
      <c r="CE490" s="159">
        <f>CG490*2+CH490*3+CI490*15+CJ490*10+CK490*50+CL490*4+CM490*20+CN490*3+CO490*15+CP490*40+CQ490*40</f>
        <v>15</v>
      </c>
      <c r="CF490" s="159"/>
      <c r="CG490" s="144">
        <v>0</v>
      </c>
      <c r="CH490" s="143">
        <v>0</v>
      </c>
      <c r="CI490" s="143">
        <v>0</v>
      </c>
      <c r="CJ490" s="143">
        <v>0</v>
      </c>
      <c r="CK490" s="143">
        <v>0</v>
      </c>
      <c r="CL490" s="143">
        <v>0</v>
      </c>
      <c r="CM490" s="143">
        <v>0</v>
      </c>
      <c r="CN490" s="143">
        <v>0</v>
      </c>
      <c r="CO490" s="143">
        <v>1</v>
      </c>
      <c r="CP490" s="143">
        <v>0</v>
      </c>
      <c r="CQ490" s="143">
        <v>0</v>
      </c>
      <c r="CR490" s="143">
        <f t="shared" si="244"/>
        <v>478</v>
      </c>
      <c r="CS490" s="143">
        <f t="shared" si="245"/>
        <v>-2</v>
      </c>
    </row>
    <row r="491" s="135" customFormat="1" customHeight="1" spans="1:97">
      <c r="A491" s="143">
        <v>11388</v>
      </c>
      <c r="B491" s="143" t="s">
        <v>734</v>
      </c>
      <c r="C491" s="143">
        <v>371</v>
      </c>
      <c r="D491" s="143" t="s">
        <v>733</v>
      </c>
      <c r="E491" s="143" t="s">
        <v>68</v>
      </c>
      <c r="F491" s="143">
        <v>16</v>
      </c>
      <c r="G491" s="143">
        <v>20</v>
      </c>
      <c r="H491" s="143">
        <v>1</v>
      </c>
      <c r="I491" s="143">
        <v>29.8</v>
      </c>
      <c r="J491" s="143">
        <f t="shared" si="232"/>
        <v>-15</v>
      </c>
      <c r="K491" s="147" t="s">
        <v>70</v>
      </c>
      <c r="L491" s="143">
        <f t="shared" si="260"/>
        <v>1.788</v>
      </c>
      <c r="M491" s="143">
        <v>20</v>
      </c>
      <c r="N491" s="143">
        <v>23</v>
      </c>
      <c r="O491" s="143">
        <v>6</v>
      </c>
      <c r="P491" s="143">
        <v>152</v>
      </c>
      <c r="Q491" s="143">
        <f t="shared" si="233"/>
        <v>-14</v>
      </c>
      <c r="R491" s="147" t="s">
        <v>70</v>
      </c>
      <c r="S491" s="143">
        <f>P491*0.05</f>
        <v>7.6</v>
      </c>
      <c r="T491" s="143">
        <v>5</v>
      </c>
      <c r="U491" s="143">
        <v>6</v>
      </c>
      <c r="V491" s="143">
        <v>2</v>
      </c>
      <c r="W491" s="143">
        <v>51.75</v>
      </c>
      <c r="X491" s="143">
        <f t="shared" si="234"/>
        <v>-3</v>
      </c>
      <c r="Y491" s="147" t="s">
        <v>70</v>
      </c>
      <c r="Z491" s="143">
        <f t="shared" si="261"/>
        <v>3.105</v>
      </c>
      <c r="AA491" s="143">
        <v>9</v>
      </c>
      <c r="AB491" s="143">
        <v>13</v>
      </c>
      <c r="AC491" s="143">
        <v>10</v>
      </c>
      <c r="AD491" s="143">
        <v>231.7</v>
      </c>
      <c r="AE491" s="143">
        <f t="shared" si="235"/>
        <v>1</v>
      </c>
      <c r="AF491" s="147" t="s">
        <v>73</v>
      </c>
      <c r="AG491" s="143">
        <f>AD491*0.08</f>
        <v>18.536</v>
      </c>
      <c r="AH491" s="143">
        <v>1</v>
      </c>
      <c r="AI491" s="143">
        <v>2</v>
      </c>
      <c r="AJ491" s="143">
        <v>1</v>
      </c>
      <c r="AK491" s="143">
        <v>28.5</v>
      </c>
      <c r="AL491" s="143">
        <f t="shared" si="236"/>
        <v>0</v>
      </c>
      <c r="AM491" s="147" t="s">
        <v>73</v>
      </c>
      <c r="AN491" s="143">
        <f>AK491*0.08</f>
        <v>2.28</v>
      </c>
      <c r="AO491" s="143"/>
      <c r="AP491" s="143">
        <v>13</v>
      </c>
      <c r="AQ491" s="143">
        <v>15</v>
      </c>
      <c r="AR491" s="143">
        <v>10</v>
      </c>
      <c r="AS491" s="143">
        <v>1201.6</v>
      </c>
      <c r="AT491" s="143">
        <f t="shared" si="237"/>
        <v>-3</v>
      </c>
      <c r="AU491" s="147" t="s">
        <v>70</v>
      </c>
      <c r="AV491" s="143">
        <f>AS491*0.06</f>
        <v>72.096</v>
      </c>
      <c r="AW491" s="143">
        <v>3</v>
      </c>
      <c r="AX491" s="143">
        <v>4</v>
      </c>
      <c r="AY491" s="143">
        <v>1</v>
      </c>
      <c r="AZ491" s="143">
        <v>35</v>
      </c>
      <c r="BA491" s="143">
        <f t="shared" si="238"/>
        <v>-2</v>
      </c>
      <c r="BB491" s="147" t="s">
        <v>70</v>
      </c>
      <c r="BC491" s="143">
        <f>AZ491*0.06</f>
        <v>2.1</v>
      </c>
      <c r="BD491" s="143">
        <v>2</v>
      </c>
      <c r="BE491" s="143">
        <v>3</v>
      </c>
      <c r="BF491" s="143">
        <v>2</v>
      </c>
      <c r="BG491" s="143">
        <v>29.9</v>
      </c>
      <c r="BH491" s="143">
        <f t="shared" si="239"/>
        <v>0</v>
      </c>
      <c r="BI491" s="147" t="s">
        <v>73</v>
      </c>
      <c r="BJ491" s="143">
        <f>BG491*0.08</f>
        <v>2.392</v>
      </c>
      <c r="BK491" s="143">
        <v>5</v>
      </c>
      <c r="BL491" s="143">
        <v>7</v>
      </c>
      <c r="BM491" s="143">
        <v>0</v>
      </c>
      <c r="BN491" s="143">
        <v>0</v>
      </c>
      <c r="BO491" s="143">
        <v>0</v>
      </c>
      <c r="BP491" s="143">
        <f t="shared" si="240"/>
        <v>-5</v>
      </c>
      <c r="BQ491" s="147" t="s">
        <v>70</v>
      </c>
      <c r="BR491" s="143">
        <f>(BN491-BO491)*0.06</f>
        <v>0</v>
      </c>
      <c r="BS491" s="143">
        <v>6</v>
      </c>
      <c r="BT491" s="143">
        <v>9</v>
      </c>
      <c r="BU491" s="143">
        <v>7</v>
      </c>
      <c r="BV491" s="143">
        <v>155</v>
      </c>
      <c r="BW491" s="143">
        <f t="shared" si="241"/>
        <v>1</v>
      </c>
      <c r="BX491" s="147" t="s">
        <v>73</v>
      </c>
      <c r="BY491" s="143">
        <f>BV491*0.08</f>
        <v>12.4</v>
      </c>
      <c r="BZ491" s="143">
        <v>3</v>
      </c>
      <c r="CA491" s="143">
        <v>3</v>
      </c>
      <c r="CB491" s="143">
        <f t="shared" si="242"/>
        <v>0</v>
      </c>
      <c r="CC491" s="159">
        <f t="shared" si="243"/>
        <v>-3</v>
      </c>
      <c r="CD491" s="160" t="s">
        <v>70</v>
      </c>
      <c r="CE491" s="159">
        <f>CG491*2+CH491*3+CI491*15+CJ491*10+CK491*50+CL491*4+CM491*20+CN491*3+CO491*15+CP491*40+CQ491*40</f>
        <v>0</v>
      </c>
      <c r="CF491" s="159">
        <f>CC491*3</f>
        <v>-9</v>
      </c>
      <c r="CG491" s="144">
        <v>0</v>
      </c>
      <c r="CH491" s="143">
        <v>0</v>
      </c>
      <c r="CI491" s="143">
        <v>0</v>
      </c>
      <c r="CJ491" s="143">
        <v>0</v>
      </c>
      <c r="CK491" s="143">
        <v>0</v>
      </c>
      <c r="CL491" s="143">
        <v>0</v>
      </c>
      <c r="CM491" s="143">
        <v>0</v>
      </c>
      <c r="CN491" s="143">
        <v>0</v>
      </c>
      <c r="CO491" s="143">
        <v>0</v>
      </c>
      <c r="CP491" s="143">
        <v>0</v>
      </c>
      <c r="CQ491" s="143">
        <v>0</v>
      </c>
      <c r="CR491" s="143">
        <f t="shared" si="244"/>
        <v>122</v>
      </c>
      <c r="CS491" s="143">
        <f t="shared" si="245"/>
        <v>-9</v>
      </c>
    </row>
    <row r="492" s="135" customFormat="1" customHeight="1" spans="1:97">
      <c r="A492" s="143">
        <v>12682</v>
      </c>
      <c r="B492" s="143" t="s">
        <v>735</v>
      </c>
      <c r="C492" s="143">
        <v>371</v>
      </c>
      <c r="D492" s="143" t="s">
        <v>733</v>
      </c>
      <c r="E492" s="143" t="s">
        <v>72</v>
      </c>
      <c r="F492" s="143">
        <v>17</v>
      </c>
      <c r="G492" s="143">
        <v>20</v>
      </c>
      <c r="H492" s="143">
        <v>12</v>
      </c>
      <c r="I492" s="143">
        <v>275.51</v>
      </c>
      <c r="J492" s="143">
        <f t="shared" si="232"/>
        <v>-5</v>
      </c>
      <c r="K492" s="147" t="s">
        <v>70</v>
      </c>
      <c r="L492" s="143">
        <f t="shared" si="260"/>
        <v>16.5306</v>
      </c>
      <c r="M492" s="143">
        <v>23</v>
      </c>
      <c r="N492" s="143">
        <v>25</v>
      </c>
      <c r="O492" s="143">
        <v>8</v>
      </c>
      <c r="P492" s="143">
        <v>220.5</v>
      </c>
      <c r="Q492" s="143">
        <f t="shared" si="233"/>
        <v>-15</v>
      </c>
      <c r="R492" s="147" t="s">
        <v>70</v>
      </c>
      <c r="S492" s="143">
        <f>P492*0.05</f>
        <v>11.025</v>
      </c>
      <c r="T492" s="143">
        <v>6</v>
      </c>
      <c r="U492" s="143">
        <v>6</v>
      </c>
      <c r="V492" s="143">
        <v>3</v>
      </c>
      <c r="W492" s="143">
        <v>91</v>
      </c>
      <c r="X492" s="143">
        <f t="shared" si="234"/>
        <v>-3</v>
      </c>
      <c r="Y492" s="147" t="s">
        <v>70</v>
      </c>
      <c r="Z492" s="143">
        <f t="shared" si="261"/>
        <v>5.46</v>
      </c>
      <c r="AA492" s="143">
        <v>10</v>
      </c>
      <c r="AB492" s="143">
        <v>13</v>
      </c>
      <c r="AC492" s="143">
        <v>17</v>
      </c>
      <c r="AD492" s="143">
        <v>347.44</v>
      </c>
      <c r="AE492" s="143">
        <f t="shared" si="235"/>
        <v>7</v>
      </c>
      <c r="AF492" s="147" t="s">
        <v>69</v>
      </c>
      <c r="AG492" s="143">
        <f>AD492*0.1</f>
        <v>34.744</v>
      </c>
      <c r="AH492" s="143">
        <v>2</v>
      </c>
      <c r="AI492" s="143">
        <v>2</v>
      </c>
      <c r="AJ492" s="143">
        <v>0</v>
      </c>
      <c r="AK492" s="143">
        <v>0</v>
      </c>
      <c r="AL492" s="143">
        <f t="shared" si="236"/>
        <v>-2</v>
      </c>
      <c r="AM492" s="147" t="s">
        <v>70</v>
      </c>
      <c r="AN492" s="143">
        <f>AK492*0.06</f>
        <v>0</v>
      </c>
      <c r="AO492" s="143">
        <f>AL492*1</f>
        <v>-2</v>
      </c>
      <c r="AP492" s="143">
        <v>15</v>
      </c>
      <c r="AQ492" s="143">
        <v>18</v>
      </c>
      <c r="AR492" s="143">
        <v>11</v>
      </c>
      <c r="AS492" s="143">
        <v>814.1</v>
      </c>
      <c r="AT492" s="143">
        <f t="shared" si="237"/>
        <v>-4</v>
      </c>
      <c r="AU492" s="147" t="s">
        <v>70</v>
      </c>
      <c r="AV492" s="143">
        <f>AS492*0.06</f>
        <v>48.846</v>
      </c>
      <c r="AW492" s="143">
        <v>5</v>
      </c>
      <c r="AX492" s="143">
        <v>6</v>
      </c>
      <c r="AY492" s="143">
        <v>7</v>
      </c>
      <c r="AZ492" s="143">
        <v>160.26</v>
      </c>
      <c r="BA492" s="143">
        <f t="shared" si="238"/>
        <v>2</v>
      </c>
      <c r="BB492" s="147" t="s">
        <v>69</v>
      </c>
      <c r="BC492" s="143">
        <f>AZ492*0.1</f>
        <v>16.026</v>
      </c>
      <c r="BD492" s="143">
        <v>3</v>
      </c>
      <c r="BE492" s="143">
        <v>4</v>
      </c>
      <c r="BF492" s="143">
        <v>4</v>
      </c>
      <c r="BG492" s="143">
        <v>127.9</v>
      </c>
      <c r="BH492" s="143">
        <f t="shared" si="239"/>
        <v>1</v>
      </c>
      <c r="BI492" s="147" t="s">
        <v>69</v>
      </c>
      <c r="BJ492" s="143">
        <f>BG492*0.1</f>
        <v>12.79</v>
      </c>
      <c r="BK492" s="143">
        <v>7</v>
      </c>
      <c r="BL492" s="143">
        <v>8</v>
      </c>
      <c r="BM492" s="143">
        <v>0</v>
      </c>
      <c r="BN492" s="143">
        <v>0</v>
      </c>
      <c r="BO492" s="143">
        <v>0</v>
      </c>
      <c r="BP492" s="143">
        <f t="shared" si="240"/>
        <v>-7</v>
      </c>
      <c r="BQ492" s="147" t="s">
        <v>70</v>
      </c>
      <c r="BR492" s="143">
        <f>(BN492-BO492)*0.06</f>
        <v>0</v>
      </c>
      <c r="BS492" s="143">
        <v>7</v>
      </c>
      <c r="BT492" s="143">
        <v>9</v>
      </c>
      <c r="BU492" s="143">
        <v>11</v>
      </c>
      <c r="BV492" s="143">
        <v>179</v>
      </c>
      <c r="BW492" s="143">
        <f t="shared" si="241"/>
        <v>4</v>
      </c>
      <c r="BX492" s="147" t="s">
        <v>69</v>
      </c>
      <c r="BY492" s="143">
        <f>BV492*0.1</f>
        <v>17.9</v>
      </c>
      <c r="BZ492" s="143">
        <v>4</v>
      </c>
      <c r="CA492" s="143">
        <v>5</v>
      </c>
      <c r="CB492" s="143">
        <f t="shared" si="242"/>
        <v>11.5</v>
      </c>
      <c r="CC492" s="159">
        <f t="shared" si="243"/>
        <v>7.5</v>
      </c>
      <c r="CD492" s="160" t="s">
        <v>69</v>
      </c>
      <c r="CE492" s="159">
        <f>CG492*3+CH492*5+CI492*25+CJ492*15+CK492*70+CL492*6+CM492*30+CN492*6+CO492*24+CP492*56+CQ492*61</f>
        <v>88</v>
      </c>
      <c r="CF492" s="159"/>
      <c r="CG492" s="144">
        <v>0</v>
      </c>
      <c r="CH492" s="143">
        <v>0</v>
      </c>
      <c r="CI492" s="143">
        <v>0</v>
      </c>
      <c r="CJ492" s="143">
        <v>1</v>
      </c>
      <c r="CK492" s="143">
        <v>0</v>
      </c>
      <c r="CL492" s="143">
        <v>0</v>
      </c>
      <c r="CM492" s="143">
        <v>0</v>
      </c>
      <c r="CN492" s="143">
        <v>2</v>
      </c>
      <c r="CO492" s="143">
        <v>0</v>
      </c>
      <c r="CP492" s="143">
        <v>0</v>
      </c>
      <c r="CQ492" s="143">
        <v>1</v>
      </c>
      <c r="CR492" s="143">
        <f t="shared" si="244"/>
        <v>251</v>
      </c>
      <c r="CS492" s="143">
        <f t="shared" si="245"/>
        <v>-2</v>
      </c>
    </row>
    <row r="493" s="135" customFormat="1" customHeight="1" spans="1:97">
      <c r="A493" s="143">
        <v>4549</v>
      </c>
      <c r="B493" s="143" t="s">
        <v>736</v>
      </c>
      <c r="C493" s="143">
        <v>359</v>
      </c>
      <c r="D493" s="143" t="s">
        <v>737</v>
      </c>
      <c r="E493" s="143" t="s">
        <v>68</v>
      </c>
      <c r="F493" s="143">
        <v>25</v>
      </c>
      <c r="G493" s="143">
        <v>30</v>
      </c>
      <c r="H493" s="143">
        <v>10</v>
      </c>
      <c r="I493" s="143">
        <v>204.4</v>
      </c>
      <c r="J493" s="143">
        <f t="shared" si="232"/>
        <v>-15</v>
      </c>
      <c r="K493" s="147" t="s">
        <v>70</v>
      </c>
      <c r="L493" s="143">
        <f t="shared" si="260"/>
        <v>12.264</v>
      </c>
      <c r="M493" s="143">
        <v>33</v>
      </c>
      <c r="N493" s="143">
        <v>37</v>
      </c>
      <c r="O493" s="143">
        <v>47</v>
      </c>
      <c r="P493" s="143">
        <v>1028.64</v>
      </c>
      <c r="Q493" s="143">
        <f t="shared" si="233"/>
        <v>14</v>
      </c>
      <c r="R493" s="147" t="s">
        <v>69</v>
      </c>
      <c r="S493" s="143">
        <f>P493*0.08</f>
        <v>82.2912</v>
      </c>
      <c r="T493" s="143">
        <v>11</v>
      </c>
      <c r="U493" s="143">
        <v>12</v>
      </c>
      <c r="V493" s="143">
        <v>5</v>
      </c>
      <c r="W493" s="143">
        <v>135.11</v>
      </c>
      <c r="X493" s="143">
        <f t="shared" si="234"/>
        <v>-6</v>
      </c>
      <c r="Y493" s="147" t="s">
        <v>70</v>
      </c>
      <c r="Z493" s="143">
        <f t="shared" si="261"/>
        <v>8.1066</v>
      </c>
      <c r="AA493" s="143">
        <v>21</v>
      </c>
      <c r="AB493" s="143">
        <v>27</v>
      </c>
      <c r="AC493" s="143">
        <v>27</v>
      </c>
      <c r="AD493" s="143">
        <v>650.89</v>
      </c>
      <c r="AE493" s="143">
        <f t="shared" si="235"/>
        <v>6</v>
      </c>
      <c r="AF493" s="147" t="s">
        <v>69</v>
      </c>
      <c r="AG493" s="143">
        <f>AD493*0.1</f>
        <v>65.089</v>
      </c>
      <c r="AH493" s="143">
        <v>5</v>
      </c>
      <c r="AI493" s="143">
        <v>6</v>
      </c>
      <c r="AJ493" s="143">
        <v>9</v>
      </c>
      <c r="AK493" s="143">
        <v>195.5</v>
      </c>
      <c r="AL493" s="143">
        <f t="shared" si="236"/>
        <v>4</v>
      </c>
      <c r="AM493" s="147" t="s">
        <v>69</v>
      </c>
      <c r="AN493" s="143">
        <f>AK493*0.1</f>
        <v>19.55</v>
      </c>
      <c r="AO493" s="143"/>
      <c r="AP493" s="143">
        <v>31</v>
      </c>
      <c r="AQ493" s="143">
        <v>37</v>
      </c>
      <c r="AR493" s="143">
        <v>14</v>
      </c>
      <c r="AS493" s="143">
        <v>1112</v>
      </c>
      <c r="AT493" s="143">
        <f t="shared" si="237"/>
        <v>-17</v>
      </c>
      <c r="AU493" s="147" t="s">
        <v>70</v>
      </c>
      <c r="AV493" s="143">
        <f>AS493*0.06</f>
        <v>66.72</v>
      </c>
      <c r="AW493" s="143">
        <v>9</v>
      </c>
      <c r="AX493" s="143">
        <v>9</v>
      </c>
      <c r="AY493" s="143">
        <v>14</v>
      </c>
      <c r="AZ493" s="143">
        <v>390</v>
      </c>
      <c r="BA493" s="143">
        <f t="shared" si="238"/>
        <v>5</v>
      </c>
      <c r="BB493" s="147" t="s">
        <v>69</v>
      </c>
      <c r="BC493" s="143">
        <f>AZ493*0.1</f>
        <v>39</v>
      </c>
      <c r="BD493" s="143">
        <v>3</v>
      </c>
      <c r="BE493" s="143">
        <v>3</v>
      </c>
      <c r="BF493" s="143">
        <v>4</v>
      </c>
      <c r="BG493" s="143">
        <v>59.8</v>
      </c>
      <c r="BH493" s="143">
        <f t="shared" si="239"/>
        <v>1</v>
      </c>
      <c r="BI493" s="147" t="s">
        <v>69</v>
      </c>
      <c r="BJ493" s="143">
        <f>BG493*0.1</f>
        <v>5.98</v>
      </c>
      <c r="BK493" s="143">
        <v>7</v>
      </c>
      <c r="BL493" s="143">
        <v>8</v>
      </c>
      <c r="BM493" s="143">
        <v>15</v>
      </c>
      <c r="BN493" s="143">
        <v>299</v>
      </c>
      <c r="BO493" s="143">
        <v>0</v>
      </c>
      <c r="BP493" s="143">
        <f t="shared" si="240"/>
        <v>8</v>
      </c>
      <c r="BQ493" s="147" t="s">
        <v>69</v>
      </c>
      <c r="BR493" s="143">
        <f>(BN493-BO493)*0.1</f>
        <v>29.9</v>
      </c>
      <c r="BS493" s="143">
        <v>8</v>
      </c>
      <c r="BT493" s="143">
        <v>10</v>
      </c>
      <c r="BU493" s="143">
        <v>9</v>
      </c>
      <c r="BV493" s="143">
        <v>153.99</v>
      </c>
      <c r="BW493" s="143">
        <f t="shared" si="241"/>
        <v>1</v>
      </c>
      <c r="BX493" s="147" t="s">
        <v>73</v>
      </c>
      <c r="BY493" s="143">
        <f>BV493*0.08</f>
        <v>12.3192</v>
      </c>
      <c r="BZ493" s="143">
        <v>20</v>
      </c>
      <c r="CA493" s="143">
        <v>20</v>
      </c>
      <c r="CB493" s="143">
        <f t="shared" si="242"/>
        <v>33</v>
      </c>
      <c r="CC493" s="159">
        <f t="shared" si="243"/>
        <v>13</v>
      </c>
      <c r="CD493" s="160" t="s">
        <v>69</v>
      </c>
      <c r="CE493" s="159">
        <f>CG493*3+CH493*5+CI493*25+CJ493*15+CK493*70+CL493*6+CM493*30+CN493*6+CO493*24+CP493*56+CQ493*61</f>
        <v>222</v>
      </c>
      <c r="CF493" s="159"/>
      <c r="CG493" s="144">
        <v>0</v>
      </c>
      <c r="CH493" s="143">
        <v>4</v>
      </c>
      <c r="CI493" s="143">
        <v>0</v>
      </c>
      <c r="CJ493" s="143">
        <v>0</v>
      </c>
      <c r="CK493" s="143">
        <v>2</v>
      </c>
      <c r="CL493" s="143">
        <v>0</v>
      </c>
      <c r="CM493" s="143">
        <v>0</v>
      </c>
      <c r="CN493" s="143">
        <v>1</v>
      </c>
      <c r="CO493" s="143">
        <v>0</v>
      </c>
      <c r="CP493" s="143">
        <v>1</v>
      </c>
      <c r="CQ493" s="143">
        <v>0</v>
      </c>
      <c r="CR493" s="143">
        <f t="shared" si="244"/>
        <v>563</v>
      </c>
      <c r="CS493" s="143">
        <f t="shared" si="245"/>
        <v>0</v>
      </c>
    </row>
    <row r="494" s="135" customFormat="1" customHeight="1" spans="1:97">
      <c r="A494" s="143">
        <v>12052</v>
      </c>
      <c r="B494" s="143" t="s">
        <v>738</v>
      </c>
      <c r="C494" s="143">
        <v>359</v>
      </c>
      <c r="D494" s="143" t="s">
        <v>737</v>
      </c>
      <c r="E494" s="143" t="s">
        <v>72</v>
      </c>
      <c r="F494" s="143">
        <v>28</v>
      </c>
      <c r="G494" s="143">
        <v>34</v>
      </c>
      <c r="H494" s="143">
        <v>24</v>
      </c>
      <c r="I494" s="143">
        <v>466.32</v>
      </c>
      <c r="J494" s="143">
        <f t="shared" si="232"/>
        <v>-4</v>
      </c>
      <c r="K494" s="147" t="s">
        <v>70</v>
      </c>
      <c r="L494" s="143">
        <f t="shared" si="260"/>
        <v>27.9792</v>
      </c>
      <c r="M494" s="143">
        <v>38</v>
      </c>
      <c r="N494" s="143">
        <v>41</v>
      </c>
      <c r="O494" s="143">
        <v>40</v>
      </c>
      <c r="P494" s="143">
        <v>934.65</v>
      </c>
      <c r="Q494" s="143">
        <f t="shared" si="233"/>
        <v>2</v>
      </c>
      <c r="R494" s="147" t="s">
        <v>73</v>
      </c>
      <c r="S494" s="143">
        <f>P494*0.06</f>
        <v>56.079</v>
      </c>
      <c r="T494" s="143">
        <v>11</v>
      </c>
      <c r="U494" s="143">
        <v>12</v>
      </c>
      <c r="V494" s="143">
        <v>8</v>
      </c>
      <c r="W494" s="143">
        <v>205</v>
      </c>
      <c r="X494" s="143">
        <f t="shared" si="234"/>
        <v>-3</v>
      </c>
      <c r="Y494" s="147" t="s">
        <v>70</v>
      </c>
      <c r="Z494" s="143">
        <f t="shared" si="261"/>
        <v>12.3</v>
      </c>
      <c r="AA494" s="143">
        <v>24</v>
      </c>
      <c r="AB494" s="143">
        <v>30</v>
      </c>
      <c r="AC494" s="143">
        <v>24</v>
      </c>
      <c r="AD494" s="143">
        <v>497.91</v>
      </c>
      <c r="AE494" s="143">
        <f t="shared" si="235"/>
        <v>0</v>
      </c>
      <c r="AF494" s="147" t="s">
        <v>73</v>
      </c>
      <c r="AG494" s="143">
        <f>AD494*0.08</f>
        <v>39.8328</v>
      </c>
      <c r="AH494" s="143">
        <v>5</v>
      </c>
      <c r="AI494" s="143">
        <v>6</v>
      </c>
      <c r="AJ494" s="143">
        <v>4</v>
      </c>
      <c r="AK494" s="143">
        <v>87.5</v>
      </c>
      <c r="AL494" s="143">
        <f t="shared" si="236"/>
        <v>-1</v>
      </c>
      <c r="AM494" s="147" t="s">
        <v>70</v>
      </c>
      <c r="AN494" s="143">
        <f>AK494*0.06</f>
        <v>5.25</v>
      </c>
      <c r="AO494" s="143">
        <f>AL494*1</f>
        <v>-1</v>
      </c>
      <c r="AP494" s="143">
        <v>34</v>
      </c>
      <c r="AQ494" s="143">
        <v>41</v>
      </c>
      <c r="AR494" s="143">
        <v>19</v>
      </c>
      <c r="AS494" s="143">
        <v>1855</v>
      </c>
      <c r="AT494" s="143">
        <f t="shared" si="237"/>
        <v>-15</v>
      </c>
      <c r="AU494" s="147" t="s">
        <v>70</v>
      </c>
      <c r="AV494" s="143">
        <f>AS494*0.06</f>
        <v>111.3</v>
      </c>
      <c r="AW494" s="143">
        <v>7</v>
      </c>
      <c r="AX494" s="143">
        <v>9</v>
      </c>
      <c r="AY494" s="143">
        <v>9</v>
      </c>
      <c r="AZ494" s="143">
        <v>245</v>
      </c>
      <c r="BA494" s="143">
        <f t="shared" si="238"/>
        <v>2</v>
      </c>
      <c r="BB494" s="147" t="s">
        <v>69</v>
      </c>
      <c r="BC494" s="143">
        <f>AZ494*0.1</f>
        <v>24.5</v>
      </c>
      <c r="BD494" s="143">
        <v>3</v>
      </c>
      <c r="BE494" s="143">
        <v>4</v>
      </c>
      <c r="BF494" s="143">
        <v>10</v>
      </c>
      <c r="BG494" s="143">
        <v>207.1</v>
      </c>
      <c r="BH494" s="143">
        <f t="shared" si="239"/>
        <v>7</v>
      </c>
      <c r="BI494" s="147" t="s">
        <v>69</v>
      </c>
      <c r="BJ494" s="143">
        <f>BG494*0.1</f>
        <v>20.71</v>
      </c>
      <c r="BK494" s="143">
        <v>15</v>
      </c>
      <c r="BL494" s="143">
        <v>19</v>
      </c>
      <c r="BM494" s="143">
        <v>25</v>
      </c>
      <c r="BN494" s="143">
        <v>448.5</v>
      </c>
      <c r="BO494" s="143">
        <v>149.5</v>
      </c>
      <c r="BP494" s="143">
        <f t="shared" si="240"/>
        <v>10</v>
      </c>
      <c r="BQ494" s="147" t="s">
        <v>69</v>
      </c>
      <c r="BR494" s="143">
        <f>(BN494-BO494)*0.1</f>
        <v>29.9</v>
      </c>
      <c r="BS494" s="143">
        <v>8</v>
      </c>
      <c r="BT494" s="143">
        <v>10</v>
      </c>
      <c r="BU494" s="143">
        <v>18</v>
      </c>
      <c r="BV494" s="143">
        <v>373.5</v>
      </c>
      <c r="BW494" s="143">
        <f t="shared" si="241"/>
        <v>10</v>
      </c>
      <c r="BX494" s="147" t="s">
        <v>69</v>
      </c>
      <c r="BY494" s="143">
        <f>BV494*0.1</f>
        <v>37.35</v>
      </c>
      <c r="BZ494" s="143">
        <v>18</v>
      </c>
      <c r="CA494" s="143">
        <v>23</v>
      </c>
      <c r="CB494" s="143">
        <f t="shared" si="242"/>
        <v>0</v>
      </c>
      <c r="CC494" s="159">
        <f t="shared" si="243"/>
        <v>-18</v>
      </c>
      <c r="CD494" s="160" t="s">
        <v>70</v>
      </c>
      <c r="CE494" s="159">
        <f>CG494*2+CH494*3+CI494*15+CJ494*10+CK494*50+CL494*4+CM494*20+CN494*3+CO494*15+CP494*40+CQ494*40</f>
        <v>0</v>
      </c>
      <c r="CF494" s="159">
        <f>CC494*3</f>
        <v>-54</v>
      </c>
      <c r="CG494" s="144">
        <v>0</v>
      </c>
      <c r="CH494" s="143">
        <v>0</v>
      </c>
      <c r="CI494" s="143">
        <v>0</v>
      </c>
      <c r="CJ494" s="143">
        <v>0</v>
      </c>
      <c r="CK494" s="143">
        <v>0</v>
      </c>
      <c r="CL494" s="143">
        <v>0</v>
      </c>
      <c r="CM494" s="143">
        <v>0</v>
      </c>
      <c r="CN494" s="143">
        <v>0</v>
      </c>
      <c r="CO494" s="143">
        <v>0</v>
      </c>
      <c r="CP494" s="143">
        <v>0</v>
      </c>
      <c r="CQ494" s="143">
        <v>0</v>
      </c>
      <c r="CR494" s="143">
        <f t="shared" si="244"/>
        <v>365</v>
      </c>
      <c r="CS494" s="143">
        <f t="shared" si="245"/>
        <v>-55</v>
      </c>
    </row>
    <row r="495" s="135" customFormat="1" customHeight="1" spans="1:97">
      <c r="A495" s="143">
        <v>12482</v>
      </c>
      <c r="B495" s="143" t="s">
        <v>739</v>
      </c>
      <c r="C495" s="143">
        <v>359</v>
      </c>
      <c r="D495" s="143" t="s">
        <v>737</v>
      </c>
      <c r="E495" s="143" t="s">
        <v>72</v>
      </c>
      <c r="F495" s="143">
        <v>29</v>
      </c>
      <c r="G495" s="143">
        <v>34</v>
      </c>
      <c r="H495" s="143">
        <v>12</v>
      </c>
      <c r="I495" s="143">
        <v>317.8</v>
      </c>
      <c r="J495" s="143">
        <f t="shared" si="232"/>
        <v>-17</v>
      </c>
      <c r="K495" s="147" t="s">
        <v>70</v>
      </c>
      <c r="L495" s="143">
        <f t="shared" si="260"/>
        <v>19.068</v>
      </c>
      <c r="M495" s="143">
        <v>37</v>
      </c>
      <c r="N495" s="143">
        <v>41</v>
      </c>
      <c r="O495" s="143">
        <v>36</v>
      </c>
      <c r="P495" s="143">
        <v>816.5</v>
      </c>
      <c r="Q495" s="143">
        <f t="shared" si="233"/>
        <v>-1</v>
      </c>
      <c r="R495" s="147" t="s">
        <v>70</v>
      </c>
      <c r="S495" s="143">
        <f>P495*0.05</f>
        <v>40.825</v>
      </c>
      <c r="T495" s="143">
        <v>11</v>
      </c>
      <c r="U495" s="143">
        <v>12</v>
      </c>
      <c r="V495" s="143">
        <v>9</v>
      </c>
      <c r="W495" s="143">
        <v>237.5</v>
      </c>
      <c r="X495" s="143">
        <f t="shared" si="234"/>
        <v>-2</v>
      </c>
      <c r="Y495" s="147" t="s">
        <v>70</v>
      </c>
      <c r="Z495" s="143">
        <f t="shared" si="261"/>
        <v>14.25</v>
      </c>
      <c r="AA495" s="143">
        <v>24</v>
      </c>
      <c r="AB495" s="143">
        <v>30</v>
      </c>
      <c r="AC495" s="143">
        <v>22</v>
      </c>
      <c r="AD495" s="143">
        <v>513.97</v>
      </c>
      <c r="AE495" s="143">
        <f t="shared" si="235"/>
        <v>-2</v>
      </c>
      <c r="AF495" s="147" t="s">
        <v>70</v>
      </c>
      <c r="AG495" s="143">
        <f>AD495*0.06</f>
        <v>30.8382</v>
      </c>
      <c r="AH495" s="143">
        <v>5</v>
      </c>
      <c r="AI495" s="143">
        <v>6</v>
      </c>
      <c r="AJ495" s="143">
        <v>11</v>
      </c>
      <c r="AK495" s="143">
        <v>235.3</v>
      </c>
      <c r="AL495" s="143">
        <f t="shared" si="236"/>
        <v>6</v>
      </c>
      <c r="AM495" s="147" t="s">
        <v>69</v>
      </c>
      <c r="AN495" s="143">
        <f>AK495*0.1</f>
        <v>23.53</v>
      </c>
      <c r="AO495" s="143"/>
      <c r="AP495" s="143">
        <v>34</v>
      </c>
      <c r="AQ495" s="143">
        <v>41</v>
      </c>
      <c r="AR495" s="143">
        <v>34</v>
      </c>
      <c r="AS495" s="143">
        <v>2958</v>
      </c>
      <c r="AT495" s="143">
        <f t="shared" si="237"/>
        <v>0</v>
      </c>
      <c r="AU495" s="147" t="s">
        <v>73</v>
      </c>
      <c r="AV495" s="143">
        <f>AS495*0.08</f>
        <v>236.64</v>
      </c>
      <c r="AW495" s="143">
        <v>7</v>
      </c>
      <c r="AX495" s="143">
        <v>9</v>
      </c>
      <c r="AY495" s="143">
        <v>11</v>
      </c>
      <c r="AZ495" s="143">
        <v>320</v>
      </c>
      <c r="BA495" s="143">
        <f t="shared" si="238"/>
        <v>4</v>
      </c>
      <c r="BB495" s="147" t="s">
        <v>69</v>
      </c>
      <c r="BC495" s="143">
        <f>AZ495*0.1</f>
        <v>32</v>
      </c>
      <c r="BD495" s="143">
        <v>3</v>
      </c>
      <c r="BE495" s="143">
        <v>4</v>
      </c>
      <c r="BF495" s="143">
        <v>9</v>
      </c>
      <c r="BG495" s="143">
        <v>191.53</v>
      </c>
      <c r="BH495" s="143">
        <f t="shared" si="239"/>
        <v>6</v>
      </c>
      <c r="BI495" s="147" t="s">
        <v>69</v>
      </c>
      <c r="BJ495" s="143">
        <f>BG495*0.1</f>
        <v>19.153</v>
      </c>
      <c r="BK495" s="143">
        <v>7</v>
      </c>
      <c r="BL495" s="143">
        <v>8</v>
      </c>
      <c r="BM495" s="143">
        <v>20</v>
      </c>
      <c r="BN495" s="143">
        <v>285.58</v>
      </c>
      <c r="BO495" s="143">
        <v>149.54</v>
      </c>
      <c r="BP495" s="143">
        <f t="shared" si="240"/>
        <v>13</v>
      </c>
      <c r="BQ495" s="147" t="s">
        <v>69</v>
      </c>
      <c r="BR495" s="143">
        <f>(BN495-BO495)*0.1</f>
        <v>13.604</v>
      </c>
      <c r="BS495" s="143">
        <v>8</v>
      </c>
      <c r="BT495" s="143">
        <v>11</v>
      </c>
      <c r="BU495" s="143">
        <v>7</v>
      </c>
      <c r="BV495" s="143">
        <v>130.56</v>
      </c>
      <c r="BW495" s="143">
        <f t="shared" si="241"/>
        <v>-1</v>
      </c>
      <c r="BX495" s="147" t="s">
        <v>70</v>
      </c>
      <c r="BY495" s="143">
        <f>BV495*0.06</f>
        <v>7.8336</v>
      </c>
      <c r="BZ495" s="143">
        <v>18</v>
      </c>
      <c r="CA495" s="143">
        <v>24</v>
      </c>
      <c r="CB495" s="143">
        <f t="shared" si="242"/>
        <v>2</v>
      </c>
      <c r="CC495" s="159">
        <f t="shared" si="243"/>
        <v>-16</v>
      </c>
      <c r="CD495" s="160" t="s">
        <v>70</v>
      </c>
      <c r="CE495" s="159">
        <f>CG495*2+CH495*3+CI495*15+CJ495*10+CK495*50+CL495*4+CM495*20+CN495*3+CO495*15+CP495*40+CQ495*40</f>
        <v>6</v>
      </c>
      <c r="CF495" s="159">
        <f>CC495*3</f>
        <v>-48</v>
      </c>
      <c r="CG495" s="144">
        <v>0</v>
      </c>
      <c r="CH495" s="143">
        <v>0</v>
      </c>
      <c r="CI495" s="143">
        <v>0</v>
      </c>
      <c r="CJ495" s="143">
        <v>0</v>
      </c>
      <c r="CK495" s="143">
        <v>0</v>
      </c>
      <c r="CL495" s="143">
        <v>0</v>
      </c>
      <c r="CM495" s="143">
        <v>0</v>
      </c>
      <c r="CN495" s="143">
        <v>2</v>
      </c>
      <c r="CO495" s="143">
        <v>0</v>
      </c>
      <c r="CP495" s="143">
        <v>0</v>
      </c>
      <c r="CQ495" s="143">
        <v>0</v>
      </c>
      <c r="CR495" s="143">
        <f t="shared" si="244"/>
        <v>444</v>
      </c>
      <c r="CS495" s="143">
        <f t="shared" si="245"/>
        <v>-48</v>
      </c>
    </row>
    <row r="496" s="135" customFormat="1" customHeight="1" spans="1:97">
      <c r="A496" s="143">
        <v>13343</v>
      </c>
      <c r="B496" s="143" t="s">
        <v>740</v>
      </c>
      <c r="C496" s="143">
        <v>359</v>
      </c>
      <c r="D496" s="143" t="s">
        <v>737</v>
      </c>
      <c r="E496" s="144" t="s">
        <v>81</v>
      </c>
      <c r="F496" s="143">
        <v>0</v>
      </c>
      <c r="G496" s="143">
        <v>0</v>
      </c>
      <c r="H496" s="143">
        <v>0</v>
      </c>
      <c r="I496" s="143">
        <v>0</v>
      </c>
      <c r="J496" s="143">
        <f t="shared" si="232"/>
        <v>0</v>
      </c>
      <c r="K496" s="147" t="s">
        <v>76</v>
      </c>
      <c r="L496" s="143">
        <f>I496*0.06</f>
        <v>0</v>
      </c>
      <c r="M496" s="143">
        <v>0</v>
      </c>
      <c r="N496" s="143">
        <v>0</v>
      </c>
      <c r="O496" s="143">
        <v>0</v>
      </c>
      <c r="P496" s="143">
        <v>0</v>
      </c>
      <c r="Q496" s="143">
        <f t="shared" si="233"/>
        <v>0</v>
      </c>
      <c r="R496" s="147" t="s">
        <v>76</v>
      </c>
      <c r="S496" s="143">
        <f>P496*0.05</f>
        <v>0</v>
      </c>
      <c r="T496" s="143">
        <v>0</v>
      </c>
      <c r="U496" s="143">
        <v>0</v>
      </c>
      <c r="V496" s="143">
        <v>0</v>
      </c>
      <c r="W496" s="143">
        <v>0</v>
      </c>
      <c r="X496" s="143">
        <f t="shared" si="234"/>
        <v>0</v>
      </c>
      <c r="Y496" s="147" t="s">
        <v>76</v>
      </c>
      <c r="Z496" s="143">
        <f>W496*0.06</f>
        <v>0</v>
      </c>
      <c r="AA496" s="143">
        <v>0</v>
      </c>
      <c r="AB496" s="143">
        <v>0</v>
      </c>
      <c r="AC496" s="143">
        <v>0</v>
      </c>
      <c r="AD496" s="143">
        <v>0</v>
      </c>
      <c r="AE496" s="143">
        <f t="shared" si="235"/>
        <v>0</v>
      </c>
      <c r="AF496" s="147" t="s">
        <v>76</v>
      </c>
      <c r="AG496" s="143">
        <f>AD496*0.06</f>
        <v>0</v>
      </c>
      <c r="AH496" s="143">
        <v>0</v>
      </c>
      <c r="AI496" s="143">
        <v>0</v>
      </c>
      <c r="AJ496" s="143">
        <v>0</v>
      </c>
      <c r="AK496" s="143">
        <v>0</v>
      </c>
      <c r="AL496" s="143">
        <f t="shared" si="236"/>
        <v>0</v>
      </c>
      <c r="AM496" s="147" t="s">
        <v>76</v>
      </c>
      <c r="AN496" s="143">
        <f>AK496*0.06</f>
        <v>0</v>
      </c>
      <c r="AO496" s="143"/>
      <c r="AP496" s="143">
        <v>0</v>
      </c>
      <c r="AQ496" s="143">
        <v>0</v>
      </c>
      <c r="AR496" s="143">
        <v>0</v>
      </c>
      <c r="AS496" s="143">
        <v>0</v>
      </c>
      <c r="AT496" s="143">
        <f t="shared" si="237"/>
        <v>0</v>
      </c>
      <c r="AU496" s="147" t="s">
        <v>76</v>
      </c>
      <c r="AV496" s="143">
        <f>AS496*0.06</f>
        <v>0</v>
      </c>
      <c r="AW496" s="143">
        <v>0</v>
      </c>
      <c r="AX496" s="143">
        <v>0</v>
      </c>
      <c r="AY496" s="143">
        <v>0</v>
      </c>
      <c r="AZ496" s="143">
        <v>0</v>
      </c>
      <c r="BA496" s="143">
        <f t="shared" si="238"/>
        <v>0</v>
      </c>
      <c r="BB496" s="147" t="s">
        <v>69</v>
      </c>
      <c r="BC496" s="143">
        <f>AZ496*0.1</f>
        <v>0</v>
      </c>
      <c r="BD496" s="143">
        <v>0</v>
      </c>
      <c r="BE496" s="143">
        <v>0</v>
      </c>
      <c r="BF496" s="143">
        <v>0</v>
      </c>
      <c r="BG496" s="143">
        <v>0</v>
      </c>
      <c r="BH496" s="143">
        <f t="shared" si="239"/>
        <v>0</v>
      </c>
      <c r="BI496" s="147" t="s">
        <v>76</v>
      </c>
      <c r="BJ496" s="143">
        <f>BG496*0.06</f>
        <v>0</v>
      </c>
      <c r="BK496" s="143">
        <v>0</v>
      </c>
      <c r="BL496" s="143">
        <v>0</v>
      </c>
      <c r="BM496" s="143">
        <v>0</v>
      </c>
      <c r="BN496" s="143">
        <v>0</v>
      </c>
      <c r="BO496" s="143">
        <v>0</v>
      </c>
      <c r="BP496" s="143">
        <f t="shared" si="240"/>
        <v>0</v>
      </c>
      <c r="BQ496" s="147" t="s">
        <v>76</v>
      </c>
      <c r="BR496" s="143">
        <f>(BN496-BO496)*0.06</f>
        <v>0</v>
      </c>
      <c r="BS496" s="143">
        <v>0</v>
      </c>
      <c r="BT496" s="143">
        <v>0</v>
      </c>
      <c r="BU496" s="143">
        <v>0</v>
      </c>
      <c r="BV496" s="143">
        <v>0</v>
      </c>
      <c r="BW496" s="143">
        <f t="shared" si="241"/>
        <v>0</v>
      </c>
      <c r="BX496" s="147" t="s">
        <v>76</v>
      </c>
      <c r="BY496" s="143">
        <f>BV496*0.06</f>
        <v>0</v>
      </c>
      <c r="BZ496" s="143">
        <v>0</v>
      </c>
      <c r="CA496" s="143">
        <v>0</v>
      </c>
      <c r="CB496" s="143">
        <f t="shared" si="242"/>
        <v>0</v>
      </c>
      <c r="CC496" s="159">
        <f t="shared" si="243"/>
        <v>0</v>
      </c>
      <c r="CD496" s="160" t="s">
        <v>76</v>
      </c>
      <c r="CE496" s="159">
        <f>CG496*2+CH496*3+CI496*15+CJ496*10+CK496*50+CL496*4+CM496*20+CN496*3+CO496*15+CP496*40+CQ496*40</f>
        <v>0</v>
      </c>
      <c r="CF496" s="159"/>
      <c r="CG496" s="144">
        <v>0</v>
      </c>
      <c r="CH496" s="143">
        <v>0</v>
      </c>
      <c r="CI496" s="143">
        <v>0</v>
      </c>
      <c r="CJ496" s="143">
        <v>0</v>
      </c>
      <c r="CK496" s="143">
        <v>0</v>
      </c>
      <c r="CL496" s="143">
        <v>0</v>
      </c>
      <c r="CM496" s="143">
        <v>0</v>
      </c>
      <c r="CN496" s="143">
        <v>0</v>
      </c>
      <c r="CO496" s="143">
        <v>0</v>
      </c>
      <c r="CP496" s="143">
        <v>0</v>
      </c>
      <c r="CQ496" s="143">
        <v>0</v>
      </c>
      <c r="CR496" s="143">
        <f t="shared" si="244"/>
        <v>0</v>
      </c>
      <c r="CS496" s="143">
        <f t="shared" si="245"/>
        <v>0</v>
      </c>
    </row>
    <row r="497" s="135" customFormat="1" customHeight="1" spans="1:97">
      <c r="A497" s="143"/>
      <c r="B497" s="143" t="s">
        <v>85</v>
      </c>
      <c r="C497" s="143"/>
      <c r="D497" s="143" t="s">
        <v>85</v>
      </c>
      <c r="E497" s="144" t="s">
        <v>85</v>
      </c>
      <c r="F497" s="143">
        <f>SUM(F3:F496)</f>
        <v>9609</v>
      </c>
      <c r="G497" s="143">
        <f t="shared" ref="G497:AL497" si="262">SUM(G3:G496)</f>
        <v>11521</v>
      </c>
      <c r="H497" s="143">
        <f t="shared" si="262"/>
        <v>8354</v>
      </c>
      <c r="I497" s="143">
        <f t="shared" si="262"/>
        <v>206567.99</v>
      </c>
      <c r="J497" s="143">
        <f t="shared" si="262"/>
        <v>-1255</v>
      </c>
      <c r="K497" s="143">
        <f t="shared" si="262"/>
        <v>0</v>
      </c>
      <c r="L497" s="143">
        <f t="shared" si="262"/>
        <v>16722.8052</v>
      </c>
      <c r="M497" s="143">
        <f t="shared" si="262"/>
        <v>12685</v>
      </c>
      <c r="N497" s="143">
        <f t="shared" si="262"/>
        <v>14009</v>
      </c>
      <c r="O497" s="143">
        <f t="shared" si="262"/>
        <v>14871</v>
      </c>
      <c r="P497" s="143">
        <f t="shared" si="262"/>
        <v>339954.51</v>
      </c>
      <c r="Q497" s="143">
        <f t="shared" si="262"/>
        <v>2186</v>
      </c>
      <c r="R497" s="143">
        <f t="shared" si="262"/>
        <v>0</v>
      </c>
      <c r="S497" s="143">
        <f t="shared" si="262"/>
        <v>23865.012</v>
      </c>
      <c r="T497" s="143">
        <f t="shared" si="262"/>
        <v>4357</v>
      </c>
      <c r="U497" s="143">
        <f t="shared" si="262"/>
        <v>4791</v>
      </c>
      <c r="V497" s="143">
        <f t="shared" si="262"/>
        <v>2898</v>
      </c>
      <c r="W497" s="143">
        <f t="shared" si="262"/>
        <v>75289.39</v>
      </c>
      <c r="X497" s="143">
        <f t="shared" si="262"/>
        <v>-1459</v>
      </c>
      <c r="Y497" s="143">
        <f t="shared" si="262"/>
        <v>0</v>
      </c>
      <c r="Z497" s="143">
        <f t="shared" si="262"/>
        <v>5723.0932</v>
      </c>
      <c r="AA497" s="143">
        <f t="shared" si="262"/>
        <v>8828</v>
      </c>
      <c r="AB497" s="143">
        <f t="shared" si="262"/>
        <v>11196</v>
      </c>
      <c r="AC497" s="143">
        <f t="shared" si="262"/>
        <v>7841.3</v>
      </c>
      <c r="AD497" s="143">
        <f t="shared" si="262"/>
        <v>191834.63</v>
      </c>
      <c r="AE497" s="143">
        <f t="shared" si="262"/>
        <v>-986.7</v>
      </c>
      <c r="AF497" s="143">
        <f t="shared" si="262"/>
        <v>0</v>
      </c>
      <c r="AG497" s="143">
        <f t="shared" si="262"/>
        <v>14591.618</v>
      </c>
      <c r="AH497" s="143">
        <f t="shared" si="262"/>
        <v>1513</v>
      </c>
      <c r="AI497" s="143">
        <f t="shared" si="262"/>
        <v>1809</v>
      </c>
      <c r="AJ497" s="143">
        <f t="shared" si="262"/>
        <v>985</v>
      </c>
      <c r="AK497" s="143">
        <f t="shared" si="262"/>
        <v>25795.48</v>
      </c>
      <c r="AL497" s="143">
        <f t="shared" si="262"/>
        <v>-528</v>
      </c>
      <c r="AM497" s="143">
        <f t="shared" ref="AM497:BR497" si="263">SUM(AM3:AM496)</f>
        <v>0</v>
      </c>
      <c r="AN497" s="143">
        <f t="shared" si="263"/>
        <v>2268.314</v>
      </c>
      <c r="AO497" s="143">
        <f t="shared" si="263"/>
        <v>-855.75</v>
      </c>
      <c r="AP497" s="143">
        <f t="shared" si="263"/>
        <v>13145</v>
      </c>
      <c r="AQ497" s="143">
        <f t="shared" si="263"/>
        <v>15758</v>
      </c>
      <c r="AR497" s="143">
        <f t="shared" si="263"/>
        <v>12229</v>
      </c>
      <c r="AS497" s="143">
        <f t="shared" si="263"/>
        <v>1002310.05</v>
      </c>
      <c r="AT497" s="143">
        <f t="shared" si="263"/>
        <v>-916</v>
      </c>
      <c r="AU497" s="143">
        <f t="shared" si="263"/>
        <v>0</v>
      </c>
      <c r="AV497" s="143">
        <f t="shared" si="263"/>
        <v>80685.5332000001</v>
      </c>
      <c r="AW497" s="143">
        <f t="shared" si="263"/>
        <v>2562</v>
      </c>
      <c r="AX497" s="143">
        <f t="shared" si="263"/>
        <v>3059</v>
      </c>
      <c r="AY497" s="143">
        <f t="shared" si="263"/>
        <v>3110</v>
      </c>
      <c r="AZ497" s="143">
        <f t="shared" si="263"/>
        <v>85453.7599999999</v>
      </c>
      <c r="BA497" s="143">
        <f t="shared" si="263"/>
        <v>548</v>
      </c>
      <c r="BB497" s="143">
        <f t="shared" si="263"/>
        <v>0</v>
      </c>
      <c r="BC497" s="143">
        <f t="shared" si="263"/>
        <v>7864.4526</v>
      </c>
      <c r="BD497" s="143">
        <f t="shared" si="263"/>
        <v>1111</v>
      </c>
      <c r="BE497" s="143">
        <f t="shared" si="263"/>
        <v>1355</v>
      </c>
      <c r="BF497" s="143">
        <f t="shared" si="263"/>
        <v>1353.59</v>
      </c>
      <c r="BG497" s="143">
        <f t="shared" si="263"/>
        <v>25502.71</v>
      </c>
      <c r="BH497" s="143">
        <f t="shared" si="263"/>
        <v>242.59</v>
      </c>
      <c r="BI497" s="143">
        <f t="shared" si="263"/>
        <v>0</v>
      </c>
      <c r="BJ497" s="143">
        <f t="shared" si="263"/>
        <v>2376.2946</v>
      </c>
      <c r="BK497" s="143">
        <f t="shared" si="263"/>
        <v>3198</v>
      </c>
      <c r="BL497" s="143">
        <f t="shared" si="263"/>
        <v>3867</v>
      </c>
      <c r="BM497" s="143">
        <f t="shared" si="263"/>
        <v>6270</v>
      </c>
      <c r="BN497" s="143">
        <f t="shared" si="263"/>
        <v>95917.3499999999</v>
      </c>
      <c r="BO497" s="143">
        <f t="shared" si="263"/>
        <v>66491.8</v>
      </c>
      <c r="BP497" s="143">
        <f t="shared" si="263"/>
        <v>3072</v>
      </c>
      <c r="BQ497" s="143">
        <f t="shared" si="263"/>
        <v>0</v>
      </c>
      <c r="BR497" s="143">
        <f t="shared" si="263"/>
        <v>2778.6842</v>
      </c>
      <c r="BS497" s="143">
        <f t="shared" ref="BS497:CT497" si="264">SUM(BS3:BS496)</f>
        <v>2984</v>
      </c>
      <c r="BT497" s="143">
        <f t="shared" si="264"/>
        <v>3927</v>
      </c>
      <c r="BU497" s="143">
        <f t="shared" si="264"/>
        <v>4350</v>
      </c>
      <c r="BV497" s="143">
        <f t="shared" si="264"/>
        <v>79357.22</v>
      </c>
      <c r="BW497" s="143">
        <f t="shared" si="264"/>
        <v>1366</v>
      </c>
      <c r="BX497" s="143">
        <f t="shared" si="264"/>
        <v>0</v>
      </c>
      <c r="BY497" s="143">
        <f t="shared" si="264"/>
        <v>7303.4166</v>
      </c>
      <c r="BZ497" s="143">
        <f t="shared" si="264"/>
        <v>4488</v>
      </c>
      <c r="CA497" s="143">
        <f t="shared" si="264"/>
        <v>5377</v>
      </c>
      <c r="CB497" s="143">
        <f t="shared" si="264"/>
        <v>4072.5</v>
      </c>
      <c r="CC497" s="143">
        <f t="shared" si="264"/>
        <v>-415.5</v>
      </c>
      <c r="CD497" s="143">
        <f t="shared" si="264"/>
        <v>0</v>
      </c>
      <c r="CE497" s="143">
        <f t="shared" si="264"/>
        <v>21367.5</v>
      </c>
      <c r="CF497" s="143">
        <f t="shared" si="264"/>
        <v>-4887</v>
      </c>
      <c r="CG497" s="143">
        <f t="shared" si="264"/>
        <v>67</v>
      </c>
      <c r="CH497" s="143">
        <f t="shared" si="264"/>
        <v>695</v>
      </c>
      <c r="CI497" s="143">
        <f t="shared" si="264"/>
        <v>236</v>
      </c>
      <c r="CJ497" s="143">
        <f t="shared" si="264"/>
        <v>28</v>
      </c>
      <c r="CK497" s="143">
        <f t="shared" si="264"/>
        <v>74</v>
      </c>
      <c r="CL497" s="143">
        <f t="shared" si="264"/>
        <v>20</v>
      </c>
      <c r="CM497" s="143">
        <f t="shared" si="264"/>
        <v>5</v>
      </c>
      <c r="CN497" s="143">
        <f t="shared" si="264"/>
        <v>322</v>
      </c>
      <c r="CO497" s="143">
        <f t="shared" si="264"/>
        <v>66</v>
      </c>
      <c r="CP497" s="143">
        <f t="shared" si="264"/>
        <v>37</v>
      </c>
      <c r="CQ497" s="143">
        <f t="shared" si="264"/>
        <v>61</v>
      </c>
      <c r="CR497" s="143">
        <f t="shared" si="264"/>
        <v>185550</v>
      </c>
      <c r="CS497" s="143">
        <f t="shared" si="264"/>
        <v>-5742.75</v>
      </c>
    </row>
  </sheetData>
  <mergeCells count="13">
    <mergeCell ref="A1:E1"/>
    <mergeCell ref="F1:L1"/>
    <mergeCell ref="M1:S1"/>
    <mergeCell ref="T1:Z1"/>
    <mergeCell ref="AA1:AG1"/>
    <mergeCell ref="AH1:AO1"/>
    <mergeCell ref="AP1:AV1"/>
    <mergeCell ref="AW1:BC1"/>
    <mergeCell ref="BD1:BJ1"/>
    <mergeCell ref="BK1:BR1"/>
    <mergeCell ref="BS1:BY1"/>
    <mergeCell ref="BZ1:CF1"/>
    <mergeCell ref="CR1:CS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9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O39" sqref="O39:Q49"/>
    </sheetView>
  </sheetViews>
  <sheetFormatPr defaultColWidth="9" defaultRowHeight="21" customHeight="1"/>
  <cols>
    <col min="1" max="1" width="6.125" style="13" customWidth="1"/>
    <col min="2" max="2" width="12.25" style="14" customWidth="1"/>
    <col min="3" max="3" width="9" style="10" customWidth="1"/>
    <col min="4" max="4" width="4" style="10" hidden="1" customWidth="1"/>
    <col min="5" max="5" width="9" style="10" hidden="1" customWidth="1"/>
    <col min="6" max="6" width="20.375" style="15" customWidth="1"/>
    <col min="7" max="7" width="26.25" style="10" customWidth="1"/>
    <col min="8" max="8" width="26.5" style="15" hidden="1" customWidth="1"/>
    <col min="9" max="11" width="6.25" style="15" hidden="1" customWidth="1"/>
    <col min="12" max="12" width="32.75" style="15" hidden="1" customWidth="1"/>
    <col min="13" max="17" width="11.375" style="13" customWidth="1"/>
    <col min="18" max="18" width="11.125" style="10" customWidth="1"/>
    <col min="19" max="20" width="9" style="10" customWidth="1"/>
    <col min="21" max="16374" width="9" style="10"/>
    <col min="16375" max="16383" width="9" style="16"/>
  </cols>
  <sheetData>
    <row r="1" s="8" customFormat="1" customHeight="1" spans="1:20">
      <c r="A1" s="109" t="s">
        <v>741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3"/>
      <c r="M1" s="36" t="s">
        <v>742</v>
      </c>
      <c r="N1" s="36"/>
      <c r="O1" s="17" t="s">
        <v>743</v>
      </c>
      <c r="P1" s="17"/>
      <c r="Q1" s="17"/>
      <c r="R1" s="109" t="s">
        <v>744</v>
      </c>
      <c r="S1" s="17" t="s">
        <v>745</v>
      </c>
      <c r="T1" s="126" t="s">
        <v>746</v>
      </c>
    </row>
    <row r="2" s="9" customFormat="1" customHeight="1" spans="1:20">
      <c r="A2" s="18" t="s">
        <v>747</v>
      </c>
      <c r="B2" s="18" t="s">
        <v>747</v>
      </c>
      <c r="C2" s="18" t="s">
        <v>748</v>
      </c>
      <c r="D2" s="18"/>
      <c r="E2" s="18"/>
      <c r="F2" s="18" t="s">
        <v>749</v>
      </c>
      <c r="G2" s="18" t="s">
        <v>750</v>
      </c>
      <c r="H2" s="18" t="s">
        <v>751</v>
      </c>
      <c r="I2" s="18" t="s">
        <v>752</v>
      </c>
      <c r="J2" s="18" t="s">
        <v>753</v>
      </c>
      <c r="K2" s="18" t="s">
        <v>754</v>
      </c>
      <c r="L2" s="18" t="s">
        <v>755</v>
      </c>
      <c r="M2" s="38" t="s">
        <v>73</v>
      </c>
      <c r="N2" s="38" t="s">
        <v>69</v>
      </c>
      <c r="O2" s="18" t="s">
        <v>73</v>
      </c>
      <c r="P2" s="18" t="s">
        <v>69</v>
      </c>
      <c r="Q2" s="18" t="s">
        <v>756</v>
      </c>
      <c r="R2" s="85" t="s">
        <v>36</v>
      </c>
      <c r="S2" s="17"/>
      <c r="T2" s="126"/>
    </row>
    <row r="3" s="10" customFormat="1" customHeight="1" spans="1:20">
      <c r="A3" s="82">
        <v>1</v>
      </c>
      <c r="B3" s="82" t="s">
        <v>0</v>
      </c>
      <c r="C3" s="19">
        <v>104690</v>
      </c>
      <c r="D3" s="20" t="s">
        <v>757</v>
      </c>
      <c r="E3" s="20" t="str">
        <f t="shared" ref="E3:E27" si="0">C3&amp;D3</f>
        <v>104690,</v>
      </c>
      <c r="F3" s="21" t="s">
        <v>758</v>
      </c>
      <c r="G3" s="19" t="s">
        <v>759</v>
      </c>
      <c r="H3" s="21" t="s">
        <v>760</v>
      </c>
      <c r="I3" s="18">
        <v>18</v>
      </c>
      <c r="J3" s="18">
        <v>29</v>
      </c>
      <c r="K3" s="40">
        <v>0.379310344827586</v>
      </c>
      <c r="L3" s="40" t="s">
        <v>761</v>
      </c>
      <c r="M3" s="82">
        <v>9608</v>
      </c>
      <c r="N3" s="82">
        <v>11518</v>
      </c>
      <c r="O3" s="114">
        <v>0.08</v>
      </c>
      <c r="P3" s="114">
        <v>0.1</v>
      </c>
      <c r="Q3" s="114">
        <v>0.06</v>
      </c>
      <c r="R3" s="127" t="s">
        <v>762</v>
      </c>
      <c r="S3" s="82" t="s">
        <v>763</v>
      </c>
      <c r="T3" s="82" t="s">
        <v>764</v>
      </c>
    </row>
    <row r="4" s="10" customFormat="1" ht="32" customHeight="1" spans="1:20">
      <c r="A4" s="84"/>
      <c r="B4" s="84"/>
      <c r="C4" s="22">
        <v>63123</v>
      </c>
      <c r="D4" s="20" t="s">
        <v>757</v>
      </c>
      <c r="E4" s="20" t="str">
        <f t="shared" si="0"/>
        <v>63123,</v>
      </c>
      <c r="F4" s="22" t="s">
        <v>765</v>
      </c>
      <c r="G4" s="18" t="s">
        <v>766</v>
      </c>
      <c r="H4" s="18" t="s">
        <v>767</v>
      </c>
      <c r="I4" s="18">
        <v>8.94</v>
      </c>
      <c r="J4" s="18">
        <v>29.8</v>
      </c>
      <c r="K4" s="41">
        <v>0.7</v>
      </c>
      <c r="L4" s="40" t="s">
        <v>768</v>
      </c>
      <c r="M4" s="84"/>
      <c r="N4" s="84"/>
      <c r="O4" s="115"/>
      <c r="P4" s="115"/>
      <c r="Q4" s="115"/>
      <c r="R4" s="128"/>
      <c r="S4" s="84"/>
      <c r="T4" s="84"/>
    </row>
    <row r="5" s="10" customFormat="1" customHeight="1" spans="1:20">
      <c r="A5" s="84"/>
      <c r="B5" s="84"/>
      <c r="C5" s="18">
        <v>1466</v>
      </c>
      <c r="D5" s="20" t="s">
        <v>757</v>
      </c>
      <c r="E5" s="20" t="str">
        <f t="shared" si="0"/>
        <v>1466,</v>
      </c>
      <c r="F5" s="18" t="s">
        <v>769</v>
      </c>
      <c r="G5" s="18" t="s">
        <v>770</v>
      </c>
      <c r="H5" s="18" t="s">
        <v>771</v>
      </c>
      <c r="I5" s="18">
        <v>7.5</v>
      </c>
      <c r="J5" s="18">
        <v>19.8</v>
      </c>
      <c r="K5" s="41">
        <v>0.621212121212121</v>
      </c>
      <c r="L5" s="40" t="s">
        <v>772</v>
      </c>
      <c r="M5" s="84"/>
      <c r="N5" s="84"/>
      <c r="O5" s="115"/>
      <c r="P5" s="115"/>
      <c r="Q5" s="115"/>
      <c r="R5" s="128"/>
      <c r="S5" s="84"/>
      <c r="T5" s="84"/>
    </row>
    <row r="6" s="10" customFormat="1" customHeight="1" spans="1:20">
      <c r="A6" s="84"/>
      <c r="B6" s="84"/>
      <c r="C6" s="18">
        <v>171872</v>
      </c>
      <c r="D6" s="20" t="s">
        <v>757</v>
      </c>
      <c r="E6" s="20" t="str">
        <f t="shared" si="0"/>
        <v>171872,</v>
      </c>
      <c r="F6" s="18" t="s">
        <v>773</v>
      </c>
      <c r="G6" s="18" t="s">
        <v>774</v>
      </c>
      <c r="H6" s="18" t="s">
        <v>775</v>
      </c>
      <c r="I6" s="18">
        <v>8.32</v>
      </c>
      <c r="J6" s="18">
        <v>26.9</v>
      </c>
      <c r="K6" s="41">
        <v>0.690706319702602</v>
      </c>
      <c r="L6" s="40" t="s">
        <v>776</v>
      </c>
      <c r="M6" s="84"/>
      <c r="N6" s="84"/>
      <c r="O6" s="115"/>
      <c r="P6" s="115"/>
      <c r="Q6" s="115"/>
      <c r="R6" s="128"/>
      <c r="S6" s="84"/>
      <c r="T6" s="84"/>
    </row>
    <row r="7" s="10" customFormat="1" customHeight="1" spans="1:20">
      <c r="A7" s="84"/>
      <c r="B7" s="84"/>
      <c r="C7" s="19">
        <v>110795</v>
      </c>
      <c r="D7" s="20" t="s">
        <v>757</v>
      </c>
      <c r="E7" s="20" t="str">
        <f t="shared" si="0"/>
        <v>110795,</v>
      </c>
      <c r="F7" s="21" t="s">
        <v>777</v>
      </c>
      <c r="G7" s="19" t="s">
        <v>778</v>
      </c>
      <c r="H7" s="19" t="s">
        <v>779</v>
      </c>
      <c r="I7" s="18">
        <v>16</v>
      </c>
      <c r="J7" s="18">
        <v>27.8</v>
      </c>
      <c r="K7" s="41">
        <f>(J7-I7)/I7</f>
        <v>0.7375</v>
      </c>
      <c r="L7" s="40" t="s">
        <v>780</v>
      </c>
      <c r="M7" s="84"/>
      <c r="N7" s="84"/>
      <c r="O7" s="115"/>
      <c r="P7" s="115"/>
      <c r="Q7" s="115"/>
      <c r="R7" s="128"/>
      <c r="S7" s="84"/>
      <c r="T7" s="84"/>
    </row>
    <row r="8" s="10" customFormat="1" customHeight="1" spans="1:20">
      <c r="A8" s="86"/>
      <c r="B8" s="86"/>
      <c r="C8" s="19">
        <v>66292</v>
      </c>
      <c r="D8" s="20" t="s">
        <v>757</v>
      </c>
      <c r="E8" s="20" t="str">
        <f t="shared" si="0"/>
        <v>66292,</v>
      </c>
      <c r="F8" s="19" t="s">
        <v>781</v>
      </c>
      <c r="G8" s="19" t="s">
        <v>782</v>
      </c>
      <c r="H8" s="19" t="s">
        <v>783</v>
      </c>
      <c r="I8" s="18">
        <v>18</v>
      </c>
      <c r="J8" s="18">
        <v>33</v>
      </c>
      <c r="K8" s="41">
        <f>(J8-I8)/I8</f>
        <v>0.833333333333333</v>
      </c>
      <c r="L8" s="40" t="s">
        <v>780</v>
      </c>
      <c r="M8" s="86"/>
      <c r="N8" s="86"/>
      <c r="O8" s="116"/>
      <c r="P8" s="116"/>
      <c r="Q8" s="116"/>
      <c r="R8" s="129"/>
      <c r="S8" s="84"/>
      <c r="T8" s="84"/>
    </row>
    <row r="9" s="10" customFormat="1" customHeight="1" spans="1:20">
      <c r="A9" s="18">
        <v>2</v>
      </c>
      <c r="B9" s="18" t="s">
        <v>784</v>
      </c>
      <c r="C9" s="22">
        <v>141233</v>
      </c>
      <c r="D9" s="20" t="s">
        <v>757</v>
      </c>
      <c r="E9" s="20" t="str">
        <f t="shared" si="0"/>
        <v>141233,</v>
      </c>
      <c r="F9" s="22" t="s">
        <v>785</v>
      </c>
      <c r="G9" s="22" t="s">
        <v>786</v>
      </c>
      <c r="H9" s="22" t="s">
        <v>787</v>
      </c>
      <c r="I9" s="18">
        <v>22.39</v>
      </c>
      <c r="J9" s="18">
        <v>32</v>
      </c>
      <c r="K9" s="41">
        <v>0.3003125</v>
      </c>
      <c r="L9" s="40" t="s">
        <v>788</v>
      </c>
      <c r="M9" s="18">
        <v>12694</v>
      </c>
      <c r="N9" s="18">
        <v>13994</v>
      </c>
      <c r="O9" s="117">
        <v>0.06</v>
      </c>
      <c r="P9" s="117">
        <v>0.08</v>
      </c>
      <c r="Q9" s="117">
        <v>0.05</v>
      </c>
      <c r="R9" s="85" t="s">
        <v>762</v>
      </c>
      <c r="S9" s="84"/>
      <c r="T9" s="84"/>
    </row>
    <row r="10" s="10" customFormat="1" customHeight="1" spans="1:20">
      <c r="A10" s="18"/>
      <c r="B10" s="18"/>
      <c r="C10" s="22">
        <v>137775</v>
      </c>
      <c r="D10" s="20" t="s">
        <v>757</v>
      </c>
      <c r="E10" s="20" t="str">
        <f t="shared" si="0"/>
        <v>137775,</v>
      </c>
      <c r="F10" s="22" t="s">
        <v>785</v>
      </c>
      <c r="G10" s="22" t="s">
        <v>789</v>
      </c>
      <c r="H10" s="22" t="s">
        <v>787</v>
      </c>
      <c r="I10" s="18">
        <v>25.14</v>
      </c>
      <c r="J10" s="18">
        <v>36</v>
      </c>
      <c r="K10" s="41">
        <v>0.301666666666667</v>
      </c>
      <c r="L10" s="40" t="s">
        <v>788</v>
      </c>
      <c r="M10" s="18"/>
      <c r="N10" s="18"/>
      <c r="O10" s="22"/>
      <c r="P10" s="22"/>
      <c r="Q10" s="22"/>
      <c r="R10" s="85"/>
      <c r="S10" s="84"/>
      <c r="T10" s="84"/>
    </row>
    <row r="11" s="10" customFormat="1" customHeight="1" spans="1:20">
      <c r="A11" s="18"/>
      <c r="B11" s="18"/>
      <c r="C11" s="22">
        <v>139379</v>
      </c>
      <c r="D11" s="20" t="s">
        <v>757</v>
      </c>
      <c r="E11" s="20" t="str">
        <f t="shared" si="0"/>
        <v>139379,</v>
      </c>
      <c r="F11" s="22" t="s">
        <v>790</v>
      </c>
      <c r="G11" s="22" t="s">
        <v>791</v>
      </c>
      <c r="H11" s="22" t="s">
        <v>792</v>
      </c>
      <c r="I11" s="18">
        <v>8.4</v>
      </c>
      <c r="J11" s="18">
        <v>24</v>
      </c>
      <c r="K11" s="41">
        <v>0.65</v>
      </c>
      <c r="L11" s="40" t="s">
        <v>788</v>
      </c>
      <c r="M11" s="18"/>
      <c r="N11" s="18"/>
      <c r="O11" s="22"/>
      <c r="P11" s="22"/>
      <c r="Q11" s="22"/>
      <c r="R11" s="85"/>
      <c r="S11" s="84"/>
      <c r="T11" s="84"/>
    </row>
    <row r="12" s="10" customFormat="1" customHeight="1" spans="1:20">
      <c r="A12" s="18"/>
      <c r="B12" s="18"/>
      <c r="C12" s="18">
        <v>46760</v>
      </c>
      <c r="D12" s="20" t="s">
        <v>757</v>
      </c>
      <c r="E12" s="20" t="str">
        <f t="shared" si="0"/>
        <v>46760,</v>
      </c>
      <c r="F12" s="18" t="s">
        <v>793</v>
      </c>
      <c r="G12" s="18" t="s">
        <v>794</v>
      </c>
      <c r="H12" s="18" t="s">
        <v>795</v>
      </c>
      <c r="I12" s="18">
        <v>3.5</v>
      </c>
      <c r="J12" s="18">
        <v>18</v>
      </c>
      <c r="K12" s="41">
        <v>0.805555555555556</v>
      </c>
      <c r="L12" s="40" t="s">
        <v>762</v>
      </c>
      <c r="M12" s="18"/>
      <c r="N12" s="18"/>
      <c r="O12" s="22"/>
      <c r="P12" s="22"/>
      <c r="Q12" s="22"/>
      <c r="R12" s="85"/>
      <c r="S12" s="84"/>
      <c r="T12" s="84"/>
    </row>
    <row r="13" s="10" customFormat="1" customHeight="1" spans="1:20">
      <c r="A13" s="18"/>
      <c r="B13" s="18"/>
      <c r="C13" s="19">
        <v>200082</v>
      </c>
      <c r="D13" s="20" t="s">
        <v>757</v>
      </c>
      <c r="E13" s="20" t="str">
        <f t="shared" si="0"/>
        <v>200082,</v>
      </c>
      <c r="F13" s="21" t="s">
        <v>796</v>
      </c>
      <c r="G13" s="19" t="s">
        <v>797</v>
      </c>
      <c r="H13" s="21" t="s">
        <v>798</v>
      </c>
      <c r="I13" s="18">
        <v>10.21566666</v>
      </c>
      <c r="J13" s="18">
        <v>39.8</v>
      </c>
      <c r="K13" s="40">
        <v>0.743324958291457</v>
      </c>
      <c r="L13" s="40" t="s">
        <v>762</v>
      </c>
      <c r="M13" s="18"/>
      <c r="N13" s="18"/>
      <c r="O13" s="22"/>
      <c r="P13" s="22"/>
      <c r="Q13" s="22"/>
      <c r="R13" s="85"/>
      <c r="S13" s="84"/>
      <c r="T13" s="84"/>
    </row>
    <row r="14" s="10" customFormat="1" customHeight="1" spans="1:20">
      <c r="A14" s="18">
        <v>3</v>
      </c>
      <c r="B14" s="18" t="s">
        <v>799</v>
      </c>
      <c r="C14" s="18">
        <v>154040</v>
      </c>
      <c r="D14" s="20" t="s">
        <v>757</v>
      </c>
      <c r="E14" s="20" t="str">
        <f t="shared" si="0"/>
        <v>154040,</v>
      </c>
      <c r="F14" s="18" t="s">
        <v>800</v>
      </c>
      <c r="G14" s="18" t="s">
        <v>801</v>
      </c>
      <c r="H14" s="18" t="s">
        <v>802</v>
      </c>
      <c r="I14" s="18">
        <v>10.7</v>
      </c>
      <c r="J14" s="18">
        <v>35</v>
      </c>
      <c r="K14" s="41">
        <v>0.694285714285714</v>
      </c>
      <c r="L14" s="40" t="s">
        <v>776</v>
      </c>
      <c r="M14" s="18">
        <v>4356</v>
      </c>
      <c r="N14" s="18">
        <v>4781</v>
      </c>
      <c r="O14" s="117">
        <v>0.08</v>
      </c>
      <c r="P14" s="117">
        <v>0.1</v>
      </c>
      <c r="Q14" s="117">
        <v>0.06</v>
      </c>
      <c r="R14" s="87" t="s">
        <v>762</v>
      </c>
      <c r="S14" s="84"/>
      <c r="T14" s="84"/>
    </row>
    <row r="15" s="10" customFormat="1" customHeight="1" spans="1:20">
      <c r="A15" s="20"/>
      <c r="B15" s="20"/>
      <c r="C15" s="20">
        <v>202157</v>
      </c>
      <c r="D15" s="20" t="s">
        <v>757</v>
      </c>
      <c r="E15" s="20" t="str">
        <f t="shared" si="0"/>
        <v>202157,</v>
      </c>
      <c r="F15" s="20" t="s">
        <v>803</v>
      </c>
      <c r="G15" s="20" t="s">
        <v>804</v>
      </c>
      <c r="H15" s="20" t="s">
        <v>798</v>
      </c>
      <c r="I15" s="18">
        <v>8.5</v>
      </c>
      <c r="J15" s="18">
        <v>28</v>
      </c>
      <c r="K15" s="40">
        <v>0.696428571428571</v>
      </c>
      <c r="L15" s="40" t="s">
        <v>805</v>
      </c>
      <c r="M15" s="20"/>
      <c r="N15" s="20"/>
      <c r="O15" s="118"/>
      <c r="P15" s="118"/>
      <c r="Q15" s="118"/>
      <c r="R15" s="130"/>
      <c r="S15" s="84"/>
      <c r="T15" s="84"/>
    </row>
    <row r="16" s="10" customFormat="1" customHeight="1" spans="1:20">
      <c r="A16" s="18"/>
      <c r="B16" s="18"/>
      <c r="C16" s="18">
        <v>40935</v>
      </c>
      <c r="D16" s="20" t="s">
        <v>757</v>
      </c>
      <c r="E16" s="20" t="str">
        <f t="shared" si="0"/>
        <v>40935,</v>
      </c>
      <c r="F16" s="18" t="s">
        <v>806</v>
      </c>
      <c r="G16" s="18" t="s">
        <v>807</v>
      </c>
      <c r="H16" s="18" t="s">
        <v>808</v>
      </c>
      <c r="I16" s="18">
        <v>12.5</v>
      </c>
      <c r="J16" s="18">
        <v>25</v>
      </c>
      <c r="K16" s="41">
        <v>0.5</v>
      </c>
      <c r="L16" s="40" t="s">
        <v>761</v>
      </c>
      <c r="M16" s="18"/>
      <c r="N16" s="18"/>
      <c r="O16" s="22"/>
      <c r="P16" s="22"/>
      <c r="Q16" s="22"/>
      <c r="R16" s="87"/>
      <c r="S16" s="84"/>
      <c r="T16" s="84"/>
    </row>
    <row r="17" s="10" customFormat="1" customHeight="1" spans="1:20">
      <c r="A17" s="18">
        <v>4</v>
      </c>
      <c r="B17" s="18" t="s">
        <v>809</v>
      </c>
      <c r="C17" s="22">
        <v>110737</v>
      </c>
      <c r="D17" s="20" t="s">
        <v>757</v>
      </c>
      <c r="E17" s="20" t="str">
        <f t="shared" si="0"/>
        <v>110737,</v>
      </c>
      <c r="F17" s="22" t="s">
        <v>810</v>
      </c>
      <c r="G17" s="18" t="s">
        <v>811</v>
      </c>
      <c r="H17" s="22" t="s">
        <v>812</v>
      </c>
      <c r="I17" s="18">
        <v>12.7</v>
      </c>
      <c r="J17" s="18">
        <v>29.8</v>
      </c>
      <c r="K17" s="41">
        <v>0.573825503355705</v>
      </c>
      <c r="L17" s="40" t="s">
        <v>788</v>
      </c>
      <c r="M17" s="18">
        <v>8827</v>
      </c>
      <c r="N17" s="18">
        <v>11194</v>
      </c>
      <c r="O17" s="117">
        <v>0.08</v>
      </c>
      <c r="P17" s="117">
        <v>0.1</v>
      </c>
      <c r="Q17" s="117">
        <v>0.06</v>
      </c>
      <c r="R17" s="87" t="s">
        <v>762</v>
      </c>
      <c r="S17" s="84"/>
      <c r="T17" s="84"/>
    </row>
    <row r="18" s="10" customFormat="1" customHeight="1" spans="1:20">
      <c r="A18" s="18"/>
      <c r="B18" s="18"/>
      <c r="C18" s="22">
        <v>32596</v>
      </c>
      <c r="D18" s="20" t="s">
        <v>757</v>
      </c>
      <c r="E18" s="20" t="str">
        <f t="shared" si="0"/>
        <v>32596,</v>
      </c>
      <c r="F18" s="22" t="s">
        <v>813</v>
      </c>
      <c r="G18" s="18" t="s">
        <v>814</v>
      </c>
      <c r="H18" s="18" t="s">
        <v>815</v>
      </c>
      <c r="I18" s="18">
        <v>15.833</v>
      </c>
      <c r="J18" s="18">
        <v>39.8</v>
      </c>
      <c r="K18" s="41">
        <v>0.602185929648241</v>
      </c>
      <c r="L18" s="41" t="s">
        <v>816</v>
      </c>
      <c r="M18" s="18"/>
      <c r="N18" s="18"/>
      <c r="O18" s="22"/>
      <c r="P18" s="22"/>
      <c r="Q18" s="22"/>
      <c r="R18" s="87"/>
      <c r="S18" s="84"/>
      <c r="T18" s="84"/>
    </row>
    <row r="19" s="10" customFormat="1" customHeight="1" spans="1:20">
      <c r="A19" s="18"/>
      <c r="B19" s="18"/>
      <c r="C19" s="18">
        <v>161198</v>
      </c>
      <c r="D19" s="20" t="s">
        <v>757</v>
      </c>
      <c r="E19" s="20" t="str">
        <f t="shared" si="0"/>
        <v>161198,</v>
      </c>
      <c r="F19" s="18" t="s">
        <v>817</v>
      </c>
      <c r="G19" s="18" t="s">
        <v>818</v>
      </c>
      <c r="H19" s="18" t="s">
        <v>819</v>
      </c>
      <c r="I19" s="18">
        <v>13.9</v>
      </c>
      <c r="J19" s="18">
        <v>32</v>
      </c>
      <c r="K19" s="41">
        <v>0.565625</v>
      </c>
      <c r="L19" s="40" t="s">
        <v>820</v>
      </c>
      <c r="M19" s="18"/>
      <c r="N19" s="18"/>
      <c r="O19" s="22"/>
      <c r="P19" s="22"/>
      <c r="Q19" s="22"/>
      <c r="R19" s="87"/>
      <c r="S19" s="84"/>
      <c r="T19" s="84"/>
    </row>
    <row r="20" s="10" customFormat="1" customHeight="1" spans="1:20">
      <c r="A20" s="18"/>
      <c r="B20" s="18"/>
      <c r="C20" s="18">
        <v>144423</v>
      </c>
      <c r="D20" s="20" t="s">
        <v>757</v>
      </c>
      <c r="E20" s="20" t="str">
        <f t="shared" si="0"/>
        <v>144423,</v>
      </c>
      <c r="F20" s="18" t="s">
        <v>821</v>
      </c>
      <c r="G20" s="18" t="s">
        <v>822</v>
      </c>
      <c r="H20" s="18" t="s">
        <v>819</v>
      </c>
      <c r="I20" s="18">
        <v>8.5</v>
      </c>
      <c r="J20" s="18">
        <v>18</v>
      </c>
      <c r="K20" s="41">
        <v>0.527777777777778</v>
      </c>
      <c r="L20" s="40" t="s">
        <v>823</v>
      </c>
      <c r="M20" s="18"/>
      <c r="N20" s="18"/>
      <c r="O20" s="22"/>
      <c r="P20" s="22"/>
      <c r="Q20" s="22"/>
      <c r="R20" s="87"/>
      <c r="S20" s="84"/>
      <c r="T20" s="84"/>
    </row>
    <row r="21" s="10" customFormat="1" customHeight="1" spans="1:20">
      <c r="A21" s="18"/>
      <c r="B21" s="18"/>
      <c r="C21" s="22">
        <v>58522</v>
      </c>
      <c r="D21" s="20" t="s">
        <v>757</v>
      </c>
      <c r="E21" s="20" t="str">
        <f t="shared" si="0"/>
        <v>58522,</v>
      </c>
      <c r="F21" s="22" t="s">
        <v>824</v>
      </c>
      <c r="G21" s="22" t="s">
        <v>825</v>
      </c>
      <c r="H21" s="22" t="s">
        <v>771</v>
      </c>
      <c r="I21" s="18">
        <v>11.812</v>
      </c>
      <c r="J21" s="18">
        <v>35</v>
      </c>
      <c r="K21" s="41">
        <v>0.662514285714286</v>
      </c>
      <c r="L21" s="40" t="s">
        <v>805</v>
      </c>
      <c r="M21" s="18"/>
      <c r="N21" s="18"/>
      <c r="O21" s="22"/>
      <c r="P21" s="22"/>
      <c r="Q21" s="22"/>
      <c r="R21" s="87"/>
      <c r="S21" s="84"/>
      <c r="T21" s="84"/>
    </row>
    <row r="22" s="10" customFormat="1" customHeight="1" spans="1:20">
      <c r="A22" s="18">
        <v>5</v>
      </c>
      <c r="B22" s="18" t="s">
        <v>4</v>
      </c>
      <c r="C22" s="22">
        <v>184082</v>
      </c>
      <c r="D22" s="20" t="s">
        <v>757</v>
      </c>
      <c r="E22" s="20" t="str">
        <f t="shared" si="0"/>
        <v>184082,</v>
      </c>
      <c r="F22" s="22" t="s">
        <v>826</v>
      </c>
      <c r="G22" s="18" t="s">
        <v>827</v>
      </c>
      <c r="H22" s="18" t="s">
        <v>828</v>
      </c>
      <c r="I22" s="18">
        <v>19.08</v>
      </c>
      <c r="J22" s="18">
        <v>59</v>
      </c>
      <c r="K22" s="41">
        <v>0.676610169491525</v>
      </c>
      <c r="L22" s="40" t="s">
        <v>762</v>
      </c>
      <c r="M22" s="18">
        <v>1512</v>
      </c>
      <c r="N22" s="18">
        <v>1807</v>
      </c>
      <c r="O22" s="117">
        <v>0.08</v>
      </c>
      <c r="P22" s="117">
        <v>0.1</v>
      </c>
      <c r="Q22" s="117">
        <v>0.06</v>
      </c>
      <c r="R22" s="85" t="s">
        <v>829</v>
      </c>
      <c r="S22" s="84"/>
      <c r="T22" s="84"/>
    </row>
    <row r="23" s="10" customFormat="1" customHeight="1" spans="1:20">
      <c r="A23" s="18"/>
      <c r="B23" s="18"/>
      <c r="C23" s="22">
        <v>48233</v>
      </c>
      <c r="D23" s="20" t="s">
        <v>757</v>
      </c>
      <c r="E23" s="20" t="str">
        <f t="shared" si="0"/>
        <v>48233,</v>
      </c>
      <c r="F23" s="22" t="s">
        <v>826</v>
      </c>
      <c r="G23" s="18" t="s">
        <v>830</v>
      </c>
      <c r="H23" s="18" t="s">
        <v>828</v>
      </c>
      <c r="I23" s="18">
        <v>11.14</v>
      </c>
      <c r="J23" s="18">
        <v>29.8</v>
      </c>
      <c r="K23" s="41">
        <v>0.626174496644295</v>
      </c>
      <c r="L23" s="40" t="s">
        <v>762</v>
      </c>
      <c r="M23" s="18"/>
      <c r="N23" s="18"/>
      <c r="O23" s="22"/>
      <c r="P23" s="22"/>
      <c r="Q23" s="22"/>
      <c r="R23" s="85"/>
      <c r="S23" s="84"/>
      <c r="T23" s="84"/>
    </row>
    <row r="24" s="10" customFormat="1" customHeight="1" spans="1:20">
      <c r="A24" s="22">
        <v>6</v>
      </c>
      <c r="B24" s="18" t="s">
        <v>5</v>
      </c>
      <c r="C24" s="27">
        <v>201264</v>
      </c>
      <c r="D24" s="20" t="s">
        <v>757</v>
      </c>
      <c r="E24" s="20" t="str">
        <f t="shared" si="0"/>
        <v>201264,</v>
      </c>
      <c r="F24" s="19" t="s">
        <v>831</v>
      </c>
      <c r="G24" s="19" t="s">
        <v>832</v>
      </c>
      <c r="H24" s="19" t="s">
        <v>833</v>
      </c>
      <c r="I24" s="18">
        <v>120</v>
      </c>
      <c r="J24" s="18">
        <v>248</v>
      </c>
      <c r="K24" s="41">
        <f>(J24-I24)/I24</f>
        <v>1.06666666666667</v>
      </c>
      <c r="L24" s="40" t="s">
        <v>834</v>
      </c>
      <c r="M24" s="18">
        <v>13143</v>
      </c>
      <c r="N24" s="18">
        <v>15755</v>
      </c>
      <c r="O24" s="117">
        <v>0.08</v>
      </c>
      <c r="P24" s="117">
        <v>0.1</v>
      </c>
      <c r="Q24" s="117">
        <v>0.06</v>
      </c>
      <c r="R24" s="87" t="s">
        <v>762</v>
      </c>
      <c r="S24" s="84"/>
      <c r="T24" s="84"/>
    </row>
    <row r="25" s="10" customFormat="1" customHeight="1" spans="1:20">
      <c r="A25" s="22"/>
      <c r="B25" s="18"/>
      <c r="C25" s="27">
        <v>201495</v>
      </c>
      <c r="D25" s="20" t="s">
        <v>757</v>
      </c>
      <c r="E25" s="20" t="str">
        <f t="shared" si="0"/>
        <v>201495,</v>
      </c>
      <c r="F25" s="19" t="s">
        <v>835</v>
      </c>
      <c r="G25" s="19" t="s">
        <v>836</v>
      </c>
      <c r="H25" s="19" t="s">
        <v>833</v>
      </c>
      <c r="I25" s="18">
        <v>137</v>
      </c>
      <c r="J25" s="18">
        <v>268</v>
      </c>
      <c r="K25" s="41">
        <f>(J25-I25)/I25</f>
        <v>0.956204379562044</v>
      </c>
      <c r="L25" s="40" t="s">
        <v>834</v>
      </c>
      <c r="M25" s="18"/>
      <c r="N25" s="18"/>
      <c r="O25" s="117"/>
      <c r="P25" s="117"/>
      <c r="Q25" s="117"/>
      <c r="R25" s="87"/>
      <c r="S25" s="84"/>
      <c r="T25" s="84"/>
    </row>
    <row r="26" s="10" customFormat="1" customHeight="1" spans="1:20">
      <c r="A26" s="22"/>
      <c r="B26" s="18"/>
      <c r="C26" s="22">
        <v>174232</v>
      </c>
      <c r="D26" s="20" t="s">
        <v>757</v>
      </c>
      <c r="E26" s="20" t="str">
        <f t="shared" ref="E26:E43" si="1">C26&amp;D26</f>
        <v>174232,</v>
      </c>
      <c r="F26" s="18" t="s">
        <v>837</v>
      </c>
      <c r="G26" s="18" t="s">
        <v>838</v>
      </c>
      <c r="H26" s="18" t="s">
        <v>839</v>
      </c>
      <c r="I26" s="18">
        <v>69</v>
      </c>
      <c r="J26" s="18">
        <v>138</v>
      </c>
      <c r="K26" s="41">
        <v>0.5</v>
      </c>
      <c r="L26" s="40" t="s">
        <v>840</v>
      </c>
      <c r="M26" s="18"/>
      <c r="N26" s="18"/>
      <c r="O26" s="22"/>
      <c r="P26" s="22"/>
      <c r="Q26" s="22"/>
      <c r="R26" s="87"/>
      <c r="S26" s="84"/>
      <c r="T26" s="84"/>
    </row>
    <row r="27" s="10" customFormat="1" customHeight="1" spans="1:20">
      <c r="A27" s="22"/>
      <c r="B27" s="18"/>
      <c r="C27" s="22">
        <v>181356</v>
      </c>
      <c r="D27" s="20" t="s">
        <v>757</v>
      </c>
      <c r="E27" s="20" t="str">
        <f t="shared" si="1"/>
        <v>181356,</v>
      </c>
      <c r="F27" s="22" t="s">
        <v>841</v>
      </c>
      <c r="G27" s="18" t="s">
        <v>842</v>
      </c>
      <c r="H27" s="18" t="s">
        <v>843</v>
      </c>
      <c r="I27" s="18">
        <v>44.5</v>
      </c>
      <c r="J27" s="18">
        <v>78</v>
      </c>
      <c r="K27" s="41">
        <v>0.429487179487179</v>
      </c>
      <c r="L27" s="40" t="s">
        <v>844</v>
      </c>
      <c r="M27" s="18"/>
      <c r="N27" s="18"/>
      <c r="O27" s="22"/>
      <c r="P27" s="22"/>
      <c r="Q27" s="22"/>
      <c r="R27" s="87"/>
      <c r="S27" s="84"/>
      <c r="T27" s="84"/>
    </row>
    <row r="28" s="10" customFormat="1" customHeight="1" spans="1:20">
      <c r="A28" s="22"/>
      <c r="B28" s="18"/>
      <c r="C28" s="22">
        <v>67665</v>
      </c>
      <c r="D28" s="20" t="s">
        <v>757</v>
      </c>
      <c r="E28" s="20" t="str">
        <f t="shared" si="1"/>
        <v>67665,</v>
      </c>
      <c r="F28" s="22" t="s">
        <v>845</v>
      </c>
      <c r="G28" s="22" t="s">
        <v>846</v>
      </c>
      <c r="H28" s="22" t="s">
        <v>847</v>
      </c>
      <c r="I28" s="18">
        <v>15.92</v>
      </c>
      <c r="J28" s="18">
        <v>39.8</v>
      </c>
      <c r="K28" s="41">
        <v>0.6</v>
      </c>
      <c r="L28" s="40" t="s">
        <v>848</v>
      </c>
      <c r="M28" s="18"/>
      <c r="N28" s="18"/>
      <c r="O28" s="22"/>
      <c r="P28" s="22"/>
      <c r="Q28" s="22"/>
      <c r="R28" s="87"/>
      <c r="S28" s="84"/>
      <c r="T28" s="84"/>
    </row>
    <row r="29" s="10" customFormat="1" customHeight="1" spans="1:20">
      <c r="A29" s="22"/>
      <c r="B29" s="18"/>
      <c r="C29" s="22">
        <v>169668</v>
      </c>
      <c r="D29" s="20" t="s">
        <v>757</v>
      </c>
      <c r="E29" s="20" t="str">
        <f t="shared" si="1"/>
        <v>169668,</v>
      </c>
      <c r="F29" s="22" t="s">
        <v>849</v>
      </c>
      <c r="G29" s="18" t="s">
        <v>850</v>
      </c>
      <c r="H29" s="18" t="s">
        <v>851</v>
      </c>
      <c r="I29" s="18">
        <v>34.8</v>
      </c>
      <c r="J29" s="18">
        <v>87</v>
      </c>
      <c r="K29" s="41">
        <v>0.6</v>
      </c>
      <c r="L29" s="40" t="s">
        <v>852</v>
      </c>
      <c r="M29" s="18"/>
      <c r="N29" s="18"/>
      <c r="O29" s="22"/>
      <c r="P29" s="22"/>
      <c r="Q29" s="22"/>
      <c r="R29" s="87"/>
      <c r="S29" s="84"/>
      <c r="T29" s="84"/>
    </row>
    <row r="30" s="10" customFormat="1" customHeight="1" spans="1:20">
      <c r="A30" s="22"/>
      <c r="B30" s="18"/>
      <c r="C30" s="22">
        <v>184102</v>
      </c>
      <c r="D30" s="20" t="s">
        <v>757</v>
      </c>
      <c r="E30" s="20" t="str">
        <f t="shared" si="1"/>
        <v>184102,</v>
      </c>
      <c r="F30" s="22" t="s">
        <v>845</v>
      </c>
      <c r="G30" s="22" t="s">
        <v>853</v>
      </c>
      <c r="H30" s="22" t="s">
        <v>847</v>
      </c>
      <c r="I30" s="18">
        <v>17.65</v>
      </c>
      <c r="J30" s="18">
        <v>43.8</v>
      </c>
      <c r="K30" s="41">
        <v>0.59703196347032</v>
      </c>
      <c r="L30" s="40" t="s">
        <v>848</v>
      </c>
      <c r="M30" s="18"/>
      <c r="N30" s="18"/>
      <c r="O30" s="22"/>
      <c r="P30" s="22"/>
      <c r="Q30" s="22"/>
      <c r="R30" s="87"/>
      <c r="S30" s="84"/>
      <c r="T30" s="84"/>
    </row>
    <row r="31" s="10" customFormat="1" customHeight="1" spans="1:20">
      <c r="A31" s="22"/>
      <c r="B31" s="18"/>
      <c r="C31" s="18">
        <v>183439</v>
      </c>
      <c r="D31" s="20" t="s">
        <v>757</v>
      </c>
      <c r="E31" s="20" t="str">
        <f t="shared" si="1"/>
        <v>183439,</v>
      </c>
      <c r="F31" s="18" t="s">
        <v>854</v>
      </c>
      <c r="G31" s="18" t="s">
        <v>855</v>
      </c>
      <c r="H31" s="18" t="s">
        <v>856</v>
      </c>
      <c r="I31" s="18">
        <v>56</v>
      </c>
      <c r="J31" s="18">
        <v>112</v>
      </c>
      <c r="K31" s="41">
        <v>0.5</v>
      </c>
      <c r="L31" s="40" t="s">
        <v>805</v>
      </c>
      <c r="M31" s="18"/>
      <c r="N31" s="18"/>
      <c r="O31" s="22"/>
      <c r="P31" s="22"/>
      <c r="Q31" s="22"/>
      <c r="R31" s="87"/>
      <c r="S31" s="84"/>
      <c r="T31" s="84"/>
    </row>
    <row r="32" s="10" customFormat="1" customHeight="1" spans="1:20">
      <c r="A32" s="18">
        <v>7</v>
      </c>
      <c r="B32" s="18" t="s">
        <v>6</v>
      </c>
      <c r="C32" s="18">
        <v>84174</v>
      </c>
      <c r="D32" s="20" t="s">
        <v>757</v>
      </c>
      <c r="E32" s="20" t="str">
        <f t="shared" si="1"/>
        <v>84174,</v>
      </c>
      <c r="F32" s="18" t="s">
        <v>857</v>
      </c>
      <c r="G32" s="18" t="s">
        <v>858</v>
      </c>
      <c r="H32" s="18" t="s">
        <v>792</v>
      </c>
      <c r="I32" s="18">
        <v>12.25</v>
      </c>
      <c r="J32" s="18">
        <v>35</v>
      </c>
      <c r="K32" s="41">
        <v>0.65</v>
      </c>
      <c r="L32" s="40" t="s">
        <v>859</v>
      </c>
      <c r="M32" s="18">
        <v>2561</v>
      </c>
      <c r="N32" s="18">
        <v>3057</v>
      </c>
      <c r="O32" s="117">
        <v>0.08</v>
      </c>
      <c r="P32" s="117">
        <v>0.1</v>
      </c>
      <c r="Q32" s="117">
        <v>0.06</v>
      </c>
      <c r="R32" s="87" t="s">
        <v>762</v>
      </c>
      <c r="S32" s="84"/>
      <c r="T32" s="84"/>
    </row>
    <row r="33" s="10" customFormat="1" customHeight="1" spans="1:20">
      <c r="A33" s="18">
        <v>8</v>
      </c>
      <c r="B33" s="22" t="s">
        <v>7</v>
      </c>
      <c r="C33" s="18">
        <v>197387</v>
      </c>
      <c r="D33" s="20" t="s">
        <v>757</v>
      </c>
      <c r="E33" s="20" t="str">
        <f t="shared" si="1"/>
        <v>197387,</v>
      </c>
      <c r="F33" s="22" t="s">
        <v>860</v>
      </c>
      <c r="G33" s="22" t="s">
        <v>861</v>
      </c>
      <c r="H33" s="22" t="s">
        <v>862</v>
      </c>
      <c r="I33" s="18">
        <v>33</v>
      </c>
      <c r="J33" s="18">
        <v>88</v>
      </c>
      <c r="K33" s="41">
        <v>0.625</v>
      </c>
      <c r="L33" s="40" t="s">
        <v>863</v>
      </c>
      <c r="M33" s="119">
        <v>1110</v>
      </c>
      <c r="N33" s="119">
        <v>1352</v>
      </c>
      <c r="O33" s="114">
        <v>0.08</v>
      </c>
      <c r="P33" s="114">
        <v>0.1</v>
      </c>
      <c r="Q33" s="114">
        <v>0.06</v>
      </c>
      <c r="R33" s="127" t="s">
        <v>762</v>
      </c>
      <c r="S33" s="84"/>
      <c r="T33" s="84"/>
    </row>
    <row r="34" s="10" customFormat="1" customHeight="1" spans="1:20">
      <c r="A34" s="18"/>
      <c r="B34" s="22"/>
      <c r="C34" s="18">
        <v>197384</v>
      </c>
      <c r="D34" s="20" t="s">
        <v>757</v>
      </c>
      <c r="E34" s="20" t="str">
        <f t="shared" si="1"/>
        <v>197384,</v>
      </c>
      <c r="F34" s="22" t="s">
        <v>864</v>
      </c>
      <c r="G34" s="18" t="s">
        <v>865</v>
      </c>
      <c r="H34" s="18" t="s">
        <v>862</v>
      </c>
      <c r="I34" s="18">
        <v>9.9</v>
      </c>
      <c r="J34" s="18">
        <v>19.8</v>
      </c>
      <c r="K34" s="41">
        <v>0.5</v>
      </c>
      <c r="L34" s="40" t="s">
        <v>866</v>
      </c>
      <c r="M34" s="120"/>
      <c r="N34" s="120"/>
      <c r="O34" s="116"/>
      <c r="P34" s="116"/>
      <c r="Q34" s="116"/>
      <c r="R34" s="129"/>
      <c r="S34" s="84"/>
      <c r="T34" s="84"/>
    </row>
    <row r="35" s="10" customFormat="1" ht="32" customHeight="1" spans="1:20">
      <c r="A35" s="22">
        <v>9</v>
      </c>
      <c r="B35" s="22" t="s">
        <v>867</v>
      </c>
      <c r="C35" s="22">
        <v>201173</v>
      </c>
      <c r="D35" s="20" t="s">
        <v>757</v>
      </c>
      <c r="E35" s="20" t="str">
        <f t="shared" si="1"/>
        <v>201173,</v>
      </c>
      <c r="F35" s="22" t="s">
        <v>868</v>
      </c>
      <c r="G35" s="22" t="s">
        <v>869</v>
      </c>
      <c r="H35" s="22" t="s">
        <v>795</v>
      </c>
      <c r="I35" s="18">
        <v>12</v>
      </c>
      <c r="J35" s="18">
        <v>29.9</v>
      </c>
      <c r="K35" s="41">
        <v>0.598662207357859</v>
      </c>
      <c r="L35" s="40" t="s">
        <v>870</v>
      </c>
      <c r="M35" s="22">
        <v>3195</v>
      </c>
      <c r="N35" s="22">
        <v>3862</v>
      </c>
      <c r="O35" s="117">
        <v>0.08</v>
      </c>
      <c r="P35" s="117">
        <v>0.1</v>
      </c>
      <c r="Q35" s="117">
        <v>0.06</v>
      </c>
      <c r="R35" s="87" t="s">
        <v>762</v>
      </c>
      <c r="S35" s="84"/>
      <c r="T35" s="84"/>
    </row>
    <row r="36" customHeight="1" spans="1:20">
      <c r="A36" s="22">
        <v>10</v>
      </c>
      <c r="B36" s="22" t="s">
        <v>9</v>
      </c>
      <c r="C36" s="22">
        <v>132393</v>
      </c>
      <c r="D36" s="20" t="s">
        <v>757</v>
      </c>
      <c r="E36" s="20" t="str">
        <f t="shared" si="1"/>
        <v>132393,</v>
      </c>
      <c r="F36" s="22" t="s">
        <v>871</v>
      </c>
      <c r="G36" s="18" t="s">
        <v>872</v>
      </c>
      <c r="H36" s="18" t="s">
        <v>873</v>
      </c>
      <c r="I36" s="18">
        <v>7.02</v>
      </c>
      <c r="J36" s="18">
        <v>19.5</v>
      </c>
      <c r="K36" s="41">
        <v>0.64</v>
      </c>
      <c r="L36" s="40" t="s">
        <v>874</v>
      </c>
      <c r="M36" s="119">
        <v>2983</v>
      </c>
      <c r="N36" s="119">
        <v>3926</v>
      </c>
      <c r="O36" s="114">
        <v>0.08</v>
      </c>
      <c r="P36" s="114">
        <v>0.1</v>
      </c>
      <c r="Q36" s="114">
        <v>0.06</v>
      </c>
      <c r="R36" s="22" t="s">
        <v>762</v>
      </c>
      <c r="S36" s="131"/>
      <c r="T36" s="84"/>
    </row>
    <row r="37" customHeight="1" spans="1:20">
      <c r="A37" s="22"/>
      <c r="B37" s="22"/>
      <c r="C37" s="89">
        <v>53857</v>
      </c>
      <c r="D37" s="20" t="s">
        <v>757</v>
      </c>
      <c r="E37" s="20" t="str">
        <f t="shared" si="1"/>
        <v>53857,</v>
      </c>
      <c r="F37" s="19" t="s">
        <v>875</v>
      </c>
      <c r="G37" s="19" t="s">
        <v>876</v>
      </c>
      <c r="H37" s="19" t="s">
        <v>877</v>
      </c>
      <c r="I37" s="18">
        <v>4.5</v>
      </c>
      <c r="J37" s="18">
        <v>21</v>
      </c>
      <c r="K37" s="41">
        <f>(J37-I37)/I37</f>
        <v>3.66666666666667</v>
      </c>
      <c r="L37" s="40" t="s">
        <v>762</v>
      </c>
      <c r="M37" s="121"/>
      <c r="N37" s="121"/>
      <c r="O37" s="115"/>
      <c r="P37" s="115"/>
      <c r="Q37" s="115"/>
      <c r="R37" s="22"/>
      <c r="S37" s="131"/>
      <c r="T37" s="84"/>
    </row>
    <row r="38" customHeight="1" spans="1:20">
      <c r="A38" s="22"/>
      <c r="B38" s="22"/>
      <c r="C38" s="89">
        <v>38124</v>
      </c>
      <c r="D38" s="20" t="s">
        <v>757</v>
      </c>
      <c r="E38" s="20" t="str">
        <f t="shared" si="1"/>
        <v>38124,</v>
      </c>
      <c r="F38" s="28" t="s">
        <v>878</v>
      </c>
      <c r="G38" s="19" t="s">
        <v>879</v>
      </c>
      <c r="H38" s="21" t="s">
        <v>771</v>
      </c>
      <c r="I38" s="20">
        <v>14.1</v>
      </c>
      <c r="J38" s="20">
        <v>28</v>
      </c>
      <c r="K38" s="40">
        <f>(J38-I38)/I38</f>
        <v>0.98581560283688</v>
      </c>
      <c r="L38" s="40" t="s">
        <v>880</v>
      </c>
      <c r="M38" s="121"/>
      <c r="N38" s="121"/>
      <c r="O38" s="115"/>
      <c r="P38" s="115"/>
      <c r="Q38" s="115"/>
      <c r="R38" s="22"/>
      <c r="S38" s="131"/>
      <c r="T38" s="84"/>
    </row>
    <row r="39" customHeight="1" spans="1:20">
      <c r="A39" s="90">
        <v>11</v>
      </c>
      <c r="B39" s="91" t="s">
        <v>881</v>
      </c>
      <c r="C39" s="111">
        <v>101716</v>
      </c>
      <c r="D39" s="112" t="s">
        <v>757</v>
      </c>
      <c r="E39" s="112" t="str">
        <f t="shared" si="1"/>
        <v>101716,</v>
      </c>
      <c r="F39" s="111" t="s">
        <v>13</v>
      </c>
      <c r="G39" s="111" t="s">
        <v>882</v>
      </c>
      <c r="H39" s="112" t="s">
        <v>883</v>
      </c>
      <c r="I39" s="112">
        <v>102.9</v>
      </c>
      <c r="J39" s="112">
        <v>138</v>
      </c>
      <c r="K39" s="122">
        <v>0.254347826086956</v>
      </c>
      <c r="L39" s="122" t="s">
        <v>762</v>
      </c>
      <c r="M39" s="111">
        <v>4483</v>
      </c>
      <c r="N39" s="111">
        <v>5374</v>
      </c>
      <c r="O39" s="111" t="s">
        <v>884</v>
      </c>
      <c r="P39" s="111" t="s">
        <v>885</v>
      </c>
      <c r="Q39" s="111" t="s">
        <v>884</v>
      </c>
      <c r="R39" s="18" t="s">
        <v>886</v>
      </c>
      <c r="S39" s="131"/>
      <c r="T39" s="84"/>
    </row>
    <row r="40" customHeight="1" spans="1:20">
      <c r="A40" s="94"/>
      <c r="B40" s="95"/>
      <c r="C40" s="78">
        <v>101715</v>
      </c>
      <c r="D40" s="77" t="s">
        <v>757</v>
      </c>
      <c r="E40" s="77" t="str">
        <f t="shared" si="1"/>
        <v>101715,</v>
      </c>
      <c r="F40" s="78" t="s">
        <v>13</v>
      </c>
      <c r="G40" s="78" t="s">
        <v>887</v>
      </c>
      <c r="H40" s="77" t="s">
        <v>883</v>
      </c>
      <c r="I40" s="77">
        <v>371</v>
      </c>
      <c r="J40" s="77">
        <v>495</v>
      </c>
      <c r="K40" s="123">
        <v>0.250505050505051</v>
      </c>
      <c r="L40" s="123" t="s">
        <v>762</v>
      </c>
      <c r="M40" s="111"/>
      <c r="N40" s="111"/>
      <c r="O40" s="78" t="s">
        <v>888</v>
      </c>
      <c r="P40" s="78" t="s">
        <v>889</v>
      </c>
      <c r="Q40" s="78" t="s">
        <v>888</v>
      </c>
      <c r="R40" s="18"/>
      <c r="S40" s="131"/>
      <c r="T40" s="84"/>
    </row>
    <row r="41" customHeight="1" spans="1:20">
      <c r="A41" s="94"/>
      <c r="B41" s="95"/>
      <c r="C41" s="76">
        <v>117756</v>
      </c>
      <c r="D41" s="73" t="s">
        <v>757</v>
      </c>
      <c r="E41" s="73" t="str">
        <f t="shared" si="1"/>
        <v>117756,</v>
      </c>
      <c r="F41" s="76" t="s">
        <v>13</v>
      </c>
      <c r="G41" s="76" t="s">
        <v>890</v>
      </c>
      <c r="H41" s="73" t="s">
        <v>883</v>
      </c>
      <c r="I41" s="73">
        <v>716.55</v>
      </c>
      <c r="J41" s="73">
        <v>900</v>
      </c>
      <c r="K41" s="124">
        <v>0.203833333333333</v>
      </c>
      <c r="L41" s="124" t="s">
        <v>891</v>
      </c>
      <c r="M41" s="111"/>
      <c r="N41" s="111"/>
      <c r="O41" s="76" t="s">
        <v>892</v>
      </c>
      <c r="P41" s="76" t="s">
        <v>893</v>
      </c>
      <c r="Q41" s="76" t="s">
        <v>892</v>
      </c>
      <c r="R41" s="18"/>
      <c r="S41" s="131"/>
      <c r="T41" s="84"/>
    </row>
    <row r="42" customHeight="1" spans="1:20">
      <c r="A42" s="94"/>
      <c r="B42" s="95"/>
      <c r="C42" s="75">
        <v>141310</v>
      </c>
      <c r="D42" s="72" t="s">
        <v>757</v>
      </c>
      <c r="E42" s="72" t="str">
        <f t="shared" si="1"/>
        <v>141310,</v>
      </c>
      <c r="F42" s="75" t="s">
        <v>13</v>
      </c>
      <c r="G42" s="75" t="s">
        <v>894</v>
      </c>
      <c r="H42" s="72" t="s">
        <v>883</v>
      </c>
      <c r="I42" s="72">
        <v>723.71</v>
      </c>
      <c r="J42" s="72">
        <v>950</v>
      </c>
      <c r="K42" s="125">
        <v>0.2382</v>
      </c>
      <c r="L42" s="125" t="s">
        <v>895</v>
      </c>
      <c r="M42" s="111"/>
      <c r="N42" s="111"/>
      <c r="O42" s="75" t="s">
        <v>892</v>
      </c>
      <c r="P42" s="75" t="s">
        <v>896</v>
      </c>
      <c r="Q42" s="75" t="s">
        <v>892</v>
      </c>
      <c r="R42" s="18"/>
      <c r="S42" s="131"/>
      <c r="T42" s="84"/>
    </row>
    <row r="43" customHeight="1" spans="1:20">
      <c r="A43" s="94"/>
      <c r="B43" s="95"/>
      <c r="C43" s="76">
        <v>118078</v>
      </c>
      <c r="D43" s="73" t="s">
        <v>757</v>
      </c>
      <c r="E43" s="73" t="str">
        <f t="shared" ref="E43:E49" si="2">C43&amp;D43</f>
        <v>118078,</v>
      </c>
      <c r="F43" s="76" t="s">
        <v>12</v>
      </c>
      <c r="G43" s="76" t="s">
        <v>897</v>
      </c>
      <c r="H43" s="76" t="s">
        <v>898</v>
      </c>
      <c r="I43" s="73">
        <v>768.2</v>
      </c>
      <c r="J43" s="73">
        <v>965</v>
      </c>
      <c r="K43" s="124">
        <f t="shared" ref="K43:K49" si="3">(J43-I43)/I43</f>
        <v>0.256183285602708</v>
      </c>
      <c r="L43" s="124" t="s">
        <v>899</v>
      </c>
      <c r="M43" s="111"/>
      <c r="N43" s="111"/>
      <c r="O43" s="73" t="s">
        <v>900</v>
      </c>
      <c r="P43" s="76" t="s">
        <v>901</v>
      </c>
      <c r="Q43" s="73" t="s">
        <v>900</v>
      </c>
      <c r="R43" s="18"/>
      <c r="S43" s="131"/>
      <c r="T43" s="84"/>
    </row>
    <row r="44" customHeight="1" spans="1:20">
      <c r="A44" s="94"/>
      <c r="B44" s="95"/>
      <c r="C44" s="75">
        <v>23896</v>
      </c>
      <c r="D44" s="72" t="s">
        <v>757</v>
      </c>
      <c r="E44" s="72" t="str">
        <f t="shared" si="2"/>
        <v>23896,</v>
      </c>
      <c r="F44" s="75" t="s">
        <v>12</v>
      </c>
      <c r="G44" s="75" t="s">
        <v>902</v>
      </c>
      <c r="H44" s="75" t="s">
        <v>898</v>
      </c>
      <c r="I44" s="72">
        <v>394.1</v>
      </c>
      <c r="J44" s="72">
        <v>495</v>
      </c>
      <c r="K44" s="125">
        <f t="shared" si="3"/>
        <v>0.256026389241309</v>
      </c>
      <c r="L44" s="125" t="s">
        <v>903</v>
      </c>
      <c r="M44" s="111"/>
      <c r="N44" s="111"/>
      <c r="O44" s="72" t="s">
        <v>888</v>
      </c>
      <c r="P44" s="75" t="s">
        <v>904</v>
      </c>
      <c r="Q44" s="72" t="s">
        <v>888</v>
      </c>
      <c r="R44" s="18"/>
      <c r="S44" s="131"/>
      <c r="T44" s="84"/>
    </row>
    <row r="45" customHeight="1" spans="1:20">
      <c r="A45" s="94"/>
      <c r="B45" s="95"/>
      <c r="C45" s="76">
        <v>23895</v>
      </c>
      <c r="D45" s="73" t="s">
        <v>757</v>
      </c>
      <c r="E45" s="73" t="str">
        <f t="shared" si="2"/>
        <v>23895,</v>
      </c>
      <c r="F45" s="76" t="s">
        <v>12</v>
      </c>
      <c r="G45" s="76" t="s">
        <v>905</v>
      </c>
      <c r="H45" s="76" t="s">
        <v>898</v>
      </c>
      <c r="I45" s="73">
        <v>96.55</v>
      </c>
      <c r="J45" s="73">
        <v>128</v>
      </c>
      <c r="K45" s="124">
        <f t="shared" si="3"/>
        <v>0.325737959606422</v>
      </c>
      <c r="L45" s="124" t="s">
        <v>762</v>
      </c>
      <c r="M45" s="111"/>
      <c r="N45" s="111"/>
      <c r="O45" s="73" t="s">
        <v>884</v>
      </c>
      <c r="P45" s="76" t="s">
        <v>906</v>
      </c>
      <c r="Q45" s="73" t="s">
        <v>884</v>
      </c>
      <c r="R45" s="18"/>
      <c r="S45" s="131"/>
      <c r="T45" s="84"/>
    </row>
    <row r="46" customHeight="1" spans="1:20">
      <c r="A46" s="94"/>
      <c r="B46" s="95"/>
      <c r="C46" s="75">
        <v>23455</v>
      </c>
      <c r="D46" s="72" t="s">
        <v>757</v>
      </c>
      <c r="E46" s="72" t="str">
        <f t="shared" si="2"/>
        <v>23455,</v>
      </c>
      <c r="F46" s="75" t="s">
        <v>12</v>
      </c>
      <c r="G46" s="75" t="s">
        <v>907</v>
      </c>
      <c r="H46" s="75" t="s">
        <v>898</v>
      </c>
      <c r="I46" s="72">
        <v>103.5</v>
      </c>
      <c r="J46" s="72">
        <v>159</v>
      </c>
      <c r="K46" s="125">
        <f t="shared" si="3"/>
        <v>0.536231884057971</v>
      </c>
      <c r="L46" s="125" t="s">
        <v>762</v>
      </c>
      <c r="M46" s="111"/>
      <c r="N46" s="111"/>
      <c r="O46" s="72" t="s">
        <v>906</v>
      </c>
      <c r="P46" s="75" t="s">
        <v>908</v>
      </c>
      <c r="Q46" s="72" t="s">
        <v>906</v>
      </c>
      <c r="R46" s="18"/>
      <c r="S46" s="131"/>
      <c r="T46" s="84"/>
    </row>
    <row r="47" customHeight="1" spans="1:20">
      <c r="A47" s="94"/>
      <c r="B47" s="95"/>
      <c r="C47" s="76">
        <v>140822</v>
      </c>
      <c r="D47" s="73" t="s">
        <v>757</v>
      </c>
      <c r="E47" s="73" t="str">
        <f t="shared" si="2"/>
        <v>140822,</v>
      </c>
      <c r="F47" s="76" t="s">
        <v>12</v>
      </c>
      <c r="G47" s="76" t="s">
        <v>909</v>
      </c>
      <c r="H47" s="76" t="s">
        <v>898</v>
      </c>
      <c r="I47" s="73">
        <v>410</v>
      </c>
      <c r="J47" s="73">
        <v>636</v>
      </c>
      <c r="K47" s="124">
        <f t="shared" si="3"/>
        <v>0.551219512195122</v>
      </c>
      <c r="L47" s="124" t="s">
        <v>762</v>
      </c>
      <c r="M47" s="111"/>
      <c r="N47" s="111"/>
      <c r="O47" s="73" t="s">
        <v>910</v>
      </c>
      <c r="P47" s="76" t="s">
        <v>906</v>
      </c>
      <c r="Q47" s="73" t="s">
        <v>910</v>
      </c>
      <c r="R47" s="18"/>
      <c r="S47" s="131"/>
      <c r="T47" s="84"/>
    </row>
    <row r="48" customHeight="1" spans="1:20">
      <c r="A48" s="94"/>
      <c r="B48" s="95"/>
      <c r="C48" s="75">
        <v>198582</v>
      </c>
      <c r="D48" s="72" t="s">
        <v>757</v>
      </c>
      <c r="E48" s="72" t="str">
        <f t="shared" si="2"/>
        <v>198582,</v>
      </c>
      <c r="F48" s="75" t="s">
        <v>12</v>
      </c>
      <c r="G48" s="75" t="s">
        <v>911</v>
      </c>
      <c r="H48" s="75" t="s">
        <v>898</v>
      </c>
      <c r="I48" s="72">
        <v>54.4</v>
      </c>
      <c r="J48" s="72">
        <v>78</v>
      </c>
      <c r="K48" s="125">
        <f t="shared" si="3"/>
        <v>0.433823529411765</v>
      </c>
      <c r="L48" s="125" t="s">
        <v>912</v>
      </c>
      <c r="M48" s="111"/>
      <c r="N48" s="111"/>
      <c r="O48" s="72" t="s">
        <v>904</v>
      </c>
      <c r="P48" s="75" t="s">
        <v>913</v>
      </c>
      <c r="Q48" s="72" t="s">
        <v>904</v>
      </c>
      <c r="R48" s="18"/>
      <c r="S48" s="131"/>
      <c r="T48" s="84"/>
    </row>
    <row r="49" customHeight="1" spans="1:20">
      <c r="A49" s="102"/>
      <c r="B49" s="103"/>
      <c r="C49" s="76">
        <v>140823</v>
      </c>
      <c r="D49" s="73" t="s">
        <v>757</v>
      </c>
      <c r="E49" s="73" t="str">
        <f t="shared" si="2"/>
        <v>140823,</v>
      </c>
      <c r="F49" s="76" t="s">
        <v>12</v>
      </c>
      <c r="G49" s="76" t="s">
        <v>914</v>
      </c>
      <c r="H49" s="76" t="s">
        <v>898</v>
      </c>
      <c r="I49" s="73">
        <v>214.4</v>
      </c>
      <c r="J49" s="73">
        <v>288</v>
      </c>
      <c r="K49" s="124">
        <f t="shared" si="3"/>
        <v>0.343283582089552</v>
      </c>
      <c r="L49" s="124" t="s">
        <v>915</v>
      </c>
      <c r="M49" s="111"/>
      <c r="N49" s="111"/>
      <c r="O49" s="73" t="s">
        <v>901</v>
      </c>
      <c r="P49" s="76" t="s">
        <v>904</v>
      </c>
      <c r="Q49" s="73" t="s">
        <v>901</v>
      </c>
      <c r="R49" s="18"/>
      <c r="S49" s="132"/>
      <c r="T49" s="86"/>
    </row>
  </sheetData>
  <sheetProtection formatCells="0" insertHyperlinks="0" autoFilter="0"/>
  <mergeCells count="76">
    <mergeCell ref="A1:L1"/>
    <mergeCell ref="M1:N1"/>
    <mergeCell ref="O1:Q1"/>
    <mergeCell ref="A3:A8"/>
    <mergeCell ref="A9:A13"/>
    <mergeCell ref="A14:A16"/>
    <mergeCell ref="A17:A21"/>
    <mergeCell ref="A22:A23"/>
    <mergeCell ref="A24:A31"/>
    <mergeCell ref="A33:A34"/>
    <mergeCell ref="A36:A38"/>
    <mergeCell ref="A39:A49"/>
    <mergeCell ref="B3:B8"/>
    <mergeCell ref="B9:B13"/>
    <mergeCell ref="B14:B16"/>
    <mergeCell ref="B17:B21"/>
    <mergeCell ref="B22:B23"/>
    <mergeCell ref="B24:B31"/>
    <mergeCell ref="B33:B34"/>
    <mergeCell ref="B36:B38"/>
    <mergeCell ref="B39:B49"/>
    <mergeCell ref="M3:M8"/>
    <mergeCell ref="M9:M13"/>
    <mergeCell ref="M14:M16"/>
    <mergeCell ref="M17:M21"/>
    <mergeCell ref="M22:M23"/>
    <mergeCell ref="M24:M31"/>
    <mergeCell ref="M33:M34"/>
    <mergeCell ref="M36:M38"/>
    <mergeCell ref="M39:M49"/>
    <mergeCell ref="N3:N8"/>
    <mergeCell ref="N9:N13"/>
    <mergeCell ref="N14:N16"/>
    <mergeCell ref="N17:N21"/>
    <mergeCell ref="N22:N23"/>
    <mergeCell ref="N24:N31"/>
    <mergeCell ref="N33:N34"/>
    <mergeCell ref="N36:N38"/>
    <mergeCell ref="N39:N49"/>
    <mergeCell ref="O3:O8"/>
    <mergeCell ref="O9:O13"/>
    <mergeCell ref="O14:O16"/>
    <mergeCell ref="O17:O21"/>
    <mergeCell ref="O22:O23"/>
    <mergeCell ref="O24:O31"/>
    <mergeCell ref="O33:O34"/>
    <mergeCell ref="O36:O38"/>
    <mergeCell ref="P3:P8"/>
    <mergeCell ref="P9:P13"/>
    <mergeCell ref="P14:P16"/>
    <mergeCell ref="P17:P21"/>
    <mergeCell ref="P22:P23"/>
    <mergeCell ref="P24:P31"/>
    <mergeCell ref="P33:P34"/>
    <mergeCell ref="P36:P38"/>
    <mergeCell ref="Q3:Q8"/>
    <mergeCell ref="Q9:Q13"/>
    <mergeCell ref="Q14:Q16"/>
    <mergeCell ref="Q17:Q21"/>
    <mergeCell ref="Q22:Q23"/>
    <mergeCell ref="Q24:Q31"/>
    <mergeCell ref="Q33:Q34"/>
    <mergeCell ref="Q36:Q38"/>
    <mergeCell ref="R3:R8"/>
    <mergeCell ref="R9:R13"/>
    <mergeCell ref="R14:R16"/>
    <mergeCell ref="R17:R21"/>
    <mergeCell ref="R22:R23"/>
    <mergeCell ref="R24:R31"/>
    <mergeCell ref="R33:R34"/>
    <mergeCell ref="R36:R38"/>
    <mergeCell ref="R39:R49"/>
    <mergeCell ref="S1:S2"/>
    <mergeCell ref="S3:S49"/>
    <mergeCell ref="T1:T2"/>
    <mergeCell ref="T3:T49"/>
  </mergeCells>
  <pageMargins left="0.275" right="0.156944444444444" top="0.196527777777778" bottom="0.236111111111111" header="0.236111111111111" footer="0.156944444444444"/>
  <pageSetup paperSize="9" scale="5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I3" sqref="I3:I8"/>
    </sheetView>
  </sheetViews>
  <sheetFormatPr defaultColWidth="9" defaultRowHeight="24" customHeight="1"/>
  <cols>
    <col min="1" max="1" width="5.25" customWidth="1"/>
    <col min="3" max="3" width="13" customWidth="1"/>
    <col min="4" max="4" width="21.25" customWidth="1"/>
    <col min="5" max="5" width="15.875" customWidth="1"/>
    <col min="6" max="6" width="20.875" customWidth="1"/>
    <col min="7" max="7" width="20.875" style="79" customWidth="1"/>
    <col min="8" max="8" width="25.75" style="80" customWidth="1"/>
    <col min="9" max="9" width="12" customWidth="1"/>
    <col min="10" max="10" width="12.375" customWidth="1"/>
    <col min="11" max="13" width="15.75" style="53" customWidth="1"/>
  </cols>
  <sheetData>
    <row r="1" s="5" customFormat="1" ht="36" customHeight="1" spans="1:13">
      <c r="A1" s="6" t="s">
        <v>916</v>
      </c>
      <c r="B1" s="6"/>
      <c r="C1" s="6"/>
      <c r="D1" s="6"/>
      <c r="E1" s="6"/>
      <c r="F1" s="6"/>
      <c r="G1" s="6"/>
      <c r="H1" s="81"/>
      <c r="I1" s="6" t="s">
        <v>917</v>
      </c>
      <c r="J1" s="6"/>
      <c r="K1" s="6" t="s">
        <v>743</v>
      </c>
      <c r="L1" s="6"/>
      <c r="M1" s="6"/>
    </row>
    <row r="2" ht="41" customHeight="1" spans="1:13">
      <c r="A2" s="18" t="s">
        <v>747</v>
      </c>
      <c r="B2" s="18" t="s">
        <v>747</v>
      </c>
      <c r="C2" s="18" t="s">
        <v>748</v>
      </c>
      <c r="D2" s="18" t="s">
        <v>749</v>
      </c>
      <c r="E2" s="18" t="s">
        <v>750</v>
      </c>
      <c r="F2" s="18" t="s">
        <v>751</v>
      </c>
      <c r="G2" s="18" t="s">
        <v>918</v>
      </c>
      <c r="H2" s="81" t="s">
        <v>919</v>
      </c>
      <c r="I2" s="104" t="s">
        <v>920</v>
      </c>
      <c r="J2" s="104" t="s">
        <v>921</v>
      </c>
      <c r="K2" s="6" t="s">
        <v>73</v>
      </c>
      <c r="L2" s="6" t="s">
        <v>69</v>
      </c>
      <c r="M2" s="6" t="s">
        <v>756</v>
      </c>
    </row>
    <row r="3" customHeight="1" spans="1:13">
      <c r="A3" s="82">
        <v>1</v>
      </c>
      <c r="B3" s="82" t="s">
        <v>0</v>
      </c>
      <c r="C3" s="19">
        <v>104690</v>
      </c>
      <c r="D3" s="21" t="s">
        <v>758</v>
      </c>
      <c r="E3" s="83" t="s">
        <v>759</v>
      </c>
      <c r="F3" s="21" t="s">
        <v>760</v>
      </c>
      <c r="G3" s="28" t="s">
        <v>761</v>
      </c>
      <c r="H3" s="81" t="s">
        <v>922</v>
      </c>
      <c r="I3" s="82"/>
      <c r="J3" s="82"/>
      <c r="K3" s="105">
        <v>0.08</v>
      </c>
      <c r="L3" s="105">
        <v>0.1</v>
      </c>
      <c r="M3" s="105">
        <v>0.06</v>
      </c>
    </row>
    <row r="4" customHeight="1" spans="1:13">
      <c r="A4" s="84"/>
      <c r="B4" s="84"/>
      <c r="C4" s="22">
        <v>63123</v>
      </c>
      <c r="D4" s="22" t="s">
        <v>765</v>
      </c>
      <c r="E4" s="85" t="s">
        <v>766</v>
      </c>
      <c r="F4" s="18" t="s">
        <v>767</v>
      </c>
      <c r="G4" s="28" t="s">
        <v>768</v>
      </c>
      <c r="H4" s="81" t="s">
        <v>923</v>
      </c>
      <c r="I4" s="84"/>
      <c r="J4" s="84"/>
      <c r="K4" s="106"/>
      <c r="L4" s="106"/>
      <c r="M4" s="106"/>
    </row>
    <row r="5" customHeight="1" spans="1:13">
      <c r="A5" s="84"/>
      <c r="B5" s="84"/>
      <c r="C5" s="18">
        <v>1466</v>
      </c>
      <c r="D5" s="18" t="s">
        <v>769</v>
      </c>
      <c r="E5" s="85" t="s">
        <v>770</v>
      </c>
      <c r="F5" s="18" t="s">
        <v>771</v>
      </c>
      <c r="G5" s="28" t="s">
        <v>772</v>
      </c>
      <c r="H5" s="81" t="s">
        <v>924</v>
      </c>
      <c r="I5" s="84"/>
      <c r="J5" s="84"/>
      <c r="K5" s="106"/>
      <c r="L5" s="106"/>
      <c r="M5" s="106"/>
    </row>
    <row r="6" customHeight="1" spans="1:13">
      <c r="A6" s="84"/>
      <c r="B6" s="84"/>
      <c r="C6" s="18">
        <v>171872</v>
      </c>
      <c r="D6" s="18" t="s">
        <v>773</v>
      </c>
      <c r="E6" s="85" t="s">
        <v>774</v>
      </c>
      <c r="F6" s="18" t="s">
        <v>775</v>
      </c>
      <c r="G6" s="28" t="s">
        <v>776</v>
      </c>
      <c r="H6" s="81" t="s">
        <v>925</v>
      </c>
      <c r="I6" s="84"/>
      <c r="J6" s="84"/>
      <c r="K6" s="106"/>
      <c r="L6" s="106"/>
      <c r="M6" s="106"/>
    </row>
    <row r="7" customHeight="1" spans="1:13">
      <c r="A7" s="84"/>
      <c r="B7" s="84"/>
      <c r="C7" s="19">
        <v>110795</v>
      </c>
      <c r="D7" s="21" t="s">
        <v>777</v>
      </c>
      <c r="E7" s="83" t="s">
        <v>778</v>
      </c>
      <c r="F7" s="19" t="s">
        <v>779</v>
      </c>
      <c r="G7" s="28" t="s">
        <v>780</v>
      </c>
      <c r="H7" s="81" t="s">
        <v>926</v>
      </c>
      <c r="I7" s="84"/>
      <c r="J7" s="84"/>
      <c r="K7" s="106"/>
      <c r="L7" s="106"/>
      <c r="M7" s="106"/>
    </row>
    <row r="8" customHeight="1" spans="1:13">
      <c r="A8" s="86"/>
      <c r="B8" s="86"/>
      <c r="C8" s="19">
        <v>66292</v>
      </c>
      <c r="D8" s="19" t="s">
        <v>781</v>
      </c>
      <c r="E8" s="83" t="s">
        <v>782</v>
      </c>
      <c r="F8" s="19" t="s">
        <v>783</v>
      </c>
      <c r="G8" s="28" t="s">
        <v>780</v>
      </c>
      <c r="H8" s="81" t="s">
        <v>927</v>
      </c>
      <c r="I8" s="86"/>
      <c r="J8" s="86"/>
      <c r="K8" s="107"/>
      <c r="L8" s="107"/>
      <c r="M8" s="107"/>
    </row>
    <row r="9" customHeight="1" spans="1:13">
      <c r="A9" s="18">
        <v>2</v>
      </c>
      <c r="B9" s="18" t="s">
        <v>784</v>
      </c>
      <c r="C9" s="22">
        <v>141233</v>
      </c>
      <c r="D9" s="22" t="s">
        <v>785</v>
      </c>
      <c r="E9" s="87" t="s">
        <v>786</v>
      </c>
      <c r="F9" s="22" t="s">
        <v>787</v>
      </c>
      <c r="G9" s="28" t="s">
        <v>788</v>
      </c>
      <c r="H9" s="81" t="s">
        <v>928</v>
      </c>
      <c r="I9" s="18"/>
      <c r="J9" s="18"/>
      <c r="K9" s="41">
        <v>0.06</v>
      </c>
      <c r="L9" s="41">
        <v>0.08</v>
      </c>
      <c r="M9" s="41">
        <v>0.05</v>
      </c>
    </row>
    <row r="10" customHeight="1" spans="1:13">
      <c r="A10" s="18"/>
      <c r="B10" s="18"/>
      <c r="C10" s="22">
        <v>137775</v>
      </c>
      <c r="D10" s="22" t="s">
        <v>785</v>
      </c>
      <c r="E10" s="87" t="s">
        <v>789</v>
      </c>
      <c r="F10" s="22" t="s">
        <v>787</v>
      </c>
      <c r="G10" s="28" t="s">
        <v>788</v>
      </c>
      <c r="H10" s="81" t="s">
        <v>928</v>
      </c>
      <c r="I10" s="18"/>
      <c r="J10" s="18"/>
      <c r="K10" s="41"/>
      <c r="L10" s="41"/>
      <c r="M10" s="41"/>
    </row>
    <row r="11" customHeight="1" spans="1:13">
      <c r="A11" s="18"/>
      <c r="B11" s="18"/>
      <c r="C11" s="22">
        <v>139379</v>
      </c>
      <c r="D11" s="22" t="s">
        <v>790</v>
      </c>
      <c r="E11" s="87" t="s">
        <v>791</v>
      </c>
      <c r="F11" s="22" t="s">
        <v>792</v>
      </c>
      <c r="G11" s="28" t="s">
        <v>788</v>
      </c>
      <c r="H11" s="81" t="s">
        <v>929</v>
      </c>
      <c r="I11" s="18"/>
      <c r="J11" s="18"/>
      <c r="K11" s="41"/>
      <c r="L11" s="41"/>
      <c r="M11" s="41"/>
    </row>
    <row r="12" customHeight="1" spans="1:13">
      <c r="A12" s="18"/>
      <c r="B12" s="18"/>
      <c r="C12" s="18">
        <v>46760</v>
      </c>
      <c r="D12" s="18" t="s">
        <v>793</v>
      </c>
      <c r="E12" s="85" t="s">
        <v>794</v>
      </c>
      <c r="F12" s="18" t="s">
        <v>795</v>
      </c>
      <c r="G12" s="28" t="s">
        <v>762</v>
      </c>
      <c r="H12" s="81" t="s">
        <v>930</v>
      </c>
      <c r="I12" s="18"/>
      <c r="J12" s="18"/>
      <c r="K12" s="41"/>
      <c r="L12" s="41"/>
      <c r="M12" s="41"/>
    </row>
    <row r="13" customHeight="1" spans="1:13">
      <c r="A13" s="18"/>
      <c r="B13" s="18"/>
      <c r="C13" s="19">
        <v>200082</v>
      </c>
      <c r="D13" s="21" t="s">
        <v>796</v>
      </c>
      <c r="E13" s="83" t="s">
        <v>797</v>
      </c>
      <c r="F13" s="21" t="s">
        <v>798</v>
      </c>
      <c r="G13" s="28" t="s">
        <v>762</v>
      </c>
      <c r="H13" s="81" t="s">
        <v>931</v>
      </c>
      <c r="I13" s="18"/>
      <c r="J13" s="18"/>
      <c r="K13" s="41"/>
      <c r="L13" s="41"/>
      <c r="M13" s="41"/>
    </row>
    <row r="14" customHeight="1" spans="1:13">
      <c r="A14" s="18">
        <v>3</v>
      </c>
      <c r="B14" s="18" t="s">
        <v>799</v>
      </c>
      <c r="C14" s="18">
        <v>154040</v>
      </c>
      <c r="D14" s="18" t="s">
        <v>800</v>
      </c>
      <c r="E14" s="85" t="s">
        <v>801</v>
      </c>
      <c r="F14" s="18" t="s">
        <v>802</v>
      </c>
      <c r="G14" s="28" t="s">
        <v>776</v>
      </c>
      <c r="H14" s="81" t="s">
        <v>932</v>
      </c>
      <c r="I14" s="18"/>
      <c r="J14" s="18"/>
      <c r="K14" s="41">
        <v>0.08</v>
      </c>
      <c r="L14" s="41">
        <v>0.1</v>
      </c>
      <c r="M14" s="41">
        <v>0.06</v>
      </c>
    </row>
    <row r="15" customHeight="1" spans="1:13">
      <c r="A15" s="20"/>
      <c r="B15" s="20"/>
      <c r="C15" s="20">
        <v>202157</v>
      </c>
      <c r="D15" s="20" t="s">
        <v>803</v>
      </c>
      <c r="E15" s="88" t="s">
        <v>804</v>
      </c>
      <c r="F15" s="20" t="s">
        <v>798</v>
      </c>
      <c r="G15" s="28" t="s">
        <v>805</v>
      </c>
      <c r="H15" s="81" t="s">
        <v>933</v>
      </c>
      <c r="I15" s="20"/>
      <c r="J15" s="20"/>
      <c r="K15" s="40"/>
      <c r="L15" s="40"/>
      <c r="M15" s="40"/>
    </row>
    <row r="16" customHeight="1" spans="1:13">
      <c r="A16" s="18"/>
      <c r="B16" s="18"/>
      <c r="C16" s="18">
        <v>40935</v>
      </c>
      <c r="D16" s="18" t="s">
        <v>806</v>
      </c>
      <c r="E16" s="85" t="s">
        <v>807</v>
      </c>
      <c r="F16" s="18" t="s">
        <v>808</v>
      </c>
      <c r="G16" s="28" t="s">
        <v>761</v>
      </c>
      <c r="H16" s="81" t="s">
        <v>934</v>
      </c>
      <c r="I16" s="18"/>
      <c r="J16" s="18"/>
      <c r="K16" s="41"/>
      <c r="L16" s="41"/>
      <c r="M16" s="41"/>
    </row>
    <row r="17" customHeight="1" spans="1:13">
      <c r="A17" s="18">
        <v>4</v>
      </c>
      <c r="B17" s="18" t="s">
        <v>809</v>
      </c>
      <c r="C17" s="22">
        <v>110737</v>
      </c>
      <c r="D17" s="22" t="s">
        <v>810</v>
      </c>
      <c r="E17" s="85" t="s">
        <v>811</v>
      </c>
      <c r="F17" s="22" t="s">
        <v>812</v>
      </c>
      <c r="G17" s="28" t="s">
        <v>788</v>
      </c>
      <c r="H17" s="81" t="s">
        <v>935</v>
      </c>
      <c r="I17" s="18"/>
      <c r="J17" s="18"/>
      <c r="K17" s="41">
        <v>0.08</v>
      </c>
      <c r="L17" s="41">
        <v>0.1</v>
      </c>
      <c r="M17" s="41">
        <v>0.06</v>
      </c>
    </row>
    <row r="18" customHeight="1" spans="1:13">
      <c r="A18" s="18"/>
      <c r="B18" s="18"/>
      <c r="C18" s="22">
        <v>32596</v>
      </c>
      <c r="D18" s="22" t="s">
        <v>813</v>
      </c>
      <c r="E18" s="85" t="s">
        <v>814</v>
      </c>
      <c r="F18" s="18" t="s">
        <v>815</v>
      </c>
      <c r="G18" s="28" t="s">
        <v>816</v>
      </c>
      <c r="H18" s="81" t="s">
        <v>936</v>
      </c>
      <c r="I18" s="18"/>
      <c r="J18" s="18"/>
      <c r="K18" s="41"/>
      <c r="L18" s="41"/>
      <c r="M18" s="41"/>
    </row>
    <row r="19" customHeight="1" spans="1:13">
      <c r="A19" s="18"/>
      <c r="B19" s="18"/>
      <c r="C19" s="18">
        <v>161198</v>
      </c>
      <c r="D19" s="18" t="s">
        <v>817</v>
      </c>
      <c r="E19" s="85" t="s">
        <v>818</v>
      </c>
      <c r="F19" s="18" t="s">
        <v>819</v>
      </c>
      <c r="G19" s="28" t="s">
        <v>820</v>
      </c>
      <c r="H19" s="81" t="s">
        <v>937</v>
      </c>
      <c r="I19" s="18"/>
      <c r="J19" s="18"/>
      <c r="K19" s="41"/>
      <c r="L19" s="41"/>
      <c r="M19" s="41"/>
    </row>
    <row r="20" customHeight="1" spans="1:13">
      <c r="A20" s="18"/>
      <c r="B20" s="18"/>
      <c r="C20" s="18">
        <v>144423</v>
      </c>
      <c r="D20" s="18" t="s">
        <v>821</v>
      </c>
      <c r="E20" s="85" t="s">
        <v>822</v>
      </c>
      <c r="F20" s="18" t="s">
        <v>819</v>
      </c>
      <c r="G20" s="28" t="s">
        <v>823</v>
      </c>
      <c r="H20" s="81" t="s">
        <v>938</v>
      </c>
      <c r="I20" s="18"/>
      <c r="J20" s="18"/>
      <c r="K20" s="41"/>
      <c r="L20" s="41"/>
      <c r="M20" s="41"/>
    </row>
    <row r="21" customHeight="1" spans="1:13">
      <c r="A21" s="18"/>
      <c r="B21" s="18"/>
      <c r="C21" s="22">
        <v>58522</v>
      </c>
      <c r="D21" s="22" t="s">
        <v>824</v>
      </c>
      <c r="E21" s="87" t="s">
        <v>825</v>
      </c>
      <c r="F21" s="22" t="s">
        <v>771</v>
      </c>
      <c r="G21" s="28" t="s">
        <v>805</v>
      </c>
      <c r="H21" s="81" t="s">
        <v>939</v>
      </c>
      <c r="I21" s="18"/>
      <c r="J21" s="18"/>
      <c r="K21" s="41"/>
      <c r="L21" s="41"/>
      <c r="M21" s="41"/>
    </row>
    <row r="22" customHeight="1" spans="1:13">
      <c r="A22" s="18">
        <v>5</v>
      </c>
      <c r="B22" s="18" t="s">
        <v>4</v>
      </c>
      <c r="C22" s="22">
        <v>184082</v>
      </c>
      <c r="D22" s="22" t="s">
        <v>826</v>
      </c>
      <c r="E22" s="85" t="s">
        <v>940</v>
      </c>
      <c r="F22" s="18" t="s">
        <v>828</v>
      </c>
      <c r="G22" s="28" t="s">
        <v>762</v>
      </c>
      <c r="H22" s="81" t="s">
        <v>941</v>
      </c>
      <c r="I22" s="18"/>
      <c r="J22" s="18"/>
      <c r="K22" s="41">
        <v>0.08</v>
      </c>
      <c r="L22" s="41">
        <v>0.1</v>
      </c>
      <c r="M22" s="41">
        <v>0.06</v>
      </c>
    </row>
    <row r="23" customHeight="1" spans="1:13">
      <c r="A23" s="18"/>
      <c r="B23" s="18"/>
      <c r="C23" s="22">
        <v>48233</v>
      </c>
      <c r="D23" s="22" t="s">
        <v>826</v>
      </c>
      <c r="E23" s="85" t="s">
        <v>830</v>
      </c>
      <c r="F23" s="18" t="s">
        <v>828</v>
      </c>
      <c r="G23" s="28" t="s">
        <v>762</v>
      </c>
      <c r="H23" s="81" t="s">
        <v>941</v>
      </c>
      <c r="I23" s="18"/>
      <c r="J23" s="18"/>
      <c r="K23" s="41"/>
      <c r="L23" s="41"/>
      <c r="M23" s="41"/>
    </row>
    <row r="24" customHeight="1" spans="1:13">
      <c r="A24" s="22"/>
      <c r="B24" s="18"/>
      <c r="C24" s="27">
        <v>201264</v>
      </c>
      <c r="D24" s="19" t="s">
        <v>831</v>
      </c>
      <c r="E24" s="83" t="s">
        <v>832</v>
      </c>
      <c r="F24" s="19" t="s">
        <v>833</v>
      </c>
      <c r="G24" s="28" t="s">
        <v>834</v>
      </c>
      <c r="H24" s="81" t="s">
        <v>942</v>
      </c>
      <c r="I24" s="18"/>
      <c r="J24" s="18"/>
      <c r="K24" s="41">
        <v>0.08</v>
      </c>
      <c r="L24" s="41">
        <v>0.1</v>
      </c>
      <c r="M24" s="41">
        <v>0.06</v>
      </c>
    </row>
    <row r="25" customHeight="1" spans="1:13">
      <c r="A25" s="22"/>
      <c r="B25" s="18"/>
      <c r="C25" s="27">
        <v>201495</v>
      </c>
      <c r="D25" s="19" t="s">
        <v>835</v>
      </c>
      <c r="E25" s="83" t="s">
        <v>836</v>
      </c>
      <c r="F25" s="19" t="s">
        <v>833</v>
      </c>
      <c r="G25" s="28" t="s">
        <v>834</v>
      </c>
      <c r="H25" s="81" t="s">
        <v>943</v>
      </c>
      <c r="I25" s="18"/>
      <c r="J25" s="18"/>
      <c r="K25" s="41"/>
      <c r="L25" s="41"/>
      <c r="M25" s="41"/>
    </row>
    <row r="26" customHeight="1" spans="1:13">
      <c r="A26" s="22"/>
      <c r="B26" s="18"/>
      <c r="C26" s="22">
        <v>174232</v>
      </c>
      <c r="D26" s="18" t="s">
        <v>837</v>
      </c>
      <c r="E26" s="85" t="s">
        <v>838</v>
      </c>
      <c r="F26" s="18" t="s">
        <v>839</v>
      </c>
      <c r="G26" s="28" t="s">
        <v>840</v>
      </c>
      <c r="H26" s="81" t="s">
        <v>944</v>
      </c>
      <c r="I26" s="18"/>
      <c r="J26" s="18"/>
      <c r="K26" s="41"/>
      <c r="L26" s="41"/>
      <c r="M26" s="41"/>
    </row>
    <row r="27" customHeight="1" spans="1:13">
      <c r="A27" s="22"/>
      <c r="B27" s="18"/>
      <c r="C27" s="22">
        <v>181356</v>
      </c>
      <c r="D27" s="22" t="s">
        <v>841</v>
      </c>
      <c r="E27" s="85" t="s">
        <v>842</v>
      </c>
      <c r="F27" s="18" t="s">
        <v>843</v>
      </c>
      <c r="G27" s="28" t="s">
        <v>844</v>
      </c>
      <c r="H27" s="81" t="s">
        <v>945</v>
      </c>
      <c r="I27" s="18"/>
      <c r="J27" s="18"/>
      <c r="K27" s="41"/>
      <c r="L27" s="41"/>
      <c r="M27" s="41"/>
    </row>
    <row r="28" customHeight="1" spans="1:13">
      <c r="A28" s="22"/>
      <c r="B28" s="18"/>
      <c r="C28" s="22">
        <v>67665</v>
      </c>
      <c r="D28" s="22" t="s">
        <v>845</v>
      </c>
      <c r="E28" s="87" t="s">
        <v>846</v>
      </c>
      <c r="F28" s="22" t="s">
        <v>847</v>
      </c>
      <c r="G28" s="28" t="s">
        <v>848</v>
      </c>
      <c r="H28" s="81" t="s">
        <v>946</v>
      </c>
      <c r="I28" s="18"/>
      <c r="J28" s="18"/>
      <c r="K28" s="41"/>
      <c r="L28" s="41"/>
      <c r="M28" s="41"/>
    </row>
    <row r="29" customHeight="1" spans="1:13">
      <c r="A29" s="22"/>
      <c r="B29" s="18"/>
      <c r="C29" s="22">
        <v>169668</v>
      </c>
      <c r="D29" s="22" t="s">
        <v>849</v>
      </c>
      <c r="E29" s="85" t="s">
        <v>850</v>
      </c>
      <c r="F29" s="18" t="s">
        <v>851</v>
      </c>
      <c r="G29" s="28" t="s">
        <v>852</v>
      </c>
      <c r="H29" s="81" t="s">
        <v>947</v>
      </c>
      <c r="I29" s="18"/>
      <c r="J29" s="18"/>
      <c r="K29" s="41"/>
      <c r="L29" s="41"/>
      <c r="M29" s="41"/>
    </row>
    <row r="30" customHeight="1" spans="1:13">
      <c r="A30" s="22"/>
      <c r="B30" s="18"/>
      <c r="C30" s="22">
        <v>184102</v>
      </c>
      <c r="D30" s="22" t="s">
        <v>845</v>
      </c>
      <c r="E30" s="87" t="s">
        <v>853</v>
      </c>
      <c r="F30" s="22" t="s">
        <v>847</v>
      </c>
      <c r="G30" s="28" t="s">
        <v>848</v>
      </c>
      <c r="H30" s="81" t="s">
        <v>946</v>
      </c>
      <c r="I30" s="18"/>
      <c r="J30" s="18"/>
      <c r="K30" s="41"/>
      <c r="L30" s="41"/>
      <c r="M30" s="41"/>
    </row>
    <row r="31" customHeight="1" spans="1:13">
      <c r="A31" s="22"/>
      <c r="B31" s="18"/>
      <c r="C31" s="18">
        <v>183439</v>
      </c>
      <c r="D31" s="18" t="s">
        <v>854</v>
      </c>
      <c r="E31" s="85" t="s">
        <v>855</v>
      </c>
      <c r="F31" s="18" t="s">
        <v>856</v>
      </c>
      <c r="G31" s="28" t="s">
        <v>805</v>
      </c>
      <c r="H31" s="81" t="s">
        <v>948</v>
      </c>
      <c r="I31" s="18"/>
      <c r="J31" s="18"/>
      <c r="K31" s="41"/>
      <c r="L31" s="41"/>
      <c r="M31" s="41"/>
    </row>
    <row r="32" customHeight="1" spans="1:13">
      <c r="A32" s="18">
        <v>7</v>
      </c>
      <c r="B32" s="18" t="s">
        <v>6</v>
      </c>
      <c r="C32" s="18">
        <v>84174</v>
      </c>
      <c r="D32" s="18" t="s">
        <v>857</v>
      </c>
      <c r="E32" s="85" t="s">
        <v>858</v>
      </c>
      <c r="F32" s="18" t="s">
        <v>792</v>
      </c>
      <c r="G32" s="28" t="s">
        <v>859</v>
      </c>
      <c r="H32" s="81" t="s">
        <v>949</v>
      </c>
      <c r="I32" s="18"/>
      <c r="J32" s="18"/>
      <c r="K32" s="41">
        <v>0.08</v>
      </c>
      <c r="L32" s="41">
        <v>0.1</v>
      </c>
      <c r="M32" s="41">
        <v>0.06</v>
      </c>
    </row>
    <row r="33" customHeight="1" spans="1:13">
      <c r="A33" s="18">
        <v>8</v>
      </c>
      <c r="B33" s="22" t="s">
        <v>7</v>
      </c>
      <c r="C33" s="18">
        <v>197387</v>
      </c>
      <c r="D33" s="22" t="s">
        <v>860</v>
      </c>
      <c r="E33" s="87" t="s">
        <v>861</v>
      </c>
      <c r="F33" s="22" t="s">
        <v>862</v>
      </c>
      <c r="G33" s="28" t="s">
        <v>863</v>
      </c>
      <c r="H33" s="81" t="s">
        <v>950</v>
      </c>
      <c r="I33" s="22"/>
      <c r="J33" s="22"/>
      <c r="K33" s="108">
        <v>0.08</v>
      </c>
      <c r="L33" s="108">
        <v>0.1</v>
      </c>
      <c r="M33" s="108">
        <v>0.06</v>
      </c>
    </row>
    <row r="34" customHeight="1" spans="1:13">
      <c r="A34" s="18"/>
      <c r="B34" s="22"/>
      <c r="C34" s="18">
        <v>197384</v>
      </c>
      <c r="D34" s="22" t="s">
        <v>864</v>
      </c>
      <c r="E34" s="85" t="s">
        <v>865</v>
      </c>
      <c r="F34" s="18" t="s">
        <v>862</v>
      </c>
      <c r="G34" s="28" t="s">
        <v>866</v>
      </c>
      <c r="H34" s="81" t="s">
        <v>951</v>
      </c>
      <c r="I34" s="22"/>
      <c r="J34" s="22"/>
      <c r="K34" s="108"/>
      <c r="L34" s="108"/>
      <c r="M34" s="108"/>
    </row>
    <row r="35" customHeight="1" spans="1:13">
      <c r="A35" s="22">
        <v>9</v>
      </c>
      <c r="B35" s="22" t="s">
        <v>867</v>
      </c>
      <c r="C35" s="22">
        <v>201173</v>
      </c>
      <c r="D35" s="22" t="s">
        <v>868</v>
      </c>
      <c r="E35" s="87" t="s">
        <v>869</v>
      </c>
      <c r="F35" s="22" t="s">
        <v>795</v>
      </c>
      <c r="G35" s="28" t="s">
        <v>870</v>
      </c>
      <c r="H35" s="81" t="s">
        <v>952</v>
      </c>
      <c r="I35" s="22"/>
      <c r="J35" s="22"/>
      <c r="K35" s="108">
        <v>0.08</v>
      </c>
      <c r="L35" s="108">
        <v>0.1</v>
      </c>
      <c r="M35" s="108">
        <v>0.06</v>
      </c>
    </row>
    <row r="36" customHeight="1" spans="1:13">
      <c r="A36" s="22">
        <v>10</v>
      </c>
      <c r="B36" s="22" t="s">
        <v>9</v>
      </c>
      <c r="C36" s="22">
        <v>132393</v>
      </c>
      <c r="D36" s="22" t="s">
        <v>871</v>
      </c>
      <c r="E36" s="85" t="s">
        <v>872</v>
      </c>
      <c r="F36" s="18" t="s">
        <v>873</v>
      </c>
      <c r="G36" s="28" t="s">
        <v>874</v>
      </c>
      <c r="H36" s="81" t="s">
        <v>953</v>
      </c>
      <c r="I36" s="22"/>
      <c r="J36" s="22"/>
      <c r="K36" s="108">
        <v>0.08</v>
      </c>
      <c r="L36" s="108">
        <v>0.1</v>
      </c>
      <c r="M36" s="108">
        <v>0.06</v>
      </c>
    </row>
    <row r="37" customHeight="1" spans="1:13">
      <c r="A37" s="22"/>
      <c r="B37" s="22"/>
      <c r="C37" s="89">
        <v>53857</v>
      </c>
      <c r="D37" s="19" t="s">
        <v>875</v>
      </c>
      <c r="E37" s="83" t="s">
        <v>876</v>
      </c>
      <c r="F37" s="19" t="s">
        <v>877</v>
      </c>
      <c r="G37" s="28" t="s">
        <v>762</v>
      </c>
      <c r="H37" s="81" t="s">
        <v>954</v>
      </c>
      <c r="I37" s="22"/>
      <c r="J37" s="22"/>
      <c r="K37" s="108"/>
      <c r="L37" s="108"/>
      <c r="M37" s="108"/>
    </row>
    <row r="38" customHeight="1" spans="1:13">
      <c r="A38" s="22"/>
      <c r="B38" s="22"/>
      <c r="C38" s="89">
        <v>38124</v>
      </c>
      <c r="D38" s="28" t="s">
        <v>878</v>
      </c>
      <c r="E38" s="83" t="s">
        <v>879</v>
      </c>
      <c r="F38" s="21" t="s">
        <v>771</v>
      </c>
      <c r="G38" s="28" t="s">
        <v>880</v>
      </c>
      <c r="H38" s="81" t="s">
        <v>955</v>
      </c>
      <c r="I38" s="22"/>
      <c r="J38" s="22"/>
      <c r="K38" s="108"/>
      <c r="L38" s="108"/>
      <c r="M38" s="108"/>
    </row>
    <row r="39" customHeight="1" spans="1:13">
      <c r="A39" s="90">
        <v>11</v>
      </c>
      <c r="B39" s="91" t="s">
        <v>956</v>
      </c>
      <c r="C39" s="31">
        <v>101716</v>
      </c>
      <c r="D39" s="31" t="s">
        <v>13</v>
      </c>
      <c r="E39" s="92" t="s">
        <v>882</v>
      </c>
      <c r="F39" s="32" t="s">
        <v>883</v>
      </c>
      <c r="G39" s="28" t="s">
        <v>762</v>
      </c>
      <c r="H39" s="93" t="s">
        <v>957</v>
      </c>
      <c r="I39" s="91"/>
      <c r="J39" s="91"/>
      <c r="K39" s="91" t="s">
        <v>884</v>
      </c>
      <c r="L39" s="91" t="s">
        <v>885</v>
      </c>
      <c r="M39" s="91" t="s">
        <v>884</v>
      </c>
    </row>
    <row r="40" customHeight="1" spans="1:13">
      <c r="A40" s="94"/>
      <c r="B40" s="95"/>
      <c r="C40" s="31">
        <v>101715</v>
      </c>
      <c r="D40" s="31" t="s">
        <v>13</v>
      </c>
      <c r="E40" s="92" t="s">
        <v>887</v>
      </c>
      <c r="F40" s="32" t="s">
        <v>883</v>
      </c>
      <c r="G40" s="28" t="s">
        <v>762</v>
      </c>
      <c r="H40" s="96"/>
      <c r="I40" s="95"/>
      <c r="J40" s="95"/>
      <c r="K40" s="95"/>
      <c r="L40" s="95"/>
      <c r="M40" s="95"/>
    </row>
    <row r="41" customHeight="1" spans="1:13">
      <c r="A41" s="94"/>
      <c r="B41" s="95"/>
      <c r="C41" s="31">
        <v>117756</v>
      </c>
      <c r="D41" s="31" t="s">
        <v>13</v>
      </c>
      <c r="E41" s="92" t="s">
        <v>890</v>
      </c>
      <c r="F41" s="32" t="s">
        <v>883</v>
      </c>
      <c r="G41" s="28" t="s">
        <v>891</v>
      </c>
      <c r="H41" s="97"/>
      <c r="I41" s="95"/>
      <c r="J41" s="95"/>
      <c r="K41" s="95"/>
      <c r="L41" s="95"/>
      <c r="M41" s="95"/>
    </row>
    <row r="42" ht="33" customHeight="1" spans="1:13">
      <c r="A42" s="94"/>
      <c r="B42" s="95"/>
      <c r="C42" s="31">
        <v>141310</v>
      </c>
      <c r="D42" s="31" t="s">
        <v>13</v>
      </c>
      <c r="E42" s="92" t="s">
        <v>894</v>
      </c>
      <c r="F42" s="32" t="s">
        <v>883</v>
      </c>
      <c r="G42" s="28" t="s">
        <v>895</v>
      </c>
      <c r="H42" s="81" t="s">
        <v>958</v>
      </c>
      <c r="I42" s="95"/>
      <c r="J42" s="95"/>
      <c r="K42" s="95"/>
      <c r="L42" s="95"/>
      <c r="M42" s="95"/>
    </row>
    <row r="43" customHeight="1" spans="1:13">
      <c r="A43" s="94"/>
      <c r="B43" s="95"/>
      <c r="C43" s="98">
        <v>118078</v>
      </c>
      <c r="D43" s="98" t="s">
        <v>959</v>
      </c>
      <c r="E43" s="99" t="s">
        <v>960</v>
      </c>
      <c r="F43" s="33" t="s">
        <v>898</v>
      </c>
      <c r="G43" s="28" t="s">
        <v>961</v>
      </c>
      <c r="H43" s="93" t="s">
        <v>962</v>
      </c>
      <c r="I43" s="95"/>
      <c r="J43" s="95"/>
      <c r="K43" s="95"/>
      <c r="L43" s="95"/>
      <c r="M43" s="95"/>
    </row>
    <row r="44" customHeight="1" spans="1:13">
      <c r="A44" s="94"/>
      <c r="B44" s="95"/>
      <c r="C44" s="98">
        <v>23896</v>
      </c>
      <c r="D44" s="98" t="s">
        <v>959</v>
      </c>
      <c r="E44" s="99" t="s">
        <v>963</v>
      </c>
      <c r="F44" s="33" t="s">
        <v>898</v>
      </c>
      <c r="G44" s="28" t="s">
        <v>964</v>
      </c>
      <c r="H44" s="96"/>
      <c r="I44" s="95"/>
      <c r="J44" s="95"/>
      <c r="K44" s="95"/>
      <c r="L44" s="95"/>
      <c r="M44" s="95"/>
    </row>
    <row r="45" customHeight="1" spans="1:13">
      <c r="A45" s="94"/>
      <c r="B45" s="95"/>
      <c r="C45" s="98">
        <v>23895</v>
      </c>
      <c r="D45" s="98" t="s">
        <v>959</v>
      </c>
      <c r="E45" s="99" t="s">
        <v>965</v>
      </c>
      <c r="F45" s="33" t="s">
        <v>898</v>
      </c>
      <c r="G45" s="28" t="s">
        <v>762</v>
      </c>
      <c r="H45" s="96"/>
      <c r="I45" s="95"/>
      <c r="J45" s="95"/>
      <c r="K45" s="95"/>
      <c r="L45" s="95"/>
      <c r="M45" s="95"/>
    </row>
    <row r="46" customHeight="1" spans="1:13">
      <c r="A46" s="94"/>
      <c r="B46" s="95"/>
      <c r="C46" s="100">
        <v>140822</v>
      </c>
      <c r="D46" s="98" t="s">
        <v>959</v>
      </c>
      <c r="E46" s="99" t="s">
        <v>966</v>
      </c>
      <c r="F46" s="33" t="s">
        <v>898</v>
      </c>
      <c r="G46" s="28" t="s">
        <v>762</v>
      </c>
      <c r="H46" s="96"/>
      <c r="I46" s="95"/>
      <c r="J46" s="95"/>
      <c r="K46" s="95"/>
      <c r="L46" s="95"/>
      <c r="M46" s="95"/>
    </row>
    <row r="47" customHeight="1" spans="1:13">
      <c r="A47" s="94"/>
      <c r="B47" s="95"/>
      <c r="C47" s="100">
        <v>140823</v>
      </c>
      <c r="D47" s="98" t="s">
        <v>959</v>
      </c>
      <c r="E47" s="99" t="s">
        <v>967</v>
      </c>
      <c r="F47" s="33" t="s">
        <v>898</v>
      </c>
      <c r="G47" s="28" t="s">
        <v>968</v>
      </c>
      <c r="H47" s="96"/>
      <c r="I47" s="95"/>
      <c r="J47" s="95"/>
      <c r="K47" s="95"/>
      <c r="L47" s="95"/>
      <c r="M47" s="95"/>
    </row>
    <row r="48" customHeight="1" spans="1:13">
      <c r="A48" s="94"/>
      <c r="B48" s="95"/>
      <c r="C48" s="100">
        <v>23455</v>
      </c>
      <c r="D48" s="98" t="s">
        <v>959</v>
      </c>
      <c r="E48" s="101" t="s">
        <v>969</v>
      </c>
      <c r="F48" s="33" t="s">
        <v>898</v>
      </c>
      <c r="G48" s="28">
        <v>0</v>
      </c>
      <c r="H48" s="96"/>
      <c r="I48" s="95"/>
      <c r="J48" s="95"/>
      <c r="K48" s="95"/>
      <c r="L48" s="95"/>
      <c r="M48" s="95"/>
    </row>
    <row r="49" customHeight="1" spans="1:13">
      <c r="A49" s="102"/>
      <c r="B49" s="103"/>
      <c r="C49" s="100">
        <v>198582</v>
      </c>
      <c r="D49" s="98" t="s">
        <v>959</v>
      </c>
      <c r="E49" s="101" t="s">
        <v>57</v>
      </c>
      <c r="F49" s="33" t="s">
        <v>898</v>
      </c>
      <c r="G49" s="28" t="s">
        <v>970</v>
      </c>
      <c r="H49" s="97"/>
      <c r="I49" s="103"/>
      <c r="J49" s="103"/>
      <c r="K49" s="103"/>
      <c r="L49" s="103"/>
      <c r="M49" s="103"/>
    </row>
  </sheetData>
  <sheetProtection formatCells="0" insertHyperlinks="0" autoFilter="0"/>
  <mergeCells count="68">
    <mergeCell ref="A1:H1"/>
    <mergeCell ref="I1:J1"/>
    <mergeCell ref="K1:M1"/>
    <mergeCell ref="A3:A8"/>
    <mergeCell ref="A9:A13"/>
    <mergeCell ref="A14:A16"/>
    <mergeCell ref="A17:A21"/>
    <mergeCell ref="A22:A23"/>
    <mergeCell ref="A24:A31"/>
    <mergeCell ref="A33:A34"/>
    <mergeCell ref="A36:A38"/>
    <mergeCell ref="A39:A49"/>
    <mergeCell ref="B3:B8"/>
    <mergeCell ref="B9:B13"/>
    <mergeCell ref="B14:B16"/>
    <mergeCell ref="B17:B21"/>
    <mergeCell ref="B22:B23"/>
    <mergeCell ref="B24:B31"/>
    <mergeCell ref="B33:B34"/>
    <mergeCell ref="B36:B38"/>
    <mergeCell ref="B39:B49"/>
    <mergeCell ref="H39:H41"/>
    <mergeCell ref="H43:H49"/>
    <mergeCell ref="I3:I8"/>
    <mergeCell ref="I9:I13"/>
    <mergeCell ref="I14:I16"/>
    <mergeCell ref="I17:I21"/>
    <mergeCell ref="I22:I23"/>
    <mergeCell ref="I24:I31"/>
    <mergeCell ref="I33:I34"/>
    <mergeCell ref="I36:I38"/>
    <mergeCell ref="I39:I49"/>
    <mergeCell ref="J3:J8"/>
    <mergeCell ref="J9:J13"/>
    <mergeCell ref="J14:J16"/>
    <mergeCell ref="J17:J21"/>
    <mergeCell ref="J22:J23"/>
    <mergeCell ref="J24:J31"/>
    <mergeCell ref="J33:J34"/>
    <mergeCell ref="J36:J38"/>
    <mergeCell ref="J39:J49"/>
    <mergeCell ref="K3:K8"/>
    <mergeCell ref="K9:K13"/>
    <mergeCell ref="K14:K16"/>
    <mergeCell ref="K17:K21"/>
    <mergeCell ref="K22:K23"/>
    <mergeCell ref="K24:K31"/>
    <mergeCell ref="K33:K34"/>
    <mergeCell ref="K36:K38"/>
    <mergeCell ref="K39:K49"/>
    <mergeCell ref="L3:L8"/>
    <mergeCell ref="L9:L13"/>
    <mergeCell ref="L14:L16"/>
    <mergeCell ref="L17:L21"/>
    <mergeCell ref="L22:L23"/>
    <mergeCell ref="L24:L31"/>
    <mergeCell ref="L33:L34"/>
    <mergeCell ref="L36:L38"/>
    <mergeCell ref="L39:L49"/>
    <mergeCell ref="M3:M8"/>
    <mergeCell ref="M9:M13"/>
    <mergeCell ref="M14:M16"/>
    <mergeCell ref="M17:M21"/>
    <mergeCell ref="M22:M23"/>
    <mergeCell ref="M24:M31"/>
    <mergeCell ref="M33:M34"/>
    <mergeCell ref="M36:M38"/>
    <mergeCell ref="M39:M4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13"/>
  <sheetViews>
    <sheetView topLeftCell="G1" workbookViewId="0">
      <selection activeCell="A3" sqref="A3:L13"/>
    </sheetView>
  </sheetViews>
  <sheetFormatPr defaultColWidth="9" defaultRowHeight="13.5"/>
  <cols>
    <col min="1" max="1" width="15"/>
    <col min="2" max="12" width="19.375"/>
  </cols>
  <sheetData>
    <row r="3" spans="1:12">
      <c r="A3" t="s">
        <v>971</v>
      </c>
      <c r="B3" t="s">
        <v>972</v>
      </c>
      <c r="C3" t="s">
        <v>973</v>
      </c>
      <c r="D3" t="s">
        <v>974</v>
      </c>
      <c r="E3" t="s">
        <v>975</v>
      </c>
      <c r="F3" t="s">
        <v>976</v>
      </c>
      <c r="G3" t="s">
        <v>977</v>
      </c>
      <c r="H3" t="s">
        <v>978</v>
      </c>
      <c r="I3" t="s">
        <v>979</v>
      </c>
      <c r="J3" t="s">
        <v>980</v>
      </c>
      <c r="K3" t="s">
        <v>981</v>
      </c>
      <c r="L3" t="s">
        <v>982</v>
      </c>
    </row>
    <row r="4" spans="1:12">
      <c r="A4" t="s">
        <v>983</v>
      </c>
      <c r="B4">
        <v>959</v>
      </c>
      <c r="C4">
        <v>1264</v>
      </c>
      <c r="D4">
        <v>436</v>
      </c>
      <c r="E4">
        <v>915</v>
      </c>
      <c r="F4">
        <v>163</v>
      </c>
      <c r="G4">
        <v>1540</v>
      </c>
      <c r="H4">
        <v>297</v>
      </c>
      <c r="I4">
        <v>143</v>
      </c>
      <c r="J4">
        <v>377</v>
      </c>
      <c r="K4">
        <v>360</v>
      </c>
      <c r="L4">
        <v>380</v>
      </c>
    </row>
    <row r="5" spans="1:12">
      <c r="A5" t="s">
        <v>984</v>
      </c>
      <c r="B5">
        <v>504</v>
      </c>
      <c r="C5">
        <v>664</v>
      </c>
      <c r="D5">
        <v>224</v>
      </c>
      <c r="E5">
        <v>557</v>
      </c>
      <c r="F5">
        <v>101</v>
      </c>
      <c r="G5">
        <v>1450</v>
      </c>
      <c r="H5">
        <v>182</v>
      </c>
      <c r="I5">
        <v>82</v>
      </c>
      <c r="J5">
        <v>222</v>
      </c>
      <c r="K5">
        <v>216</v>
      </c>
      <c r="L5">
        <v>233</v>
      </c>
    </row>
    <row r="6" spans="1:12">
      <c r="A6" t="s">
        <v>985</v>
      </c>
      <c r="B6">
        <v>384</v>
      </c>
      <c r="C6">
        <v>507</v>
      </c>
      <c r="D6">
        <v>167</v>
      </c>
      <c r="E6">
        <v>339</v>
      </c>
      <c r="F6">
        <v>63</v>
      </c>
      <c r="G6">
        <v>600</v>
      </c>
      <c r="H6">
        <v>104</v>
      </c>
      <c r="I6">
        <v>53</v>
      </c>
      <c r="J6">
        <v>155</v>
      </c>
      <c r="K6">
        <v>154</v>
      </c>
      <c r="L6">
        <v>150</v>
      </c>
    </row>
    <row r="7" spans="1:12">
      <c r="A7" t="s">
        <v>986</v>
      </c>
      <c r="B7">
        <v>402</v>
      </c>
      <c r="C7">
        <v>529</v>
      </c>
      <c r="D7">
        <v>164</v>
      </c>
      <c r="E7">
        <v>374</v>
      </c>
      <c r="F7">
        <v>52</v>
      </c>
      <c r="G7">
        <v>618</v>
      </c>
      <c r="H7">
        <v>102</v>
      </c>
      <c r="I7">
        <v>47</v>
      </c>
      <c r="J7">
        <v>135</v>
      </c>
      <c r="K7">
        <v>121</v>
      </c>
      <c r="L7">
        <v>123</v>
      </c>
    </row>
    <row r="8" spans="1:12">
      <c r="A8" t="s">
        <v>987</v>
      </c>
      <c r="B8">
        <v>2178</v>
      </c>
      <c r="C8">
        <v>2871</v>
      </c>
      <c r="D8">
        <v>1026</v>
      </c>
      <c r="E8">
        <v>1972</v>
      </c>
      <c r="F8">
        <v>346</v>
      </c>
      <c r="G8">
        <v>3122</v>
      </c>
      <c r="H8">
        <v>549</v>
      </c>
      <c r="I8">
        <v>246</v>
      </c>
      <c r="J8">
        <v>711</v>
      </c>
      <c r="K8">
        <v>647</v>
      </c>
      <c r="L8">
        <v>934</v>
      </c>
    </row>
    <row r="9" spans="1:12">
      <c r="A9" t="s">
        <v>988</v>
      </c>
      <c r="B9">
        <v>2102</v>
      </c>
      <c r="C9">
        <v>2771</v>
      </c>
      <c r="D9">
        <v>992</v>
      </c>
      <c r="E9">
        <v>1858</v>
      </c>
      <c r="F9">
        <v>310</v>
      </c>
      <c r="G9">
        <v>3161</v>
      </c>
      <c r="H9">
        <v>530</v>
      </c>
      <c r="I9">
        <v>224</v>
      </c>
      <c r="J9">
        <v>623</v>
      </c>
      <c r="K9">
        <v>613</v>
      </c>
      <c r="L9">
        <v>1060</v>
      </c>
    </row>
    <row r="10" spans="1:12">
      <c r="A10" t="s">
        <v>989</v>
      </c>
      <c r="B10">
        <v>648</v>
      </c>
      <c r="C10">
        <v>856</v>
      </c>
      <c r="D10">
        <v>242</v>
      </c>
      <c r="E10">
        <v>502</v>
      </c>
      <c r="F10">
        <v>68</v>
      </c>
      <c r="G10">
        <v>1378</v>
      </c>
      <c r="H10">
        <v>133</v>
      </c>
      <c r="I10">
        <v>39</v>
      </c>
      <c r="J10">
        <v>154</v>
      </c>
      <c r="K10">
        <v>104</v>
      </c>
      <c r="L10">
        <v>308</v>
      </c>
    </row>
    <row r="11" spans="1:12">
      <c r="A11" t="s">
        <v>990</v>
      </c>
      <c r="B11">
        <v>2431</v>
      </c>
      <c r="C11">
        <v>3232</v>
      </c>
      <c r="D11">
        <v>1105</v>
      </c>
      <c r="E11">
        <v>2310</v>
      </c>
      <c r="F11">
        <v>409</v>
      </c>
      <c r="G11">
        <v>3886</v>
      </c>
      <c r="H11">
        <v>664</v>
      </c>
      <c r="I11">
        <v>276</v>
      </c>
      <c r="J11">
        <v>818</v>
      </c>
      <c r="K11">
        <v>768</v>
      </c>
      <c r="L11">
        <v>1295</v>
      </c>
    </row>
    <row r="12" spans="1:12">
      <c r="A12" t="s">
        <v>991</v>
      </c>
      <c r="B12">
        <v>9608</v>
      </c>
      <c r="C12">
        <v>12694</v>
      </c>
      <c r="D12">
        <v>4356</v>
      </c>
      <c r="E12">
        <v>8827</v>
      </c>
      <c r="F12">
        <v>1512</v>
      </c>
      <c r="G12">
        <v>15755</v>
      </c>
      <c r="H12">
        <v>2561</v>
      </c>
      <c r="I12">
        <v>1110</v>
      </c>
      <c r="J12">
        <v>3195</v>
      </c>
      <c r="K12">
        <v>2983</v>
      </c>
      <c r="L12">
        <v>4483</v>
      </c>
    </row>
    <row r="13" spans="1:12">
      <c r="A13" t="s">
        <v>992</v>
      </c>
      <c r="B13">
        <v>19216</v>
      </c>
      <c r="C13">
        <v>25388</v>
      </c>
      <c r="D13">
        <v>8712</v>
      </c>
      <c r="E13">
        <v>17654</v>
      </c>
      <c r="F13">
        <v>3024</v>
      </c>
      <c r="G13">
        <v>31510</v>
      </c>
      <c r="H13">
        <v>5122</v>
      </c>
      <c r="I13">
        <v>2220</v>
      </c>
      <c r="J13">
        <v>6390</v>
      </c>
      <c r="K13">
        <v>5966</v>
      </c>
      <c r="L13">
        <v>8966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$A1:$XFD13"/>
    </sheetView>
  </sheetViews>
  <sheetFormatPr defaultColWidth="9" defaultRowHeight="13.5" outlineLevelRow="3"/>
  <cols>
    <col min="1" max="11" width="14.875" style="68" customWidth="1"/>
    <col min="12" max="16384" width="9" style="68"/>
  </cols>
  <sheetData>
    <row r="1" ht="14.25"/>
    <row r="2" ht="27.75" spans="1:11">
      <c r="A2" s="69" t="s">
        <v>907</v>
      </c>
      <c r="B2" s="70" t="s">
        <v>905</v>
      </c>
      <c r="C2" s="69" t="s">
        <v>902</v>
      </c>
      <c r="D2" s="69" t="s">
        <v>911</v>
      </c>
      <c r="E2" s="70" t="s">
        <v>897</v>
      </c>
      <c r="F2" s="70" t="s">
        <v>909</v>
      </c>
      <c r="G2" s="70" t="s">
        <v>914</v>
      </c>
      <c r="H2" s="71" t="s">
        <v>882</v>
      </c>
      <c r="I2" s="77" t="s">
        <v>887</v>
      </c>
      <c r="J2" s="73" t="s">
        <v>890</v>
      </c>
      <c r="K2" s="72" t="s">
        <v>894</v>
      </c>
    </row>
    <row r="3" ht="14.25" spans="1:11">
      <c r="A3" s="72">
        <v>2</v>
      </c>
      <c r="B3" s="73">
        <v>3</v>
      </c>
      <c r="C3" s="72">
        <v>15</v>
      </c>
      <c r="D3" s="72">
        <v>10</v>
      </c>
      <c r="E3" s="73">
        <v>50</v>
      </c>
      <c r="F3" s="73">
        <v>4</v>
      </c>
      <c r="G3" s="73">
        <v>20</v>
      </c>
      <c r="H3" s="74">
        <v>3</v>
      </c>
      <c r="I3" s="78">
        <v>15</v>
      </c>
      <c r="J3" s="76">
        <v>40</v>
      </c>
      <c r="K3" s="75">
        <v>40</v>
      </c>
    </row>
    <row r="4" ht="14.25" spans="1:11">
      <c r="A4" s="75">
        <v>1</v>
      </c>
      <c r="B4" s="76">
        <v>2</v>
      </c>
      <c r="C4" s="75">
        <v>10</v>
      </c>
      <c r="D4" s="75">
        <v>5</v>
      </c>
      <c r="E4" s="76">
        <v>20</v>
      </c>
      <c r="F4" s="76">
        <v>2</v>
      </c>
      <c r="G4" s="76">
        <v>10</v>
      </c>
      <c r="H4" s="74">
        <v>3</v>
      </c>
      <c r="I4" s="78">
        <v>9</v>
      </c>
      <c r="J4" s="76">
        <v>16</v>
      </c>
      <c r="K4" s="75">
        <v>21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K131"/>
  <sheetViews>
    <sheetView workbookViewId="0">
      <pane xSplit="4" ySplit="2" topLeftCell="E115" activePane="bottomRight" state="frozen"/>
      <selection/>
      <selection pane="topRight"/>
      <selection pane="bottomLeft"/>
      <selection pane="bottomRight" activeCell="X136" sqref="X136:X137"/>
    </sheetView>
  </sheetViews>
  <sheetFormatPr defaultColWidth="9" defaultRowHeight="26" customHeight="1"/>
  <cols>
    <col min="2" max="2" width="9.875" customWidth="1"/>
    <col min="3" max="3" width="20.875" customWidth="1"/>
    <col min="4" max="4" width="15.125" customWidth="1"/>
    <col min="5" max="8" width="10.625" style="53" customWidth="1"/>
    <col min="9" max="9" width="10.625" style="54" customWidth="1"/>
    <col min="10" max="12" width="10.625" customWidth="1"/>
    <col min="13" max="13" width="10.625" style="53" customWidth="1"/>
    <col min="14" max="24" width="10.625" customWidth="1"/>
    <col min="25" max="26" width="9" style="53"/>
  </cols>
  <sheetData>
    <row r="1" ht="23" customHeight="1" spans="1:26">
      <c r="A1" s="7" t="s">
        <v>993</v>
      </c>
      <c r="B1" s="7"/>
      <c r="C1" s="7"/>
      <c r="D1" s="7"/>
      <c r="E1" s="55" t="s">
        <v>0</v>
      </c>
      <c r="F1" s="55"/>
      <c r="G1" s="56" t="s">
        <v>784</v>
      </c>
      <c r="H1" s="56"/>
      <c r="I1" s="63" t="s">
        <v>799</v>
      </c>
      <c r="J1" s="63"/>
      <c r="K1" s="56" t="s">
        <v>809</v>
      </c>
      <c r="L1" s="56"/>
      <c r="M1" s="63" t="s">
        <v>4</v>
      </c>
      <c r="N1" s="63"/>
      <c r="O1" s="56" t="s">
        <v>5</v>
      </c>
      <c r="P1" s="56"/>
      <c r="Q1" s="65" t="s">
        <v>6</v>
      </c>
      <c r="R1" s="65"/>
      <c r="S1" s="56" t="s">
        <v>7</v>
      </c>
      <c r="T1" s="56"/>
      <c r="U1" s="66" t="s">
        <v>868</v>
      </c>
      <c r="V1" s="66"/>
      <c r="W1" s="56" t="s">
        <v>9</v>
      </c>
      <c r="X1" s="56"/>
      <c r="Y1" s="65" t="s">
        <v>956</v>
      </c>
      <c r="Z1" s="65"/>
    </row>
    <row r="2" s="52" customFormat="1" customHeight="1" spans="1:26">
      <c r="A2" s="57" t="s">
        <v>747</v>
      </c>
      <c r="B2" s="38" t="s">
        <v>994</v>
      </c>
      <c r="C2" s="38" t="s">
        <v>995</v>
      </c>
      <c r="D2" s="38" t="s">
        <v>971</v>
      </c>
      <c r="E2" s="58" t="s">
        <v>73</v>
      </c>
      <c r="F2" s="58" t="s">
        <v>69</v>
      </c>
      <c r="G2" s="59" t="s">
        <v>73</v>
      </c>
      <c r="H2" s="59" t="s">
        <v>69</v>
      </c>
      <c r="I2" s="64" t="s">
        <v>73</v>
      </c>
      <c r="J2" s="64" t="s">
        <v>69</v>
      </c>
      <c r="K2" s="59" t="s">
        <v>73</v>
      </c>
      <c r="L2" s="59" t="s">
        <v>69</v>
      </c>
      <c r="M2" s="64" t="s">
        <v>73</v>
      </c>
      <c r="N2" s="64" t="s">
        <v>69</v>
      </c>
      <c r="O2" s="59" t="s">
        <v>73</v>
      </c>
      <c r="P2" s="59" t="s">
        <v>69</v>
      </c>
      <c r="Q2" s="64" t="s">
        <v>73</v>
      </c>
      <c r="R2" s="64" t="s">
        <v>69</v>
      </c>
      <c r="S2" s="59" t="s">
        <v>73</v>
      </c>
      <c r="T2" s="59" t="s">
        <v>69</v>
      </c>
      <c r="U2" s="64" t="s">
        <v>996</v>
      </c>
      <c r="V2" s="64" t="s">
        <v>997</v>
      </c>
      <c r="W2" s="59" t="s">
        <v>996</v>
      </c>
      <c r="X2" s="59" t="s">
        <v>997</v>
      </c>
      <c r="Y2" s="64" t="s">
        <v>996</v>
      </c>
      <c r="Z2" s="64" t="s">
        <v>997</v>
      </c>
    </row>
    <row r="3" customHeight="1" spans="1:26">
      <c r="A3" s="60">
        <v>1</v>
      </c>
      <c r="B3" s="33">
        <v>582</v>
      </c>
      <c r="C3" s="61" t="s">
        <v>568</v>
      </c>
      <c r="D3" s="33" t="s">
        <v>990</v>
      </c>
      <c r="E3" s="30">
        <v>130</v>
      </c>
      <c r="F3" s="30">
        <v>156</v>
      </c>
      <c r="G3" s="7">
        <v>197</v>
      </c>
      <c r="H3" s="7">
        <v>236</v>
      </c>
      <c r="I3" s="7">
        <v>64</v>
      </c>
      <c r="J3" s="7">
        <v>71</v>
      </c>
      <c r="K3" s="7">
        <v>135</v>
      </c>
      <c r="L3" s="7">
        <v>167</v>
      </c>
      <c r="M3" s="7">
        <v>23</v>
      </c>
      <c r="N3" s="7">
        <v>28</v>
      </c>
      <c r="O3" s="7">
        <v>179</v>
      </c>
      <c r="P3" s="7">
        <v>215</v>
      </c>
      <c r="Q3" s="7">
        <v>48</v>
      </c>
      <c r="R3" s="7">
        <v>58</v>
      </c>
      <c r="S3" s="7">
        <v>15</v>
      </c>
      <c r="T3" s="7">
        <v>18</v>
      </c>
      <c r="U3" s="7">
        <v>48</v>
      </c>
      <c r="V3" s="7">
        <v>58</v>
      </c>
      <c r="W3" s="30">
        <v>34</v>
      </c>
      <c r="X3" s="7">
        <v>44</v>
      </c>
      <c r="Y3" s="7">
        <v>54</v>
      </c>
      <c r="Z3" s="7">
        <v>65</v>
      </c>
    </row>
    <row r="4" s="10" customFormat="1" customHeight="1" spans="1:16339">
      <c r="A4" s="60">
        <v>2</v>
      </c>
      <c r="B4" s="33">
        <v>343</v>
      </c>
      <c r="C4" s="61" t="s">
        <v>274</v>
      </c>
      <c r="D4" s="33" t="s">
        <v>990</v>
      </c>
      <c r="E4" s="30">
        <v>112</v>
      </c>
      <c r="F4" s="30">
        <v>134</v>
      </c>
      <c r="G4" s="7">
        <v>147</v>
      </c>
      <c r="H4" s="7">
        <v>162</v>
      </c>
      <c r="I4" s="7">
        <v>73</v>
      </c>
      <c r="J4" s="7">
        <v>80</v>
      </c>
      <c r="K4" s="7">
        <v>116</v>
      </c>
      <c r="L4" s="7">
        <v>144</v>
      </c>
      <c r="M4" s="7">
        <v>16</v>
      </c>
      <c r="N4" s="7">
        <v>19</v>
      </c>
      <c r="O4" s="7">
        <v>178</v>
      </c>
      <c r="P4" s="7">
        <v>214</v>
      </c>
      <c r="Q4" s="7">
        <v>29</v>
      </c>
      <c r="R4" s="7">
        <v>35</v>
      </c>
      <c r="S4" s="7">
        <v>13</v>
      </c>
      <c r="T4" s="7">
        <v>16</v>
      </c>
      <c r="U4" s="7">
        <v>39</v>
      </c>
      <c r="V4" s="7">
        <v>47</v>
      </c>
      <c r="W4" s="30">
        <v>30</v>
      </c>
      <c r="X4" s="7">
        <v>39</v>
      </c>
      <c r="Y4" s="7">
        <v>74</v>
      </c>
      <c r="Z4" s="7">
        <v>89</v>
      </c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</row>
    <row r="5" s="10" customFormat="1" customHeight="1" spans="1:16339">
      <c r="A5" s="60">
        <v>3</v>
      </c>
      <c r="B5" s="33">
        <v>709</v>
      </c>
      <c r="C5" s="61" t="s">
        <v>691</v>
      </c>
      <c r="D5" s="33" t="s">
        <v>990</v>
      </c>
      <c r="E5" s="30">
        <v>156</v>
      </c>
      <c r="F5" s="30">
        <v>187</v>
      </c>
      <c r="G5" s="7">
        <v>206</v>
      </c>
      <c r="H5" s="7">
        <v>227</v>
      </c>
      <c r="I5" s="7">
        <v>49</v>
      </c>
      <c r="J5" s="7">
        <v>54</v>
      </c>
      <c r="K5" s="7">
        <v>141</v>
      </c>
      <c r="L5" s="7">
        <v>174</v>
      </c>
      <c r="M5" s="7">
        <v>17</v>
      </c>
      <c r="N5" s="7">
        <v>20</v>
      </c>
      <c r="O5" s="7">
        <v>193</v>
      </c>
      <c r="P5" s="7">
        <v>232</v>
      </c>
      <c r="Q5" s="7">
        <v>29</v>
      </c>
      <c r="R5" s="7">
        <v>35</v>
      </c>
      <c r="S5" s="7">
        <v>12</v>
      </c>
      <c r="T5" s="7">
        <v>14</v>
      </c>
      <c r="U5" s="7">
        <v>39</v>
      </c>
      <c r="V5" s="7">
        <v>47</v>
      </c>
      <c r="W5" s="30">
        <v>27</v>
      </c>
      <c r="X5" s="7">
        <v>35</v>
      </c>
      <c r="Y5" s="7">
        <v>60</v>
      </c>
      <c r="Z5" s="7">
        <v>72</v>
      </c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</row>
    <row r="6" s="10" customFormat="1" customHeight="1" spans="1:16339">
      <c r="A6" s="60">
        <v>4</v>
      </c>
      <c r="B6" s="33">
        <v>365</v>
      </c>
      <c r="C6" s="61" t="s">
        <v>270</v>
      </c>
      <c r="D6" s="33" t="s">
        <v>990</v>
      </c>
      <c r="E6" s="30">
        <v>103</v>
      </c>
      <c r="F6" s="30">
        <v>124</v>
      </c>
      <c r="G6" s="7">
        <v>136</v>
      </c>
      <c r="H6" s="7">
        <v>150</v>
      </c>
      <c r="I6" s="7">
        <v>49</v>
      </c>
      <c r="J6" s="7">
        <v>54</v>
      </c>
      <c r="K6" s="7">
        <v>86</v>
      </c>
      <c r="L6" s="7">
        <v>108</v>
      </c>
      <c r="M6" s="7">
        <v>15</v>
      </c>
      <c r="N6" s="7">
        <v>18</v>
      </c>
      <c r="O6" s="7">
        <v>218</v>
      </c>
      <c r="P6" s="7">
        <v>261</v>
      </c>
      <c r="Q6" s="7">
        <v>23</v>
      </c>
      <c r="R6" s="7">
        <v>28</v>
      </c>
      <c r="S6" s="7">
        <v>12</v>
      </c>
      <c r="T6" s="7">
        <v>14</v>
      </c>
      <c r="U6" s="7">
        <v>39</v>
      </c>
      <c r="V6" s="7">
        <v>47</v>
      </c>
      <c r="W6" s="30">
        <v>27</v>
      </c>
      <c r="X6" s="7">
        <v>35</v>
      </c>
      <c r="Y6" s="7">
        <v>64</v>
      </c>
      <c r="Z6" s="7">
        <v>77</v>
      </c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</row>
    <row r="7" s="10" customFormat="1" customHeight="1" spans="1:16339">
      <c r="A7" s="60">
        <v>5</v>
      </c>
      <c r="B7" s="33">
        <v>730</v>
      </c>
      <c r="C7" s="61" t="s">
        <v>700</v>
      </c>
      <c r="D7" s="33" t="s">
        <v>990</v>
      </c>
      <c r="E7" s="30">
        <v>103</v>
      </c>
      <c r="F7" s="30">
        <v>124</v>
      </c>
      <c r="G7" s="7">
        <v>136</v>
      </c>
      <c r="H7" s="7">
        <v>150</v>
      </c>
      <c r="I7" s="7">
        <v>49</v>
      </c>
      <c r="J7" s="7">
        <v>54</v>
      </c>
      <c r="K7" s="7">
        <v>100</v>
      </c>
      <c r="L7" s="7">
        <v>125</v>
      </c>
      <c r="M7" s="7">
        <v>19</v>
      </c>
      <c r="N7" s="7">
        <v>23</v>
      </c>
      <c r="O7" s="7">
        <v>178</v>
      </c>
      <c r="P7" s="7">
        <v>214</v>
      </c>
      <c r="Q7" s="7">
        <v>29</v>
      </c>
      <c r="R7" s="7">
        <v>35</v>
      </c>
      <c r="S7" s="7">
        <v>11</v>
      </c>
      <c r="T7" s="7">
        <v>13</v>
      </c>
      <c r="U7" s="7">
        <v>35</v>
      </c>
      <c r="V7" s="7">
        <v>42</v>
      </c>
      <c r="W7" s="30">
        <v>27</v>
      </c>
      <c r="X7" s="7">
        <v>35</v>
      </c>
      <c r="Y7" s="7">
        <v>44</v>
      </c>
      <c r="Z7" s="7">
        <v>53</v>
      </c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</row>
    <row r="8" s="10" customFormat="1" customHeight="1" spans="1:16339">
      <c r="A8" s="60">
        <v>6</v>
      </c>
      <c r="B8" s="33">
        <v>379</v>
      </c>
      <c r="C8" s="61" t="s">
        <v>619</v>
      </c>
      <c r="D8" s="33" t="s">
        <v>990</v>
      </c>
      <c r="E8" s="30">
        <v>103</v>
      </c>
      <c r="F8" s="30">
        <v>124</v>
      </c>
      <c r="G8" s="7">
        <v>136</v>
      </c>
      <c r="H8" s="7">
        <v>150</v>
      </c>
      <c r="I8" s="7">
        <v>49</v>
      </c>
      <c r="J8" s="7">
        <v>54</v>
      </c>
      <c r="K8" s="7">
        <v>90</v>
      </c>
      <c r="L8" s="7">
        <v>113</v>
      </c>
      <c r="M8" s="7">
        <v>15</v>
      </c>
      <c r="N8" s="7">
        <v>18</v>
      </c>
      <c r="O8" s="7">
        <v>193</v>
      </c>
      <c r="P8" s="7">
        <v>232</v>
      </c>
      <c r="Q8" s="7">
        <v>23</v>
      </c>
      <c r="R8" s="7">
        <v>28</v>
      </c>
      <c r="S8" s="7">
        <v>9</v>
      </c>
      <c r="T8" s="7">
        <v>11</v>
      </c>
      <c r="U8" s="7">
        <v>29</v>
      </c>
      <c r="V8" s="7">
        <v>35</v>
      </c>
      <c r="W8" s="30">
        <v>27</v>
      </c>
      <c r="X8" s="7">
        <v>35</v>
      </c>
      <c r="Y8" s="7">
        <v>46</v>
      </c>
      <c r="Z8" s="7">
        <v>55</v>
      </c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</row>
    <row r="9" s="10" customFormat="1" customHeight="1" spans="1:16339">
      <c r="A9" s="60">
        <v>7</v>
      </c>
      <c r="B9" s="33">
        <v>311</v>
      </c>
      <c r="C9" s="61" t="s">
        <v>688</v>
      </c>
      <c r="D9" s="33" t="s">
        <v>990</v>
      </c>
      <c r="E9" s="30">
        <v>38</v>
      </c>
      <c r="F9" s="30">
        <v>46</v>
      </c>
      <c r="G9" s="7">
        <v>51</v>
      </c>
      <c r="H9" s="7">
        <v>56</v>
      </c>
      <c r="I9" s="7">
        <v>19</v>
      </c>
      <c r="J9" s="7">
        <v>21</v>
      </c>
      <c r="K9" s="7">
        <v>33</v>
      </c>
      <c r="L9" s="7">
        <v>44</v>
      </c>
      <c r="M9" s="7">
        <v>8</v>
      </c>
      <c r="N9" s="7">
        <v>10</v>
      </c>
      <c r="O9" s="7">
        <v>99</v>
      </c>
      <c r="P9" s="7">
        <v>119</v>
      </c>
      <c r="Q9" s="7">
        <v>38</v>
      </c>
      <c r="R9" s="7">
        <v>45</v>
      </c>
      <c r="S9" s="7">
        <v>11</v>
      </c>
      <c r="T9" s="7">
        <v>13</v>
      </c>
      <c r="U9" s="7">
        <v>35</v>
      </c>
      <c r="V9" s="7">
        <v>42</v>
      </c>
      <c r="W9" s="30">
        <v>24</v>
      </c>
      <c r="X9" s="7">
        <v>31</v>
      </c>
      <c r="Y9" s="7">
        <v>24</v>
      </c>
      <c r="Z9" s="7">
        <v>29</v>
      </c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</row>
    <row r="10" s="10" customFormat="1" customHeight="1" spans="1:16339">
      <c r="A10" s="60">
        <v>8</v>
      </c>
      <c r="B10" s="33">
        <v>357</v>
      </c>
      <c r="C10" s="61" t="s">
        <v>491</v>
      </c>
      <c r="D10" s="33" t="s">
        <v>990</v>
      </c>
      <c r="E10" s="30">
        <v>85</v>
      </c>
      <c r="F10" s="30">
        <v>102</v>
      </c>
      <c r="G10" s="7">
        <v>112</v>
      </c>
      <c r="H10" s="7">
        <v>123</v>
      </c>
      <c r="I10" s="7">
        <v>42</v>
      </c>
      <c r="J10" s="7">
        <v>46</v>
      </c>
      <c r="K10" s="7">
        <v>69</v>
      </c>
      <c r="L10" s="7">
        <v>87</v>
      </c>
      <c r="M10" s="7">
        <v>23</v>
      </c>
      <c r="N10" s="7">
        <v>28</v>
      </c>
      <c r="O10" s="7">
        <v>99</v>
      </c>
      <c r="P10" s="7">
        <v>119</v>
      </c>
      <c r="Q10" s="7">
        <v>30</v>
      </c>
      <c r="R10" s="7">
        <v>36</v>
      </c>
      <c r="S10" s="7">
        <v>11</v>
      </c>
      <c r="T10" s="7">
        <v>13</v>
      </c>
      <c r="U10" s="7">
        <v>35</v>
      </c>
      <c r="V10" s="7">
        <v>42</v>
      </c>
      <c r="W10" s="30">
        <v>24</v>
      </c>
      <c r="X10" s="7">
        <v>31</v>
      </c>
      <c r="Y10" s="7">
        <v>37</v>
      </c>
      <c r="Z10" s="7">
        <v>44</v>
      </c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</row>
    <row r="11" s="10" customFormat="1" customHeight="1" spans="1:16339">
      <c r="A11" s="60">
        <v>9</v>
      </c>
      <c r="B11" s="33">
        <v>513</v>
      </c>
      <c r="C11" s="61" t="s">
        <v>654</v>
      </c>
      <c r="D11" s="33" t="s">
        <v>990</v>
      </c>
      <c r="E11" s="30">
        <v>79</v>
      </c>
      <c r="F11" s="30">
        <v>95</v>
      </c>
      <c r="G11" s="7">
        <v>105</v>
      </c>
      <c r="H11" s="7">
        <v>116</v>
      </c>
      <c r="I11" s="7">
        <v>43</v>
      </c>
      <c r="J11" s="7">
        <v>47</v>
      </c>
      <c r="K11" s="7">
        <v>108</v>
      </c>
      <c r="L11" s="7">
        <v>134</v>
      </c>
      <c r="M11" s="7">
        <v>16</v>
      </c>
      <c r="N11" s="7">
        <v>19</v>
      </c>
      <c r="O11" s="7">
        <v>150</v>
      </c>
      <c r="P11" s="7">
        <v>180</v>
      </c>
      <c r="Q11" s="7">
        <v>31</v>
      </c>
      <c r="R11" s="7">
        <v>37</v>
      </c>
      <c r="S11" s="7">
        <v>11</v>
      </c>
      <c r="T11" s="7">
        <v>13</v>
      </c>
      <c r="U11" s="7">
        <v>35</v>
      </c>
      <c r="V11" s="7">
        <v>42</v>
      </c>
      <c r="W11" s="30">
        <v>24</v>
      </c>
      <c r="X11" s="7">
        <v>31</v>
      </c>
      <c r="Y11" s="7">
        <v>69</v>
      </c>
      <c r="Z11" s="7">
        <v>83</v>
      </c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</row>
    <row r="12" s="10" customFormat="1" customHeight="1" spans="1:16339">
      <c r="A12" s="60">
        <v>10</v>
      </c>
      <c r="B12" s="33">
        <v>102934</v>
      </c>
      <c r="C12" s="61" t="s">
        <v>432</v>
      </c>
      <c r="D12" s="33" t="s">
        <v>990</v>
      </c>
      <c r="E12" s="30">
        <v>82</v>
      </c>
      <c r="F12" s="30">
        <v>98</v>
      </c>
      <c r="G12" s="7">
        <v>108</v>
      </c>
      <c r="H12" s="7">
        <v>119</v>
      </c>
      <c r="I12" s="7">
        <v>33</v>
      </c>
      <c r="J12" s="7">
        <v>36</v>
      </c>
      <c r="K12" s="7">
        <v>84</v>
      </c>
      <c r="L12" s="7">
        <v>105</v>
      </c>
      <c r="M12" s="7">
        <v>12</v>
      </c>
      <c r="N12" s="7">
        <v>14</v>
      </c>
      <c r="O12" s="7">
        <v>104</v>
      </c>
      <c r="P12" s="7">
        <v>125</v>
      </c>
      <c r="Q12" s="7">
        <v>23</v>
      </c>
      <c r="R12" s="7">
        <v>28</v>
      </c>
      <c r="S12" s="7">
        <v>9</v>
      </c>
      <c r="T12" s="7">
        <v>11</v>
      </c>
      <c r="U12" s="7">
        <v>29</v>
      </c>
      <c r="V12" s="7">
        <v>35</v>
      </c>
      <c r="W12" s="30">
        <v>24</v>
      </c>
      <c r="X12" s="7">
        <v>31</v>
      </c>
      <c r="Y12" s="7">
        <v>39</v>
      </c>
      <c r="Z12" s="7">
        <v>47</v>
      </c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</row>
    <row r="13" s="10" customFormat="1" customHeight="1" spans="1:16339">
      <c r="A13" s="60">
        <v>11</v>
      </c>
      <c r="B13" s="33">
        <v>726</v>
      </c>
      <c r="C13" s="61" t="s">
        <v>409</v>
      </c>
      <c r="D13" s="33" t="s">
        <v>990</v>
      </c>
      <c r="E13" s="30">
        <v>79</v>
      </c>
      <c r="F13" s="30">
        <v>95</v>
      </c>
      <c r="G13" s="7">
        <v>105</v>
      </c>
      <c r="H13" s="7">
        <v>116</v>
      </c>
      <c r="I13" s="7">
        <v>40</v>
      </c>
      <c r="J13" s="7">
        <v>44</v>
      </c>
      <c r="K13" s="7">
        <v>108</v>
      </c>
      <c r="L13" s="7">
        <v>134</v>
      </c>
      <c r="M13" s="7">
        <v>14</v>
      </c>
      <c r="N13" s="7">
        <v>17</v>
      </c>
      <c r="O13" s="7">
        <v>99</v>
      </c>
      <c r="P13" s="7">
        <v>119</v>
      </c>
      <c r="Q13" s="7">
        <v>38</v>
      </c>
      <c r="R13" s="7">
        <v>45</v>
      </c>
      <c r="S13" s="7">
        <v>9</v>
      </c>
      <c r="T13" s="7">
        <v>11</v>
      </c>
      <c r="U13" s="7">
        <v>29</v>
      </c>
      <c r="V13" s="7">
        <v>35</v>
      </c>
      <c r="W13" s="30">
        <v>24</v>
      </c>
      <c r="X13" s="7">
        <v>31</v>
      </c>
      <c r="Y13" s="7">
        <v>31</v>
      </c>
      <c r="Z13" s="7">
        <v>37</v>
      </c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</row>
    <row r="14" s="10" customFormat="1" customHeight="1" spans="1:16339">
      <c r="A14" s="60">
        <v>12</v>
      </c>
      <c r="B14" s="33">
        <v>107658</v>
      </c>
      <c r="C14" s="61" t="s">
        <v>696</v>
      </c>
      <c r="D14" s="33" t="s">
        <v>990</v>
      </c>
      <c r="E14" s="30">
        <v>126</v>
      </c>
      <c r="F14" s="30">
        <v>151</v>
      </c>
      <c r="G14" s="7">
        <v>166</v>
      </c>
      <c r="H14" s="7">
        <v>183</v>
      </c>
      <c r="I14" s="7">
        <v>33</v>
      </c>
      <c r="J14" s="7">
        <v>36</v>
      </c>
      <c r="K14" s="7">
        <v>108</v>
      </c>
      <c r="L14" s="7">
        <v>134</v>
      </c>
      <c r="M14" s="7">
        <v>19</v>
      </c>
      <c r="N14" s="7">
        <v>23</v>
      </c>
      <c r="O14" s="7">
        <v>127</v>
      </c>
      <c r="P14" s="7">
        <v>152</v>
      </c>
      <c r="Q14" s="7">
        <v>23</v>
      </c>
      <c r="R14" s="7">
        <v>28</v>
      </c>
      <c r="S14" s="7">
        <v>9</v>
      </c>
      <c r="T14" s="7">
        <v>11</v>
      </c>
      <c r="U14" s="7">
        <v>29</v>
      </c>
      <c r="V14" s="7">
        <v>35</v>
      </c>
      <c r="W14" s="30">
        <v>24</v>
      </c>
      <c r="X14" s="7">
        <v>31</v>
      </c>
      <c r="Y14" s="7">
        <v>37</v>
      </c>
      <c r="Z14" s="7">
        <v>44</v>
      </c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</row>
    <row r="15" s="10" customFormat="1" customHeight="1" spans="1:16339">
      <c r="A15" s="60">
        <v>13</v>
      </c>
      <c r="B15" s="33">
        <v>103198</v>
      </c>
      <c r="C15" s="61" t="s">
        <v>538</v>
      </c>
      <c r="D15" s="33" t="s">
        <v>990</v>
      </c>
      <c r="E15" s="30">
        <v>77</v>
      </c>
      <c r="F15" s="30">
        <v>92</v>
      </c>
      <c r="G15" s="7">
        <v>101</v>
      </c>
      <c r="H15" s="7">
        <v>111</v>
      </c>
      <c r="I15" s="7">
        <v>38</v>
      </c>
      <c r="J15" s="7">
        <v>42</v>
      </c>
      <c r="K15" s="7">
        <v>82</v>
      </c>
      <c r="L15" s="7">
        <v>103</v>
      </c>
      <c r="M15" s="7">
        <v>22</v>
      </c>
      <c r="N15" s="7">
        <v>26</v>
      </c>
      <c r="O15" s="7">
        <v>99</v>
      </c>
      <c r="P15" s="7">
        <v>119</v>
      </c>
      <c r="Q15" s="7">
        <v>23</v>
      </c>
      <c r="R15" s="7">
        <v>27</v>
      </c>
      <c r="S15" s="7">
        <v>9</v>
      </c>
      <c r="T15" s="7">
        <v>11</v>
      </c>
      <c r="U15" s="7">
        <v>29</v>
      </c>
      <c r="V15" s="7">
        <v>35</v>
      </c>
      <c r="W15" s="30">
        <v>24</v>
      </c>
      <c r="X15" s="7">
        <v>31</v>
      </c>
      <c r="Y15" s="7">
        <v>47</v>
      </c>
      <c r="Z15" s="7">
        <v>56</v>
      </c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</row>
    <row r="16" s="10" customFormat="1" customHeight="1" spans="1:16339">
      <c r="A16" s="60">
        <v>14</v>
      </c>
      <c r="B16" s="33">
        <v>359</v>
      </c>
      <c r="C16" s="61" t="s">
        <v>737</v>
      </c>
      <c r="D16" s="33" t="s">
        <v>990</v>
      </c>
      <c r="E16" s="30">
        <v>82</v>
      </c>
      <c r="F16" s="30">
        <v>98</v>
      </c>
      <c r="G16" s="7">
        <v>108</v>
      </c>
      <c r="H16" s="7">
        <v>119</v>
      </c>
      <c r="I16" s="7">
        <v>33</v>
      </c>
      <c r="J16" s="7">
        <v>36</v>
      </c>
      <c r="K16" s="7">
        <v>69</v>
      </c>
      <c r="L16" s="7">
        <v>87</v>
      </c>
      <c r="M16" s="7">
        <v>15</v>
      </c>
      <c r="N16" s="7">
        <v>18</v>
      </c>
      <c r="O16" s="7">
        <v>99</v>
      </c>
      <c r="P16" s="7">
        <v>119</v>
      </c>
      <c r="Q16" s="7">
        <v>23</v>
      </c>
      <c r="R16" s="7">
        <v>27</v>
      </c>
      <c r="S16" s="7">
        <v>9</v>
      </c>
      <c r="T16" s="7">
        <v>11</v>
      </c>
      <c r="U16" s="7">
        <v>29</v>
      </c>
      <c r="V16" s="7">
        <v>35</v>
      </c>
      <c r="W16" s="30">
        <v>24</v>
      </c>
      <c r="X16" s="7">
        <v>31</v>
      </c>
      <c r="Y16" s="7">
        <v>56</v>
      </c>
      <c r="Z16" s="7">
        <v>67</v>
      </c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</row>
    <row r="17" s="10" customFormat="1" customHeight="1" spans="1:16339">
      <c r="A17" s="60">
        <v>15</v>
      </c>
      <c r="B17" s="33">
        <v>102565</v>
      </c>
      <c r="C17" s="61" t="s">
        <v>638</v>
      </c>
      <c r="D17" s="33" t="s">
        <v>990</v>
      </c>
      <c r="E17" s="30">
        <v>120</v>
      </c>
      <c r="F17" s="30">
        <v>144</v>
      </c>
      <c r="G17" s="7">
        <v>158</v>
      </c>
      <c r="H17" s="7">
        <v>174</v>
      </c>
      <c r="I17" s="7">
        <v>53</v>
      </c>
      <c r="J17" s="7">
        <v>58</v>
      </c>
      <c r="K17" s="7">
        <v>108</v>
      </c>
      <c r="L17" s="7">
        <v>134</v>
      </c>
      <c r="M17" s="7">
        <v>19</v>
      </c>
      <c r="N17" s="7">
        <v>23</v>
      </c>
      <c r="O17" s="7">
        <v>99</v>
      </c>
      <c r="P17" s="7">
        <v>119</v>
      </c>
      <c r="Q17" s="7">
        <v>14</v>
      </c>
      <c r="R17" s="7">
        <v>17</v>
      </c>
      <c r="S17" s="7">
        <v>8</v>
      </c>
      <c r="T17" s="7">
        <v>10</v>
      </c>
      <c r="U17" s="7">
        <v>23</v>
      </c>
      <c r="V17" s="7">
        <v>28</v>
      </c>
      <c r="W17" s="30">
        <v>24</v>
      </c>
      <c r="X17" s="7">
        <v>31</v>
      </c>
      <c r="Y17" s="7">
        <v>66</v>
      </c>
      <c r="Z17" s="7">
        <v>79</v>
      </c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</row>
    <row r="18" s="10" customFormat="1" customHeight="1" spans="1:16339">
      <c r="A18" s="60">
        <v>16</v>
      </c>
      <c r="B18" s="33">
        <v>111219</v>
      </c>
      <c r="C18" s="61" t="s">
        <v>404</v>
      </c>
      <c r="D18" s="33" t="s">
        <v>990</v>
      </c>
      <c r="E18" s="30">
        <v>77</v>
      </c>
      <c r="F18" s="30">
        <v>92</v>
      </c>
      <c r="G18" s="7">
        <v>101</v>
      </c>
      <c r="H18" s="7">
        <v>111</v>
      </c>
      <c r="I18" s="7">
        <v>32</v>
      </c>
      <c r="J18" s="7">
        <v>35</v>
      </c>
      <c r="K18" s="7">
        <v>69</v>
      </c>
      <c r="L18" s="7">
        <v>87</v>
      </c>
      <c r="M18" s="7">
        <v>12</v>
      </c>
      <c r="N18" s="7">
        <v>14</v>
      </c>
      <c r="O18" s="7">
        <v>88</v>
      </c>
      <c r="P18" s="7">
        <v>106</v>
      </c>
      <c r="Q18" s="7">
        <v>18</v>
      </c>
      <c r="R18" s="7">
        <v>21</v>
      </c>
      <c r="S18" s="7">
        <v>5</v>
      </c>
      <c r="T18" s="7">
        <v>6</v>
      </c>
      <c r="U18" s="7">
        <v>19</v>
      </c>
      <c r="V18" s="7">
        <v>23</v>
      </c>
      <c r="W18" s="30">
        <v>24</v>
      </c>
      <c r="X18" s="7">
        <v>31</v>
      </c>
      <c r="Y18" s="7">
        <v>17</v>
      </c>
      <c r="Z18" s="7">
        <v>20</v>
      </c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</row>
    <row r="19" s="10" customFormat="1" customHeight="1" spans="1:16339">
      <c r="A19" s="60">
        <v>17</v>
      </c>
      <c r="B19" s="33">
        <v>105267</v>
      </c>
      <c r="C19" s="61" t="s">
        <v>424</v>
      </c>
      <c r="D19" s="33" t="s">
        <v>990</v>
      </c>
      <c r="E19" s="30">
        <v>85</v>
      </c>
      <c r="F19" s="30">
        <v>102</v>
      </c>
      <c r="G19" s="7">
        <v>112</v>
      </c>
      <c r="H19" s="7">
        <v>123</v>
      </c>
      <c r="I19" s="7">
        <v>58</v>
      </c>
      <c r="J19" s="7">
        <v>64</v>
      </c>
      <c r="K19" s="7">
        <v>104</v>
      </c>
      <c r="L19" s="7">
        <v>129</v>
      </c>
      <c r="M19" s="7">
        <v>23</v>
      </c>
      <c r="N19" s="7">
        <v>28</v>
      </c>
      <c r="O19" s="7">
        <v>117</v>
      </c>
      <c r="P19" s="7">
        <v>140</v>
      </c>
      <c r="Q19" s="7">
        <v>20</v>
      </c>
      <c r="R19" s="7">
        <v>24</v>
      </c>
      <c r="S19" s="7">
        <v>9</v>
      </c>
      <c r="T19" s="7">
        <v>11</v>
      </c>
      <c r="U19" s="7">
        <v>29</v>
      </c>
      <c r="V19" s="7">
        <v>35</v>
      </c>
      <c r="W19" s="30">
        <v>24</v>
      </c>
      <c r="X19" s="7">
        <v>31</v>
      </c>
      <c r="Y19" s="7">
        <v>49</v>
      </c>
      <c r="Z19" s="7">
        <v>59</v>
      </c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</row>
    <row r="20" s="10" customFormat="1" customHeight="1" spans="1:16339">
      <c r="A20" s="60">
        <v>18</v>
      </c>
      <c r="B20" s="33">
        <v>745</v>
      </c>
      <c r="C20" s="61" t="s">
        <v>419</v>
      </c>
      <c r="D20" s="33" t="s">
        <v>990</v>
      </c>
      <c r="E20" s="30">
        <v>64</v>
      </c>
      <c r="F20" s="30">
        <v>77</v>
      </c>
      <c r="G20" s="7">
        <v>85</v>
      </c>
      <c r="H20" s="7">
        <v>94</v>
      </c>
      <c r="I20" s="7">
        <v>25</v>
      </c>
      <c r="J20" s="7">
        <v>28</v>
      </c>
      <c r="K20" s="7">
        <v>64</v>
      </c>
      <c r="L20" s="7">
        <v>81</v>
      </c>
      <c r="M20" s="7">
        <v>10</v>
      </c>
      <c r="N20" s="7">
        <v>12</v>
      </c>
      <c r="O20" s="7">
        <v>85</v>
      </c>
      <c r="P20" s="7">
        <v>102</v>
      </c>
      <c r="Q20" s="7">
        <v>14</v>
      </c>
      <c r="R20" s="7">
        <v>17</v>
      </c>
      <c r="S20" s="7">
        <v>8</v>
      </c>
      <c r="T20" s="7">
        <v>10</v>
      </c>
      <c r="U20" s="7">
        <v>23</v>
      </c>
      <c r="V20" s="7">
        <v>28</v>
      </c>
      <c r="W20" s="30">
        <v>24</v>
      </c>
      <c r="X20" s="7">
        <v>31</v>
      </c>
      <c r="Y20" s="7">
        <v>31</v>
      </c>
      <c r="Z20" s="7">
        <v>37</v>
      </c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</row>
    <row r="21" s="10" customFormat="1" customHeight="1" spans="1:16339">
      <c r="A21" s="60">
        <v>19</v>
      </c>
      <c r="B21" s="33">
        <v>106569</v>
      </c>
      <c r="C21" s="61" t="s">
        <v>632</v>
      </c>
      <c r="D21" s="33" t="s">
        <v>990</v>
      </c>
      <c r="E21" s="30">
        <v>121</v>
      </c>
      <c r="F21" s="30">
        <v>145</v>
      </c>
      <c r="G21" s="7">
        <v>160</v>
      </c>
      <c r="H21" s="7">
        <v>176</v>
      </c>
      <c r="I21" s="7">
        <v>43</v>
      </c>
      <c r="J21" s="7">
        <v>47</v>
      </c>
      <c r="K21" s="7">
        <v>124</v>
      </c>
      <c r="L21" s="7">
        <v>153</v>
      </c>
      <c r="M21" s="7">
        <v>14</v>
      </c>
      <c r="N21" s="7">
        <v>17</v>
      </c>
      <c r="O21" s="7">
        <v>74</v>
      </c>
      <c r="P21" s="7">
        <v>89</v>
      </c>
      <c r="Q21" s="7">
        <v>19</v>
      </c>
      <c r="R21" s="7">
        <v>23</v>
      </c>
      <c r="S21" s="7">
        <v>8</v>
      </c>
      <c r="T21" s="7">
        <v>10</v>
      </c>
      <c r="U21" s="7">
        <v>23</v>
      </c>
      <c r="V21" s="7">
        <v>28</v>
      </c>
      <c r="W21" s="30">
        <v>24</v>
      </c>
      <c r="X21" s="7">
        <v>31</v>
      </c>
      <c r="Y21" s="7">
        <v>44</v>
      </c>
      <c r="Z21" s="7">
        <v>53</v>
      </c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</row>
    <row r="22" s="10" customFormat="1" customHeight="1" spans="1:16339">
      <c r="A22" s="60">
        <v>20</v>
      </c>
      <c r="B22" s="33">
        <v>106399</v>
      </c>
      <c r="C22" s="61" t="s">
        <v>576</v>
      </c>
      <c r="D22" s="33" t="s">
        <v>990</v>
      </c>
      <c r="E22" s="30">
        <v>60</v>
      </c>
      <c r="F22" s="30">
        <v>72</v>
      </c>
      <c r="G22" s="7">
        <v>79</v>
      </c>
      <c r="H22" s="7">
        <v>87</v>
      </c>
      <c r="I22" s="7">
        <v>25</v>
      </c>
      <c r="J22" s="7">
        <v>28</v>
      </c>
      <c r="K22" s="7">
        <v>50</v>
      </c>
      <c r="L22" s="7">
        <v>65</v>
      </c>
      <c r="M22" s="7">
        <v>8</v>
      </c>
      <c r="N22" s="7">
        <v>10</v>
      </c>
      <c r="O22" s="7">
        <v>85</v>
      </c>
      <c r="P22" s="7">
        <v>102</v>
      </c>
      <c r="Q22" s="7">
        <v>14</v>
      </c>
      <c r="R22" s="7">
        <v>17</v>
      </c>
      <c r="S22" s="7">
        <v>8</v>
      </c>
      <c r="T22" s="7">
        <v>10</v>
      </c>
      <c r="U22" s="7">
        <v>23</v>
      </c>
      <c r="V22" s="7">
        <v>28</v>
      </c>
      <c r="W22" s="30">
        <v>24</v>
      </c>
      <c r="X22" s="7">
        <v>31</v>
      </c>
      <c r="Y22" s="7">
        <v>31</v>
      </c>
      <c r="Z22" s="7">
        <v>37</v>
      </c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</row>
    <row r="23" s="10" customFormat="1" customHeight="1" spans="1:16339">
      <c r="A23" s="60">
        <v>21</v>
      </c>
      <c r="B23" s="33">
        <v>114286</v>
      </c>
      <c r="C23" s="33" t="s">
        <v>998</v>
      </c>
      <c r="D23" s="33" t="s">
        <v>990</v>
      </c>
      <c r="E23" s="30">
        <v>40</v>
      </c>
      <c r="F23" s="30">
        <v>48</v>
      </c>
      <c r="G23" s="7">
        <v>53</v>
      </c>
      <c r="H23" s="7">
        <v>58</v>
      </c>
      <c r="I23" s="7">
        <v>18</v>
      </c>
      <c r="J23" s="7">
        <v>19</v>
      </c>
      <c r="K23" s="7">
        <v>36</v>
      </c>
      <c r="L23" s="7">
        <v>48</v>
      </c>
      <c r="M23" s="7">
        <v>7</v>
      </c>
      <c r="N23" s="7">
        <v>8</v>
      </c>
      <c r="O23" s="7">
        <v>57</v>
      </c>
      <c r="P23" s="7">
        <v>68</v>
      </c>
      <c r="Q23" s="7">
        <v>8</v>
      </c>
      <c r="R23" s="7">
        <v>9</v>
      </c>
      <c r="S23" s="7">
        <v>4</v>
      </c>
      <c r="T23" s="7">
        <v>5</v>
      </c>
      <c r="U23" s="7">
        <v>7</v>
      </c>
      <c r="V23" s="7">
        <v>8</v>
      </c>
      <c r="W23" s="30">
        <v>20</v>
      </c>
      <c r="X23" s="7">
        <v>27</v>
      </c>
      <c r="Y23" s="7">
        <v>20</v>
      </c>
      <c r="Z23" s="7">
        <v>24</v>
      </c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</row>
    <row r="24" s="10" customFormat="1" customHeight="1" spans="1:16339">
      <c r="A24" s="60">
        <v>22</v>
      </c>
      <c r="B24" s="33">
        <v>339</v>
      </c>
      <c r="C24" s="61" t="s">
        <v>596</v>
      </c>
      <c r="D24" s="33" t="s">
        <v>990</v>
      </c>
      <c r="E24" s="30">
        <v>42</v>
      </c>
      <c r="F24" s="30">
        <v>50</v>
      </c>
      <c r="G24" s="7">
        <v>55</v>
      </c>
      <c r="H24" s="7">
        <v>61</v>
      </c>
      <c r="I24" s="7">
        <v>18</v>
      </c>
      <c r="J24" s="7">
        <v>20</v>
      </c>
      <c r="K24" s="7">
        <v>38</v>
      </c>
      <c r="L24" s="7">
        <v>50</v>
      </c>
      <c r="M24" s="7">
        <v>7</v>
      </c>
      <c r="N24" s="7">
        <v>8</v>
      </c>
      <c r="O24" s="7">
        <v>59</v>
      </c>
      <c r="P24" s="7">
        <v>71</v>
      </c>
      <c r="Q24" s="7">
        <v>14</v>
      </c>
      <c r="R24" s="7">
        <v>17</v>
      </c>
      <c r="S24" s="7">
        <v>8</v>
      </c>
      <c r="T24" s="7">
        <v>10</v>
      </c>
      <c r="U24" s="7">
        <v>19</v>
      </c>
      <c r="V24" s="7">
        <v>23</v>
      </c>
      <c r="W24" s="30">
        <v>20</v>
      </c>
      <c r="X24" s="7">
        <v>27</v>
      </c>
      <c r="Y24" s="7">
        <v>49</v>
      </c>
      <c r="Z24" s="7">
        <v>59</v>
      </c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</row>
    <row r="25" s="10" customFormat="1" customHeight="1" spans="1:16339">
      <c r="A25" s="60">
        <v>23</v>
      </c>
      <c r="B25" s="33">
        <v>727</v>
      </c>
      <c r="C25" s="61" t="s">
        <v>400</v>
      </c>
      <c r="D25" s="33" t="s">
        <v>990</v>
      </c>
      <c r="E25" s="30">
        <v>43</v>
      </c>
      <c r="F25" s="30">
        <v>52</v>
      </c>
      <c r="G25" s="7">
        <v>57</v>
      </c>
      <c r="H25" s="7">
        <v>63</v>
      </c>
      <c r="I25" s="7">
        <v>18</v>
      </c>
      <c r="J25" s="7">
        <v>19</v>
      </c>
      <c r="K25" s="7">
        <v>44</v>
      </c>
      <c r="L25" s="7">
        <v>58</v>
      </c>
      <c r="M25" s="7">
        <v>7</v>
      </c>
      <c r="N25" s="7">
        <v>8</v>
      </c>
      <c r="O25" s="7">
        <v>57</v>
      </c>
      <c r="P25" s="7">
        <v>68</v>
      </c>
      <c r="Q25" s="7">
        <v>18</v>
      </c>
      <c r="R25" s="7">
        <v>21</v>
      </c>
      <c r="S25" s="7">
        <v>8</v>
      </c>
      <c r="T25" s="7">
        <v>10</v>
      </c>
      <c r="U25" s="7">
        <v>19</v>
      </c>
      <c r="V25" s="7">
        <v>23</v>
      </c>
      <c r="W25" s="30">
        <v>20</v>
      </c>
      <c r="X25" s="7">
        <v>27</v>
      </c>
      <c r="Y25" s="7">
        <v>49</v>
      </c>
      <c r="Z25" s="7">
        <v>59</v>
      </c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</row>
    <row r="26" s="10" customFormat="1" customHeight="1" spans="1:16339">
      <c r="A26" s="60">
        <v>24</v>
      </c>
      <c r="B26" s="33">
        <v>752</v>
      </c>
      <c r="C26" s="61" t="s">
        <v>226</v>
      </c>
      <c r="D26" s="33" t="s">
        <v>990</v>
      </c>
      <c r="E26" s="30">
        <v>40</v>
      </c>
      <c r="F26" s="30">
        <v>48</v>
      </c>
      <c r="G26" s="7">
        <v>53</v>
      </c>
      <c r="H26" s="7">
        <v>58</v>
      </c>
      <c r="I26" s="7">
        <v>18</v>
      </c>
      <c r="J26" s="7">
        <v>19</v>
      </c>
      <c r="K26" s="7">
        <v>57</v>
      </c>
      <c r="L26" s="7">
        <v>73</v>
      </c>
      <c r="M26" s="7">
        <v>7</v>
      </c>
      <c r="N26" s="7">
        <v>8</v>
      </c>
      <c r="O26" s="7">
        <v>66</v>
      </c>
      <c r="P26" s="7">
        <v>79</v>
      </c>
      <c r="Q26" s="7">
        <v>13</v>
      </c>
      <c r="R26" s="7">
        <v>15</v>
      </c>
      <c r="S26" s="7">
        <v>8</v>
      </c>
      <c r="T26" s="7">
        <v>10</v>
      </c>
      <c r="U26" s="7">
        <v>19</v>
      </c>
      <c r="V26" s="7">
        <v>23</v>
      </c>
      <c r="W26" s="30">
        <v>20</v>
      </c>
      <c r="X26" s="7">
        <v>27</v>
      </c>
      <c r="Y26" s="7">
        <v>29</v>
      </c>
      <c r="Z26" s="7">
        <v>35</v>
      </c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</row>
    <row r="27" s="10" customFormat="1" customHeight="1" spans="1:16339">
      <c r="A27" s="60">
        <v>25</v>
      </c>
      <c r="B27" s="33">
        <v>347</v>
      </c>
      <c r="C27" s="61" t="s">
        <v>999</v>
      </c>
      <c r="D27" s="33" t="s">
        <v>990</v>
      </c>
      <c r="E27" s="30">
        <v>42</v>
      </c>
      <c r="F27" s="30">
        <v>50</v>
      </c>
      <c r="G27" s="7">
        <v>55</v>
      </c>
      <c r="H27" s="7">
        <v>61</v>
      </c>
      <c r="I27" s="7">
        <v>18</v>
      </c>
      <c r="J27" s="7">
        <v>19</v>
      </c>
      <c r="K27" s="7">
        <v>36</v>
      </c>
      <c r="L27" s="7">
        <v>48</v>
      </c>
      <c r="M27" s="7">
        <v>7</v>
      </c>
      <c r="N27" s="7">
        <v>8</v>
      </c>
      <c r="O27" s="7">
        <v>57</v>
      </c>
      <c r="P27" s="7">
        <v>68</v>
      </c>
      <c r="Q27" s="7">
        <v>13</v>
      </c>
      <c r="R27" s="7">
        <v>15</v>
      </c>
      <c r="S27" s="7">
        <v>8</v>
      </c>
      <c r="T27" s="7">
        <v>10</v>
      </c>
      <c r="U27" s="7">
        <v>19</v>
      </c>
      <c r="V27" s="7">
        <v>23</v>
      </c>
      <c r="W27" s="30">
        <v>20</v>
      </c>
      <c r="X27" s="7">
        <v>27</v>
      </c>
      <c r="Y27" s="7">
        <v>46</v>
      </c>
      <c r="Z27" s="7">
        <v>55</v>
      </c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</row>
    <row r="28" s="10" customFormat="1" customHeight="1" spans="1:16339">
      <c r="A28" s="60">
        <v>26</v>
      </c>
      <c r="B28" s="33">
        <v>570</v>
      </c>
      <c r="C28" s="61" t="s">
        <v>541</v>
      </c>
      <c r="D28" s="33" t="s">
        <v>990</v>
      </c>
      <c r="E28" s="30">
        <v>55</v>
      </c>
      <c r="F28" s="30">
        <v>66</v>
      </c>
      <c r="G28" s="7">
        <v>73</v>
      </c>
      <c r="H28" s="7">
        <v>80</v>
      </c>
      <c r="I28" s="7">
        <v>18</v>
      </c>
      <c r="J28" s="7">
        <v>20</v>
      </c>
      <c r="K28" s="7">
        <v>57</v>
      </c>
      <c r="L28" s="7">
        <v>73</v>
      </c>
      <c r="M28" s="7">
        <v>8</v>
      </c>
      <c r="N28" s="7">
        <v>10</v>
      </c>
      <c r="O28" s="7">
        <v>57</v>
      </c>
      <c r="P28" s="7">
        <v>68</v>
      </c>
      <c r="Q28" s="7">
        <v>13</v>
      </c>
      <c r="R28" s="7">
        <v>15</v>
      </c>
      <c r="S28" s="7">
        <v>8</v>
      </c>
      <c r="T28" s="7">
        <v>10</v>
      </c>
      <c r="U28" s="7">
        <v>19</v>
      </c>
      <c r="V28" s="7">
        <v>23</v>
      </c>
      <c r="W28" s="30">
        <v>20</v>
      </c>
      <c r="X28" s="7">
        <v>27</v>
      </c>
      <c r="Y28" s="7">
        <v>47</v>
      </c>
      <c r="Z28" s="7">
        <v>56</v>
      </c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</row>
    <row r="29" s="10" customFormat="1" customHeight="1" spans="1:16339">
      <c r="A29" s="60">
        <v>27</v>
      </c>
      <c r="B29" s="33">
        <v>112415</v>
      </c>
      <c r="C29" s="61" t="s">
        <v>428</v>
      </c>
      <c r="D29" s="33" t="s">
        <v>990</v>
      </c>
      <c r="E29" s="30">
        <v>42</v>
      </c>
      <c r="F29" s="30">
        <v>50</v>
      </c>
      <c r="G29" s="7">
        <v>55</v>
      </c>
      <c r="H29" s="7">
        <v>61</v>
      </c>
      <c r="I29" s="7">
        <v>18</v>
      </c>
      <c r="J29" s="7">
        <v>19</v>
      </c>
      <c r="K29" s="7">
        <v>36</v>
      </c>
      <c r="L29" s="7">
        <v>48</v>
      </c>
      <c r="M29" s="7">
        <v>7</v>
      </c>
      <c r="N29" s="7">
        <v>8</v>
      </c>
      <c r="O29" s="7">
        <v>57</v>
      </c>
      <c r="P29" s="7">
        <v>68</v>
      </c>
      <c r="Q29" s="7">
        <v>11</v>
      </c>
      <c r="R29" s="7">
        <v>13</v>
      </c>
      <c r="S29" s="7">
        <v>4</v>
      </c>
      <c r="T29" s="7">
        <v>5</v>
      </c>
      <c r="U29" s="7">
        <v>13</v>
      </c>
      <c r="V29" s="7">
        <v>16</v>
      </c>
      <c r="W29" s="30">
        <v>20</v>
      </c>
      <c r="X29" s="7">
        <v>27</v>
      </c>
      <c r="Y29" s="7">
        <v>17</v>
      </c>
      <c r="Z29" s="7">
        <v>20</v>
      </c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</row>
    <row r="30" s="10" customFormat="1" customHeight="1" spans="1:16339">
      <c r="A30" s="60">
        <v>28</v>
      </c>
      <c r="B30" s="33">
        <v>108277</v>
      </c>
      <c r="C30" s="61" t="s">
        <v>437</v>
      </c>
      <c r="D30" s="33" t="s">
        <v>990</v>
      </c>
      <c r="E30" s="30">
        <v>46</v>
      </c>
      <c r="F30" s="30">
        <v>55</v>
      </c>
      <c r="G30" s="7">
        <v>61</v>
      </c>
      <c r="H30" s="7">
        <v>67</v>
      </c>
      <c r="I30" s="7">
        <v>18</v>
      </c>
      <c r="J30" s="7">
        <v>19</v>
      </c>
      <c r="K30" s="7">
        <v>25</v>
      </c>
      <c r="L30" s="7">
        <v>35</v>
      </c>
      <c r="M30" s="7">
        <v>8</v>
      </c>
      <c r="N30" s="7">
        <v>10</v>
      </c>
      <c r="O30" s="7">
        <v>33</v>
      </c>
      <c r="P30" s="7">
        <v>39</v>
      </c>
      <c r="Q30" s="7">
        <v>13</v>
      </c>
      <c r="R30" s="7">
        <v>15</v>
      </c>
      <c r="S30" s="7">
        <v>8</v>
      </c>
      <c r="T30" s="7">
        <v>10</v>
      </c>
      <c r="U30" s="7">
        <v>19</v>
      </c>
      <c r="V30" s="7">
        <v>23</v>
      </c>
      <c r="W30" s="30">
        <v>20</v>
      </c>
      <c r="X30" s="7">
        <v>27</v>
      </c>
      <c r="Y30" s="7">
        <v>20</v>
      </c>
      <c r="Z30" s="7">
        <v>24</v>
      </c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</row>
    <row r="31" s="10" customFormat="1" customHeight="1" spans="1:16339">
      <c r="A31" s="60">
        <v>29</v>
      </c>
      <c r="B31" s="33">
        <v>104429</v>
      </c>
      <c r="C31" s="61" t="s">
        <v>628</v>
      </c>
      <c r="D31" s="33" t="s">
        <v>990</v>
      </c>
      <c r="E31" s="30">
        <v>36</v>
      </c>
      <c r="F31" s="30">
        <v>43</v>
      </c>
      <c r="G31" s="7">
        <v>47</v>
      </c>
      <c r="H31" s="7">
        <v>52</v>
      </c>
      <c r="I31" s="7">
        <v>18</v>
      </c>
      <c r="J31" s="7">
        <v>19</v>
      </c>
      <c r="K31" s="7">
        <v>26</v>
      </c>
      <c r="L31" s="7">
        <v>36</v>
      </c>
      <c r="M31" s="7">
        <v>5</v>
      </c>
      <c r="N31" s="7">
        <v>6</v>
      </c>
      <c r="O31" s="7">
        <v>81</v>
      </c>
      <c r="P31" s="7">
        <v>97</v>
      </c>
      <c r="Q31" s="7">
        <v>13</v>
      </c>
      <c r="R31" s="7">
        <v>15</v>
      </c>
      <c r="S31" s="7">
        <v>8</v>
      </c>
      <c r="T31" s="7">
        <v>10</v>
      </c>
      <c r="U31" s="7">
        <v>19</v>
      </c>
      <c r="V31" s="7">
        <v>23</v>
      </c>
      <c r="W31" s="30">
        <v>20</v>
      </c>
      <c r="X31" s="7">
        <v>27</v>
      </c>
      <c r="Y31" s="7">
        <v>27</v>
      </c>
      <c r="Z31" s="7">
        <v>32</v>
      </c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</row>
    <row r="32" s="10" customFormat="1" customHeight="1" spans="1:16339">
      <c r="A32" s="60">
        <v>30</v>
      </c>
      <c r="B32" s="33">
        <v>112888</v>
      </c>
      <c r="C32" s="61" t="s">
        <v>660</v>
      </c>
      <c r="D32" s="33" t="s">
        <v>990</v>
      </c>
      <c r="E32" s="30">
        <v>55</v>
      </c>
      <c r="F32" s="30">
        <v>66</v>
      </c>
      <c r="G32" s="7">
        <v>73</v>
      </c>
      <c r="H32" s="7">
        <v>80</v>
      </c>
      <c r="I32" s="7">
        <v>33</v>
      </c>
      <c r="J32" s="7">
        <v>36</v>
      </c>
      <c r="K32" s="7">
        <v>31</v>
      </c>
      <c r="L32" s="7">
        <v>42</v>
      </c>
      <c r="M32" s="7">
        <v>8</v>
      </c>
      <c r="N32" s="7">
        <v>10</v>
      </c>
      <c r="O32" s="7">
        <v>34</v>
      </c>
      <c r="P32" s="7">
        <v>41</v>
      </c>
      <c r="Q32" s="7">
        <v>11</v>
      </c>
      <c r="R32" s="7">
        <v>13</v>
      </c>
      <c r="S32" s="7">
        <v>4</v>
      </c>
      <c r="T32" s="7">
        <v>5</v>
      </c>
      <c r="U32" s="7">
        <v>13</v>
      </c>
      <c r="V32" s="7">
        <v>16</v>
      </c>
      <c r="W32" s="30">
        <v>20</v>
      </c>
      <c r="X32" s="7">
        <v>27</v>
      </c>
      <c r="Y32" s="7">
        <v>35</v>
      </c>
      <c r="Z32" s="7">
        <v>42</v>
      </c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</row>
    <row r="33" s="10" customFormat="1" customHeight="1" spans="1:16339">
      <c r="A33" s="60">
        <v>31</v>
      </c>
      <c r="B33" s="62">
        <v>113025</v>
      </c>
      <c r="C33" s="61" t="s">
        <v>581</v>
      </c>
      <c r="D33" s="33" t="s">
        <v>990</v>
      </c>
      <c r="E33" s="30">
        <v>36</v>
      </c>
      <c r="F33" s="30">
        <v>43</v>
      </c>
      <c r="G33" s="7">
        <v>47</v>
      </c>
      <c r="H33" s="7">
        <v>52</v>
      </c>
      <c r="I33" s="7">
        <v>16</v>
      </c>
      <c r="J33" s="7">
        <v>18</v>
      </c>
      <c r="K33" s="7">
        <v>33</v>
      </c>
      <c r="L33" s="7">
        <v>44</v>
      </c>
      <c r="M33" s="7">
        <v>8</v>
      </c>
      <c r="N33" s="7">
        <v>10</v>
      </c>
      <c r="O33" s="7">
        <v>51</v>
      </c>
      <c r="P33" s="7">
        <v>61</v>
      </c>
      <c r="Q33" s="7">
        <v>10</v>
      </c>
      <c r="R33" s="7">
        <v>12</v>
      </c>
      <c r="S33" s="7">
        <v>4</v>
      </c>
      <c r="T33" s="7">
        <v>5</v>
      </c>
      <c r="U33" s="7">
        <v>13</v>
      </c>
      <c r="V33" s="7">
        <v>16</v>
      </c>
      <c r="W33" s="30">
        <v>20</v>
      </c>
      <c r="X33" s="7">
        <v>27</v>
      </c>
      <c r="Y33" s="7">
        <v>11</v>
      </c>
      <c r="Z33" s="7">
        <v>13</v>
      </c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</row>
    <row r="34" s="10" customFormat="1" customHeight="1" spans="1:16339">
      <c r="A34" s="60">
        <v>32</v>
      </c>
      <c r="B34" s="62">
        <v>113298</v>
      </c>
      <c r="C34" s="61" t="s">
        <v>668</v>
      </c>
      <c r="D34" s="33" t="s">
        <v>990</v>
      </c>
      <c r="E34" s="30">
        <v>36</v>
      </c>
      <c r="F34" s="30">
        <v>43</v>
      </c>
      <c r="G34" s="7">
        <v>47</v>
      </c>
      <c r="H34" s="7">
        <v>52</v>
      </c>
      <c r="I34" s="7">
        <v>28</v>
      </c>
      <c r="J34" s="7">
        <v>30</v>
      </c>
      <c r="K34" s="7">
        <v>24</v>
      </c>
      <c r="L34" s="7">
        <v>33</v>
      </c>
      <c r="M34" s="7">
        <v>5</v>
      </c>
      <c r="N34" s="7">
        <v>6</v>
      </c>
      <c r="O34" s="7">
        <v>34</v>
      </c>
      <c r="P34" s="7">
        <v>41</v>
      </c>
      <c r="Q34" s="7">
        <v>10</v>
      </c>
      <c r="R34" s="7">
        <v>12</v>
      </c>
      <c r="S34" s="7">
        <v>4</v>
      </c>
      <c r="T34" s="7">
        <v>5</v>
      </c>
      <c r="U34" s="7">
        <v>13</v>
      </c>
      <c r="V34" s="7">
        <v>16</v>
      </c>
      <c r="W34" s="30">
        <v>20</v>
      </c>
      <c r="X34" s="7">
        <v>27</v>
      </c>
      <c r="Y34" s="7">
        <v>13</v>
      </c>
      <c r="Z34" s="7">
        <v>16</v>
      </c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</row>
    <row r="35" s="10" customFormat="1" customHeight="1" spans="1:16339">
      <c r="A35" s="60">
        <v>33</v>
      </c>
      <c r="B35" s="33">
        <v>113833</v>
      </c>
      <c r="C35" s="33" t="s">
        <v>1000</v>
      </c>
      <c r="D35" s="33" t="s">
        <v>990</v>
      </c>
      <c r="E35" s="30">
        <v>36</v>
      </c>
      <c r="F35" s="30">
        <v>43</v>
      </c>
      <c r="G35" s="7">
        <v>47</v>
      </c>
      <c r="H35" s="7">
        <v>52</v>
      </c>
      <c r="I35" s="7">
        <v>16</v>
      </c>
      <c r="J35" s="7">
        <v>18</v>
      </c>
      <c r="K35" s="7">
        <v>19</v>
      </c>
      <c r="L35" s="7">
        <v>28</v>
      </c>
      <c r="M35" s="7">
        <v>5</v>
      </c>
      <c r="N35" s="7">
        <v>6</v>
      </c>
      <c r="O35" s="7">
        <v>33</v>
      </c>
      <c r="P35" s="7">
        <v>39</v>
      </c>
      <c r="Q35" s="7">
        <v>8</v>
      </c>
      <c r="R35" s="7">
        <v>9</v>
      </c>
      <c r="S35" s="7">
        <v>4</v>
      </c>
      <c r="T35" s="7">
        <v>5</v>
      </c>
      <c r="U35" s="7">
        <v>7</v>
      </c>
      <c r="V35" s="7">
        <v>8</v>
      </c>
      <c r="W35" s="30">
        <v>20</v>
      </c>
      <c r="X35" s="7">
        <v>27</v>
      </c>
      <c r="Y35" s="7">
        <v>12</v>
      </c>
      <c r="Z35" s="7">
        <v>14</v>
      </c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</row>
    <row r="36" s="10" customFormat="1" customHeight="1" spans="1:16339">
      <c r="A36" s="60">
        <v>34</v>
      </c>
      <c r="B36" s="33">
        <v>307</v>
      </c>
      <c r="C36" s="61" t="s">
        <v>465</v>
      </c>
      <c r="D36" s="33" t="s">
        <v>989</v>
      </c>
      <c r="E36" s="30">
        <v>348</v>
      </c>
      <c r="F36" s="30">
        <v>418</v>
      </c>
      <c r="G36" s="7">
        <v>460</v>
      </c>
      <c r="H36" s="7">
        <v>506</v>
      </c>
      <c r="I36" s="7">
        <v>125</v>
      </c>
      <c r="J36" s="7">
        <v>138</v>
      </c>
      <c r="K36" s="7">
        <v>300</v>
      </c>
      <c r="L36" s="7">
        <v>365</v>
      </c>
      <c r="M36" s="7">
        <v>41</v>
      </c>
      <c r="N36" s="7">
        <v>49</v>
      </c>
      <c r="O36" s="7">
        <v>911</v>
      </c>
      <c r="P36" s="7">
        <v>1093</v>
      </c>
      <c r="Q36" s="7">
        <v>81</v>
      </c>
      <c r="R36" s="7">
        <v>97</v>
      </c>
      <c r="S36" s="7">
        <v>19</v>
      </c>
      <c r="T36" s="7">
        <v>23</v>
      </c>
      <c r="U36" s="7">
        <v>90</v>
      </c>
      <c r="V36" s="7">
        <v>108</v>
      </c>
      <c r="W36" s="30">
        <v>50</v>
      </c>
      <c r="X36" s="7">
        <v>65</v>
      </c>
      <c r="Y36" s="7">
        <v>175</v>
      </c>
      <c r="Z36" s="7">
        <v>210</v>
      </c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</row>
    <row r="37" s="10" customFormat="1" customHeight="1" spans="1:16339">
      <c r="A37" s="60">
        <v>35</v>
      </c>
      <c r="B37" s="33">
        <v>106066</v>
      </c>
      <c r="C37" s="61" t="s">
        <v>357</v>
      </c>
      <c r="D37" s="33" t="s">
        <v>989</v>
      </c>
      <c r="E37" s="30">
        <v>197</v>
      </c>
      <c r="F37" s="30">
        <v>236</v>
      </c>
      <c r="G37" s="7">
        <v>260</v>
      </c>
      <c r="H37" s="7">
        <v>286</v>
      </c>
      <c r="I37" s="7">
        <v>68</v>
      </c>
      <c r="J37" s="7">
        <v>74</v>
      </c>
      <c r="K37" s="7">
        <v>108</v>
      </c>
      <c r="L37" s="7">
        <v>134</v>
      </c>
      <c r="M37" s="7">
        <v>12</v>
      </c>
      <c r="N37" s="7">
        <v>14</v>
      </c>
      <c r="O37" s="7">
        <v>97</v>
      </c>
      <c r="P37" s="7">
        <v>116</v>
      </c>
      <c r="Q37" s="7">
        <v>23</v>
      </c>
      <c r="R37" s="7">
        <v>27</v>
      </c>
      <c r="S37" s="7">
        <v>9</v>
      </c>
      <c r="T37" s="7">
        <v>11</v>
      </c>
      <c r="U37" s="7">
        <v>29</v>
      </c>
      <c r="V37" s="7">
        <v>35</v>
      </c>
      <c r="W37" s="30">
        <v>24</v>
      </c>
      <c r="X37" s="7">
        <v>31</v>
      </c>
      <c r="Y37" s="7">
        <v>89</v>
      </c>
      <c r="Z37" s="7">
        <v>107</v>
      </c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</row>
    <row r="38" s="10" customFormat="1" customHeight="1" spans="1:16339">
      <c r="A38" s="60">
        <v>36</v>
      </c>
      <c r="B38" s="33">
        <v>750</v>
      </c>
      <c r="C38" s="61" t="s">
        <v>67</v>
      </c>
      <c r="D38" s="33" t="s">
        <v>988</v>
      </c>
      <c r="E38" s="30">
        <v>204</v>
      </c>
      <c r="F38" s="30">
        <v>245</v>
      </c>
      <c r="G38" s="7">
        <v>270</v>
      </c>
      <c r="H38" s="7">
        <v>297</v>
      </c>
      <c r="I38" s="7">
        <v>78</v>
      </c>
      <c r="J38" s="7">
        <v>86</v>
      </c>
      <c r="K38" s="7">
        <v>225</v>
      </c>
      <c r="L38" s="7">
        <v>275</v>
      </c>
      <c r="M38" s="7">
        <v>32</v>
      </c>
      <c r="N38" s="7">
        <v>38</v>
      </c>
      <c r="O38" s="7">
        <v>203</v>
      </c>
      <c r="P38" s="7">
        <v>243</v>
      </c>
      <c r="Q38" s="7">
        <v>55</v>
      </c>
      <c r="R38" s="7">
        <v>66</v>
      </c>
      <c r="S38" s="7">
        <v>15</v>
      </c>
      <c r="T38" s="7">
        <v>18</v>
      </c>
      <c r="U38" s="7">
        <v>48</v>
      </c>
      <c r="V38" s="7">
        <v>58</v>
      </c>
      <c r="W38" s="30">
        <v>34</v>
      </c>
      <c r="X38" s="7">
        <v>44</v>
      </c>
      <c r="Y38" s="7">
        <v>119</v>
      </c>
      <c r="Z38" s="7">
        <v>143</v>
      </c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</row>
    <row r="39" s="10" customFormat="1" customHeight="1" spans="1:16339">
      <c r="A39" s="60">
        <v>37</v>
      </c>
      <c r="B39" s="33">
        <v>571</v>
      </c>
      <c r="C39" s="61" t="s">
        <v>1001</v>
      </c>
      <c r="D39" s="33" t="s">
        <v>988</v>
      </c>
      <c r="E39" s="30">
        <v>156</v>
      </c>
      <c r="F39" s="30">
        <v>187</v>
      </c>
      <c r="G39" s="7">
        <v>206</v>
      </c>
      <c r="H39" s="7">
        <v>227</v>
      </c>
      <c r="I39" s="7">
        <v>84</v>
      </c>
      <c r="J39" s="7">
        <v>93</v>
      </c>
      <c r="K39" s="7">
        <v>116</v>
      </c>
      <c r="L39" s="7">
        <v>144</v>
      </c>
      <c r="M39" s="7">
        <v>17</v>
      </c>
      <c r="N39" s="7">
        <v>20</v>
      </c>
      <c r="O39" s="7">
        <v>149</v>
      </c>
      <c r="P39" s="7">
        <v>179</v>
      </c>
      <c r="Q39" s="7">
        <v>48</v>
      </c>
      <c r="R39" s="7">
        <v>58</v>
      </c>
      <c r="S39" s="7">
        <v>12</v>
      </c>
      <c r="T39" s="7">
        <v>14</v>
      </c>
      <c r="U39" s="7">
        <v>39</v>
      </c>
      <c r="V39" s="7">
        <v>47</v>
      </c>
      <c r="W39" s="30">
        <v>30</v>
      </c>
      <c r="X39" s="7">
        <v>39</v>
      </c>
      <c r="Y39" s="7">
        <v>104</v>
      </c>
      <c r="Z39" s="7">
        <v>125</v>
      </c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</row>
    <row r="40" s="10" customFormat="1" customHeight="1" spans="1:16339">
      <c r="A40" s="60">
        <v>38</v>
      </c>
      <c r="B40" s="33">
        <v>707</v>
      </c>
      <c r="C40" s="61" t="s">
        <v>141</v>
      </c>
      <c r="D40" s="33" t="s">
        <v>988</v>
      </c>
      <c r="E40" s="30">
        <v>103</v>
      </c>
      <c r="F40" s="30">
        <v>124</v>
      </c>
      <c r="G40" s="7">
        <v>136</v>
      </c>
      <c r="H40" s="7">
        <v>150</v>
      </c>
      <c r="I40" s="7">
        <v>49</v>
      </c>
      <c r="J40" s="7">
        <v>54</v>
      </c>
      <c r="K40" s="7">
        <v>114</v>
      </c>
      <c r="L40" s="7">
        <v>142</v>
      </c>
      <c r="M40" s="7">
        <v>25</v>
      </c>
      <c r="N40" s="7">
        <v>30</v>
      </c>
      <c r="O40" s="7">
        <v>175</v>
      </c>
      <c r="P40" s="7">
        <v>210</v>
      </c>
      <c r="Q40" s="7">
        <v>29</v>
      </c>
      <c r="R40" s="7">
        <v>35</v>
      </c>
      <c r="S40" s="7">
        <v>12</v>
      </c>
      <c r="T40" s="7">
        <v>14</v>
      </c>
      <c r="U40" s="7">
        <v>39</v>
      </c>
      <c r="V40" s="7">
        <v>47</v>
      </c>
      <c r="W40" s="30">
        <v>30</v>
      </c>
      <c r="X40" s="7">
        <v>39</v>
      </c>
      <c r="Y40" s="7">
        <v>74</v>
      </c>
      <c r="Z40" s="7">
        <v>89</v>
      </c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</row>
    <row r="41" s="10" customFormat="1" customHeight="1" spans="1:16339">
      <c r="A41" s="60">
        <v>39</v>
      </c>
      <c r="B41" s="33">
        <v>712</v>
      </c>
      <c r="C41" s="61" t="s">
        <v>116</v>
      </c>
      <c r="D41" s="33" t="s">
        <v>988</v>
      </c>
      <c r="E41" s="30">
        <v>156</v>
      </c>
      <c r="F41" s="30">
        <v>187</v>
      </c>
      <c r="G41" s="7">
        <v>206</v>
      </c>
      <c r="H41" s="7">
        <v>227</v>
      </c>
      <c r="I41" s="7">
        <v>77</v>
      </c>
      <c r="J41" s="7">
        <v>84</v>
      </c>
      <c r="K41" s="7">
        <v>116</v>
      </c>
      <c r="L41" s="7">
        <v>144</v>
      </c>
      <c r="M41" s="7">
        <v>16</v>
      </c>
      <c r="N41" s="7">
        <v>19</v>
      </c>
      <c r="O41" s="7">
        <v>170</v>
      </c>
      <c r="P41" s="7">
        <v>204</v>
      </c>
      <c r="Q41" s="7">
        <v>29</v>
      </c>
      <c r="R41" s="7">
        <v>35</v>
      </c>
      <c r="S41" s="7">
        <v>12</v>
      </c>
      <c r="T41" s="7">
        <v>14</v>
      </c>
      <c r="U41" s="7">
        <v>39</v>
      </c>
      <c r="V41" s="7">
        <v>47</v>
      </c>
      <c r="W41" s="30">
        <v>30</v>
      </c>
      <c r="X41" s="7">
        <v>39</v>
      </c>
      <c r="Y41" s="7">
        <v>84</v>
      </c>
      <c r="Z41" s="7">
        <v>101</v>
      </c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</row>
    <row r="42" s="10" customFormat="1" customHeight="1" spans="1:16339">
      <c r="A42" s="60">
        <v>40</v>
      </c>
      <c r="B42" s="33">
        <v>546</v>
      </c>
      <c r="C42" s="61" t="s">
        <v>386</v>
      </c>
      <c r="D42" s="33" t="s">
        <v>988</v>
      </c>
      <c r="E42" s="30">
        <v>116</v>
      </c>
      <c r="F42" s="30">
        <v>139</v>
      </c>
      <c r="G42" s="7">
        <v>153</v>
      </c>
      <c r="H42" s="7">
        <v>168</v>
      </c>
      <c r="I42" s="7">
        <v>85</v>
      </c>
      <c r="J42" s="7">
        <v>93</v>
      </c>
      <c r="K42" s="7">
        <v>115</v>
      </c>
      <c r="L42" s="7">
        <v>143</v>
      </c>
      <c r="M42" s="7">
        <v>15</v>
      </c>
      <c r="N42" s="7">
        <v>18</v>
      </c>
      <c r="O42" s="7">
        <v>198</v>
      </c>
      <c r="P42" s="7">
        <v>238</v>
      </c>
      <c r="Q42" s="7">
        <v>29</v>
      </c>
      <c r="R42" s="7">
        <v>35</v>
      </c>
      <c r="S42" s="7">
        <v>11</v>
      </c>
      <c r="T42" s="7">
        <v>13</v>
      </c>
      <c r="U42" s="7">
        <v>35</v>
      </c>
      <c r="V42" s="7">
        <v>42</v>
      </c>
      <c r="W42" s="30">
        <v>27</v>
      </c>
      <c r="X42" s="7">
        <v>35</v>
      </c>
      <c r="Y42" s="7">
        <v>56</v>
      </c>
      <c r="Z42" s="7">
        <v>67</v>
      </c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</row>
    <row r="43" s="10" customFormat="1" customHeight="1" spans="1:16339">
      <c r="A43" s="60">
        <v>41</v>
      </c>
      <c r="B43" s="33">
        <v>724</v>
      </c>
      <c r="C43" s="61" t="s">
        <v>332</v>
      </c>
      <c r="D43" s="33" t="s">
        <v>988</v>
      </c>
      <c r="E43" s="30">
        <v>125</v>
      </c>
      <c r="F43" s="30">
        <v>150</v>
      </c>
      <c r="G43" s="7">
        <v>165</v>
      </c>
      <c r="H43" s="7">
        <v>182</v>
      </c>
      <c r="I43" s="7">
        <v>53</v>
      </c>
      <c r="J43" s="7">
        <v>58</v>
      </c>
      <c r="K43" s="7">
        <v>106</v>
      </c>
      <c r="L43" s="7">
        <v>132</v>
      </c>
      <c r="M43" s="7">
        <v>17</v>
      </c>
      <c r="N43" s="7">
        <v>20</v>
      </c>
      <c r="O43" s="7">
        <v>199</v>
      </c>
      <c r="P43" s="7">
        <v>239</v>
      </c>
      <c r="Q43" s="7">
        <v>29</v>
      </c>
      <c r="R43" s="7">
        <v>35</v>
      </c>
      <c r="S43" s="7">
        <v>11</v>
      </c>
      <c r="T43" s="7">
        <v>13</v>
      </c>
      <c r="U43" s="7">
        <v>35</v>
      </c>
      <c r="V43" s="7">
        <v>42</v>
      </c>
      <c r="W43" s="30">
        <v>27</v>
      </c>
      <c r="X43" s="7">
        <v>35</v>
      </c>
      <c r="Y43" s="7">
        <v>39</v>
      </c>
      <c r="Z43" s="7">
        <v>47</v>
      </c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</row>
    <row r="44" s="10" customFormat="1" customHeight="1" spans="1:16339">
      <c r="A44" s="60">
        <v>42</v>
      </c>
      <c r="B44" s="33">
        <v>387</v>
      </c>
      <c r="C44" s="61" t="s">
        <v>725</v>
      </c>
      <c r="D44" s="33" t="s">
        <v>988</v>
      </c>
      <c r="E44" s="30">
        <v>103</v>
      </c>
      <c r="F44" s="30">
        <v>124</v>
      </c>
      <c r="G44" s="7">
        <v>136</v>
      </c>
      <c r="H44" s="7">
        <v>150</v>
      </c>
      <c r="I44" s="7">
        <v>48</v>
      </c>
      <c r="J44" s="7">
        <v>53</v>
      </c>
      <c r="K44" s="7">
        <v>94</v>
      </c>
      <c r="L44" s="7">
        <v>118</v>
      </c>
      <c r="M44" s="7">
        <v>15</v>
      </c>
      <c r="N44" s="7">
        <v>18</v>
      </c>
      <c r="O44" s="7">
        <v>148</v>
      </c>
      <c r="P44" s="7">
        <v>177</v>
      </c>
      <c r="Q44" s="7">
        <v>23</v>
      </c>
      <c r="R44" s="7">
        <v>28</v>
      </c>
      <c r="S44" s="7">
        <v>9</v>
      </c>
      <c r="T44" s="7">
        <v>11</v>
      </c>
      <c r="U44" s="7">
        <v>29</v>
      </c>
      <c r="V44" s="7">
        <v>35</v>
      </c>
      <c r="W44" s="30">
        <v>27</v>
      </c>
      <c r="X44" s="7">
        <v>35</v>
      </c>
      <c r="Y44" s="7">
        <v>25</v>
      </c>
      <c r="Z44" s="7">
        <v>30</v>
      </c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</row>
    <row r="45" s="10" customFormat="1" customHeight="1" spans="1:16339">
      <c r="A45" s="60">
        <v>43</v>
      </c>
      <c r="B45" s="33">
        <v>737</v>
      </c>
      <c r="C45" s="61" t="s">
        <v>279</v>
      </c>
      <c r="D45" s="33" t="s">
        <v>988</v>
      </c>
      <c r="E45" s="30">
        <v>77</v>
      </c>
      <c r="F45" s="30">
        <v>92</v>
      </c>
      <c r="G45" s="7">
        <v>101</v>
      </c>
      <c r="H45" s="7">
        <v>111</v>
      </c>
      <c r="I45" s="7">
        <v>63</v>
      </c>
      <c r="J45" s="7">
        <v>69</v>
      </c>
      <c r="K45" s="7">
        <v>99</v>
      </c>
      <c r="L45" s="7">
        <v>124</v>
      </c>
      <c r="M45" s="7">
        <v>12</v>
      </c>
      <c r="N45" s="7">
        <v>14</v>
      </c>
      <c r="O45" s="7">
        <v>140</v>
      </c>
      <c r="P45" s="7">
        <v>168</v>
      </c>
      <c r="Q45" s="7">
        <v>26</v>
      </c>
      <c r="R45" s="7">
        <v>31</v>
      </c>
      <c r="S45" s="7">
        <v>9</v>
      </c>
      <c r="T45" s="7">
        <v>11</v>
      </c>
      <c r="U45" s="7">
        <v>29</v>
      </c>
      <c r="V45" s="7">
        <v>35</v>
      </c>
      <c r="W45" s="30">
        <v>24</v>
      </c>
      <c r="X45" s="7">
        <v>31</v>
      </c>
      <c r="Y45" s="7">
        <v>39</v>
      </c>
      <c r="Z45" s="7">
        <v>47</v>
      </c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</row>
    <row r="46" s="10" customFormat="1" customHeight="1" spans="1:16339">
      <c r="A46" s="60">
        <v>44</v>
      </c>
      <c r="B46" s="33">
        <v>399</v>
      </c>
      <c r="C46" s="61" t="s">
        <v>315</v>
      </c>
      <c r="D46" s="33" t="s">
        <v>988</v>
      </c>
      <c r="E46" s="30">
        <v>85</v>
      </c>
      <c r="F46" s="30">
        <v>102</v>
      </c>
      <c r="G46" s="7">
        <v>112</v>
      </c>
      <c r="H46" s="7">
        <v>123</v>
      </c>
      <c r="I46" s="7">
        <v>33</v>
      </c>
      <c r="J46" s="7">
        <v>36</v>
      </c>
      <c r="K46" s="7">
        <v>74</v>
      </c>
      <c r="L46" s="7">
        <v>94</v>
      </c>
      <c r="M46" s="7">
        <v>12</v>
      </c>
      <c r="N46" s="7">
        <v>14</v>
      </c>
      <c r="O46" s="7">
        <v>72</v>
      </c>
      <c r="P46" s="7">
        <v>86</v>
      </c>
      <c r="Q46" s="7">
        <v>19</v>
      </c>
      <c r="R46" s="7">
        <v>23</v>
      </c>
      <c r="S46" s="7">
        <v>9</v>
      </c>
      <c r="T46" s="7">
        <v>11</v>
      </c>
      <c r="U46" s="7">
        <v>29</v>
      </c>
      <c r="V46" s="7">
        <v>35</v>
      </c>
      <c r="W46" s="30">
        <v>24</v>
      </c>
      <c r="X46" s="7">
        <v>31</v>
      </c>
      <c r="Y46" s="7">
        <v>49</v>
      </c>
      <c r="Z46" s="7">
        <v>59</v>
      </c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</row>
    <row r="47" s="10" customFormat="1" customHeight="1" spans="1:16339">
      <c r="A47" s="60">
        <v>45</v>
      </c>
      <c r="B47" s="33">
        <v>377</v>
      </c>
      <c r="C47" s="61" t="s">
        <v>728</v>
      </c>
      <c r="D47" s="33" t="s">
        <v>988</v>
      </c>
      <c r="E47" s="30">
        <v>95</v>
      </c>
      <c r="F47" s="30">
        <v>114</v>
      </c>
      <c r="G47" s="7">
        <v>125</v>
      </c>
      <c r="H47" s="7">
        <v>138</v>
      </c>
      <c r="I47" s="7">
        <v>35</v>
      </c>
      <c r="J47" s="7">
        <v>38</v>
      </c>
      <c r="K47" s="7">
        <v>68</v>
      </c>
      <c r="L47" s="7">
        <v>86</v>
      </c>
      <c r="M47" s="7">
        <v>12</v>
      </c>
      <c r="N47" s="7">
        <v>14</v>
      </c>
      <c r="O47" s="7">
        <v>151</v>
      </c>
      <c r="P47" s="7">
        <v>181</v>
      </c>
      <c r="Q47" s="7">
        <v>26</v>
      </c>
      <c r="R47" s="7">
        <v>31</v>
      </c>
      <c r="S47" s="7">
        <v>9</v>
      </c>
      <c r="T47" s="7">
        <v>11</v>
      </c>
      <c r="U47" s="7">
        <v>29</v>
      </c>
      <c r="V47" s="7">
        <v>35</v>
      </c>
      <c r="W47" s="30">
        <v>24</v>
      </c>
      <c r="X47" s="7">
        <v>31</v>
      </c>
      <c r="Y47" s="7">
        <v>38</v>
      </c>
      <c r="Z47" s="7">
        <v>46</v>
      </c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</row>
    <row r="48" s="10" customFormat="1" customHeight="1" spans="1:16339">
      <c r="A48" s="60">
        <v>46</v>
      </c>
      <c r="B48" s="33">
        <v>105751</v>
      </c>
      <c r="C48" s="61" t="s">
        <v>299</v>
      </c>
      <c r="D48" s="33" t="s">
        <v>988</v>
      </c>
      <c r="E48" s="30">
        <v>120</v>
      </c>
      <c r="F48" s="30">
        <v>144</v>
      </c>
      <c r="G48" s="7">
        <v>158</v>
      </c>
      <c r="H48" s="7">
        <v>174</v>
      </c>
      <c r="I48" s="7">
        <v>33</v>
      </c>
      <c r="J48" s="7">
        <v>36</v>
      </c>
      <c r="K48" s="7">
        <v>99</v>
      </c>
      <c r="L48" s="7">
        <v>123</v>
      </c>
      <c r="M48" s="7">
        <v>17</v>
      </c>
      <c r="N48" s="7">
        <v>20</v>
      </c>
      <c r="O48" s="7">
        <v>105</v>
      </c>
      <c r="P48" s="7">
        <v>126</v>
      </c>
      <c r="Q48" s="7">
        <v>23</v>
      </c>
      <c r="R48" s="7">
        <v>27</v>
      </c>
      <c r="S48" s="7">
        <v>9</v>
      </c>
      <c r="T48" s="7">
        <v>11</v>
      </c>
      <c r="U48" s="7">
        <v>29</v>
      </c>
      <c r="V48" s="7">
        <v>35</v>
      </c>
      <c r="W48" s="30">
        <v>24</v>
      </c>
      <c r="X48" s="7">
        <v>31</v>
      </c>
      <c r="Y48" s="7">
        <v>64</v>
      </c>
      <c r="Z48" s="7">
        <v>77</v>
      </c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</row>
    <row r="49" s="10" customFormat="1" customHeight="1" spans="1:16339">
      <c r="A49" s="60">
        <v>47</v>
      </c>
      <c r="B49" s="33">
        <v>598</v>
      </c>
      <c r="C49" s="61" t="s">
        <v>396</v>
      </c>
      <c r="D49" s="33" t="s">
        <v>988</v>
      </c>
      <c r="E49" s="30">
        <v>77</v>
      </c>
      <c r="F49" s="30">
        <v>92</v>
      </c>
      <c r="G49" s="7">
        <v>101</v>
      </c>
      <c r="H49" s="7">
        <v>111</v>
      </c>
      <c r="I49" s="7">
        <v>42</v>
      </c>
      <c r="J49" s="7">
        <v>46</v>
      </c>
      <c r="K49" s="7">
        <v>66</v>
      </c>
      <c r="L49" s="7">
        <v>84</v>
      </c>
      <c r="M49" s="7">
        <v>22</v>
      </c>
      <c r="N49" s="7">
        <v>26</v>
      </c>
      <c r="O49" s="7">
        <v>99</v>
      </c>
      <c r="P49" s="7">
        <v>119</v>
      </c>
      <c r="Q49" s="7">
        <v>14</v>
      </c>
      <c r="R49" s="7">
        <v>17</v>
      </c>
      <c r="S49" s="7">
        <v>8</v>
      </c>
      <c r="T49" s="7">
        <v>10</v>
      </c>
      <c r="U49" s="7">
        <v>23</v>
      </c>
      <c r="V49" s="7">
        <v>28</v>
      </c>
      <c r="W49" s="30">
        <v>24</v>
      </c>
      <c r="X49" s="7">
        <v>31</v>
      </c>
      <c r="Y49" s="7">
        <v>57</v>
      </c>
      <c r="Z49" s="7">
        <v>68</v>
      </c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</row>
    <row r="50" s="10" customFormat="1" customHeight="1" spans="1:16339">
      <c r="A50" s="60">
        <v>48</v>
      </c>
      <c r="B50" s="33">
        <v>743</v>
      </c>
      <c r="C50" s="61" t="s">
        <v>145</v>
      </c>
      <c r="D50" s="33" t="s">
        <v>988</v>
      </c>
      <c r="E50" s="30">
        <v>56</v>
      </c>
      <c r="F50" s="30">
        <v>67</v>
      </c>
      <c r="G50" s="7">
        <v>74</v>
      </c>
      <c r="H50" s="7">
        <v>81</v>
      </c>
      <c r="I50" s="7">
        <v>25</v>
      </c>
      <c r="J50" s="7">
        <v>28</v>
      </c>
      <c r="K50" s="7">
        <v>52</v>
      </c>
      <c r="L50" s="7">
        <v>67</v>
      </c>
      <c r="M50" s="7">
        <v>10</v>
      </c>
      <c r="N50" s="7">
        <v>12</v>
      </c>
      <c r="O50" s="7">
        <v>128</v>
      </c>
      <c r="P50" s="7">
        <v>153</v>
      </c>
      <c r="Q50" s="7">
        <v>19</v>
      </c>
      <c r="R50" s="7">
        <v>23</v>
      </c>
      <c r="S50" s="7">
        <v>8</v>
      </c>
      <c r="T50" s="7">
        <v>10</v>
      </c>
      <c r="U50" s="7">
        <v>23</v>
      </c>
      <c r="V50" s="7">
        <v>28</v>
      </c>
      <c r="W50" s="30">
        <v>24</v>
      </c>
      <c r="X50" s="7">
        <v>31</v>
      </c>
      <c r="Y50" s="7">
        <v>34</v>
      </c>
      <c r="Z50" s="7">
        <v>41</v>
      </c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</row>
    <row r="51" s="10" customFormat="1" customHeight="1" spans="1:16339">
      <c r="A51" s="60">
        <v>49</v>
      </c>
      <c r="B51" s="33">
        <v>103639</v>
      </c>
      <c r="C51" s="61" t="s">
        <v>127</v>
      </c>
      <c r="D51" s="33" t="s">
        <v>988</v>
      </c>
      <c r="E51" s="30">
        <v>73</v>
      </c>
      <c r="F51" s="30">
        <v>88</v>
      </c>
      <c r="G51" s="7">
        <v>97</v>
      </c>
      <c r="H51" s="7">
        <v>107</v>
      </c>
      <c r="I51" s="7">
        <v>25</v>
      </c>
      <c r="J51" s="7">
        <v>28</v>
      </c>
      <c r="K51" s="7">
        <v>64</v>
      </c>
      <c r="L51" s="7">
        <v>82</v>
      </c>
      <c r="M51" s="7">
        <v>10</v>
      </c>
      <c r="N51" s="7">
        <v>12</v>
      </c>
      <c r="O51" s="7">
        <v>128</v>
      </c>
      <c r="P51" s="7">
        <v>154</v>
      </c>
      <c r="Q51" s="7">
        <v>14</v>
      </c>
      <c r="R51" s="7">
        <v>17</v>
      </c>
      <c r="S51" s="7">
        <v>8</v>
      </c>
      <c r="T51" s="7">
        <v>10</v>
      </c>
      <c r="U51" s="7">
        <v>23</v>
      </c>
      <c r="V51" s="7">
        <v>28</v>
      </c>
      <c r="W51" s="30">
        <v>24</v>
      </c>
      <c r="X51" s="7">
        <v>31</v>
      </c>
      <c r="Y51" s="7">
        <v>33</v>
      </c>
      <c r="Z51" s="7">
        <v>40</v>
      </c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</row>
    <row r="52" s="10" customFormat="1" customHeight="1" spans="1:16339">
      <c r="A52" s="60">
        <v>50</v>
      </c>
      <c r="B52" s="33">
        <v>573</v>
      </c>
      <c r="C52" s="61" t="s">
        <v>614</v>
      </c>
      <c r="D52" s="33" t="s">
        <v>988</v>
      </c>
      <c r="E52" s="30">
        <v>42</v>
      </c>
      <c r="F52" s="30">
        <v>50</v>
      </c>
      <c r="G52" s="7">
        <v>55</v>
      </c>
      <c r="H52" s="7">
        <v>61</v>
      </c>
      <c r="I52" s="7">
        <v>18</v>
      </c>
      <c r="J52" s="7">
        <v>19</v>
      </c>
      <c r="K52" s="7">
        <v>36</v>
      </c>
      <c r="L52" s="7">
        <v>48</v>
      </c>
      <c r="M52" s="7">
        <v>7</v>
      </c>
      <c r="N52" s="7">
        <v>8</v>
      </c>
      <c r="O52" s="7">
        <v>57</v>
      </c>
      <c r="P52" s="7">
        <v>68</v>
      </c>
      <c r="Q52" s="7">
        <v>27</v>
      </c>
      <c r="R52" s="7">
        <v>32</v>
      </c>
      <c r="S52" s="7">
        <v>8</v>
      </c>
      <c r="T52" s="7">
        <v>10</v>
      </c>
      <c r="U52" s="7">
        <v>19</v>
      </c>
      <c r="V52" s="7">
        <v>23</v>
      </c>
      <c r="W52" s="30">
        <v>20</v>
      </c>
      <c r="X52" s="7">
        <v>27</v>
      </c>
      <c r="Y52" s="7">
        <v>17</v>
      </c>
      <c r="Z52" s="7">
        <v>20</v>
      </c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</row>
    <row r="53" s="10" customFormat="1" customHeight="1" spans="1:16339">
      <c r="A53" s="60">
        <v>51</v>
      </c>
      <c r="B53" s="33">
        <v>733</v>
      </c>
      <c r="C53" s="61" t="s">
        <v>610</v>
      </c>
      <c r="D53" s="33" t="s">
        <v>988</v>
      </c>
      <c r="E53" s="30">
        <v>40</v>
      </c>
      <c r="F53" s="30">
        <v>48</v>
      </c>
      <c r="G53" s="7">
        <v>53</v>
      </c>
      <c r="H53" s="7">
        <v>58</v>
      </c>
      <c r="I53" s="7">
        <v>23</v>
      </c>
      <c r="J53" s="7">
        <v>25</v>
      </c>
      <c r="K53" s="7">
        <v>64</v>
      </c>
      <c r="L53" s="7">
        <v>82</v>
      </c>
      <c r="M53" s="7">
        <v>8</v>
      </c>
      <c r="N53" s="7">
        <v>10</v>
      </c>
      <c r="O53" s="7">
        <v>57</v>
      </c>
      <c r="P53" s="7">
        <v>68</v>
      </c>
      <c r="Q53" s="7">
        <v>13</v>
      </c>
      <c r="R53" s="7">
        <v>15</v>
      </c>
      <c r="S53" s="7">
        <v>8</v>
      </c>
      <c r="T53" s="7">
        <v>10</v>
      </c>
      <c r="U53" s="7">
        <v>19</v>
      </c>
      <c r="V53" s="7">
        <v>23</v>
      </c>
      <c r="W53" s="30">
        <v>20</v>
      </c>
      <c r="X53" s="7">
        <v>27</v>
      </c>
      <c r="Y53" s="7">
        <v>25</v>
      </c>
      <c r="Z53" s="7">
        <v>30</v>
      </c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</row>
    <row r="54" s="10" customFormat="1" customHeight="1" spans="1:16339">
      <c r="A54" s="60">
        <v>52</v>
      </c>
      <c r="B54" s="33">
        <v>740</v>
      </c>
      <c r="C54" s="61" t="s">
        <v>113</v>
      </c>
      <c r="D54" s="33" t="s">
        <v>988</v>
      </c>
      <c r="E54" s="30">
        <v>42</v>
      </c>
      <c r="F54" s="30">
        <v>50</v>
      </c>
      <c r="G54" s="7">
        <v>55</v>
      </c>
      <c r="H54" s="7">
        <v>61</v>
      </c>
      <c r="I54" s="7">
        <v>23</v>
      </c>
      <c r="J54" s="7">
        <v>26</v>
      </c>
      <c r="K54" s="7">
        <v>39</v>
      </c>
      <c r="L54" s="7">
        <v>52</v>
      </c>
      <c r="M54" s="7">
        <v>7</v>
      </c>
      <c r="N54" s="7">
        <v>8</v>
      </c>
      <c r="O54" s="7">
        <v>85</v>
      </c>
      <c r="P54" s="7">
        <v>102</v>
      </c>
      <c r="Q54" s="7">
        <v>13</v>
      </c>
      <c r="R54" s="7">
        <v>15</v>
      </c>
      <c r="S54" s="7">
        <v>8</v>
      </c>
      <c r="T54" s="7">
        <v>10</v>
      </c>
      <c r="U54" s="7">
        <v>19</v>
      </c>
      <c r="V54" s="7">
        <v>23</v>
      </c>
      <c r="W54" s="30">
        <v>20</v>
      </c>
      <c r="X54" s="7">
        <v>27</v>
      </c>
      <c r="Y54" s="7">
        <v>31</v>
      </c>
      <c r="Z54" s="7">
        <v>37</v>
      </c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</row>
    <row r="55" s="10" customFormat="1" customHeight="1" spans="1:16339">
      <c r="A55" s="60">
        <v>53</v>
      </c>
      <c r="B55" s="33">
        <v>106568</v>
      </c>
      <c r="C55" s="61" t="s">
        <v>306</v>
      </c>
      <c r="D55" s="33" t="s">
        <v>988</v>
      </c>
      <c r="E55" s="30">
        <v>43</v>
      </c>
      <c r="F55" s="30">
        <v>52</v>
      </c>
      <c r="G55" s="7">
        <v>57</v>
      </c>
      <c r="H55" s="7">
        <v>63</v>
      </c>
      <c r="I55" s="7">
        <v>19</v>
      </c>
      <c r="J55" s="7">
        <v>21</v>
      </c>
      <c r="K55" s="7">
        <v>36</v>
      </c>
      <c r="L55" s="7">
        <v>48</v>
      </c>
      <c r="M55" s="7">
        <v>7</v>
      </c>
      <c r="N55" s="7">
        <v>8</v>
      </c>
      <c r="O55" s="7">
        <v>57</v>
      </c>
      <c r="P55" s="7">
        <v>68</v>
      </c>
      <c r="Q55" s="7">
        <v>11</v>
      </c>
      <c r="R55" s="7">
        <v>13</v>
      </c>
      <c r="S55" s="7">
        <v>7</v>
      </c>
      <c r="T55" s="7">
        <v>8</v>
      </c>
      <c r="U55" s="7">
        <v>13</v>
      </c>
      <c r="V55" s="7">
        <v>16</v>
      </c>
      <c r="W55" s="30">
        <v>20</v>
      </c>
      <c r="X55" s="7">
        <v>27</v>
      </c>
      <c r="Y55" s="7">
        <v>34</v>
      </c>
      <c r="Z55" s="7">
        <v>41</v>
      </c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</row>
    <row r="56" s="10" customFormat="1" customHeight="1" spans="1:16339">
      <c r="A56" s="60">
        <v>54</v>
      </c>
      <c r="B56" s="33">
        <v>105910</v>
      </c>
      <c r="C56" s="61" t="s">
        <v>310</v>
      </c>
      <c r="D56" s="33" t="s">
        <v>988</v>
      </c>
      <c r="E56" s="30">
        <v>59</v>
      </c>
      <c r="F56" s="30">
        <v>71</v>
      </c>
      <c r="G56" s="7">
        <v>78</v>
      </c>
      <c r="H56" s="7">
        <v>86</v>
      </c>
      <c r="I56" s="7">
        <v>25</v>
      </c>
      <c r="J56" s="7">
        <v>28</v>
      </c>
      <c r="K56" s="7">
        <v>51</v>
      </c>
      <c r="L56" s="7">
        <v>66</v>
      </c>
      <c r="M56" s="7">
        <v>8</v>
      </c>
      <c r="N56" s="7">
        <v>10</v>
      </c>
      <c r="O56" s="7">
        <v>57</v>
      </c>
      <c r="P56" s="7">
        <v>68</v>
      </c>
      <c r="Q56" s="7">
        <v>11</v>
      </c>
      <c r="R56" s="7">
        <v>13</v>
      </c>
      <c r="S56" s="7">
        <v>7</v>
      </c>
      <c r="T56" s="7">
        <v>8</v>
      </c>
      <c r="U56" s="7">
        <v>13</v>
      </c>
      <c r="V56" s="7">
        <v>16</v>
      </c>
      <c r="W56" s="30">
        <v>20</v>
      </c>
      <c r="X56" s="7">
        <v>27</v>
      </c>
      <c r="Y56" s="7">
        <v>44</v>
      </c>
      <c r="Z56" s="7">
        <v>53</v>
      </c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</row>
    <row r="57" s="10" customFormat="1" customHeight="1" spans="1:16339">
      <c r="A57" s="60">
        <v>55</v>
      </c>
      <c r="B57" s="33">
        <v>106485</v>
      </c>
      <c r="C57" s="61" t="s">
        <v>90</v>
      </c>
      <c r="D57" s="33" t="s">
        <v>988</v>
      </c>
      <c r="E57" s="30">
        <v>50</v>
      </c>
      <c r="F57" s="30">
        <v>60</v>
      </c>
      <c r="G57" s="7">
        <v>66</v>
      </c>
      <c r="H57" s="7">
        <v>73</v>
      </c>
      <c r="I57" s="7">
        <v>23</v>
      </c>
      <c r="J57" s="7">
        <v>26</v>
      </c>
      <c r="K57" s="7">
        <v>33</v>
      </c>
      <c r="L57" s="7">
        <v>44</v>
      </c>
      <c r="M57" s="7">
        <v>8</v>
      </c>
      <c r="N57" s="7">
        <v>10</v>
      </c>
      <c r="O57" s="7">
        <v>33</v>
      </c>
      <c r="P57" s="7">
        <v>39</v>
      </c>
      <c r="Q57" s="7">
        <v>13</v>
      </c>
      <c r="R57" s="7">
        <v>15</v>
      </c>
      <c r="S57" s="7">
        <v>8</v>
      </c>
      <c r="T57" s="7">
        <v>10</v>
      </c>
      <c r="U57" s="7">
        <v>19</v>
      </c>
      <c r="V57" s="7">
        <v>23</v>
      </c>
      <c r="W57" s="30">
        <v>20</v>
      </c>
      <c r="X57" s="7">
        <v>27</v>
      </c>
      <c r="Y57" s="7">
        <v>15</v>
      </c>
      <c r="Z57" s="7">
        <v>18</v>
      </c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</row>
    <row r="58" s="10" customFormat="1" customHeight="1" spans="1:16339">
      <c r="A58" s="60">
        <v>56</v>
      </c>
      <c r="B58" s="33">
        <v>105396</v>
      </c>
      <c r="C58" s="61" t="s">
        <v>635</v>
      </c>
      <c r="D58" s="33" t="s">
        <v>988</v>
      </c>
      <c r="E58" s="30">
        <v>77</v>
      </c>
      <c r="F58" s="30">
        <v>92</v>
      </c>
      <c r="G58" s="7">
        <v>101</v>
      </c>
      <c r="H58" s="7">
        <v>111</v>
      </c>
      <c r="I58" s="7">
        <v>43</v>
      </c>
      <c r="J58" s="7">
        <v>47</v>
      </c>
      <c r="K58" s="7">
        <v>43</v>
      </c>
      <c r="L58" s="7">
        <v>56</v>
      </c>
      <c r="M58" s="7">
        <v>5</v>
      </c>
      <c r="N58" s="7">
        <v>6</v>
      </c>
      <c r="O58" s="7">
        <v>33</v>
      </c>
      <c r="P58" s="7">
        <v>39</v>
      </c>
      <c r="Q58" s="7">
        <v>11</v>
      </c>
      <c r="R58" s="7">
        <v>13</v>
      </c>
      <c r="S58" s="7">
        <v>7</v>
      </c>
      <c r="T58" s="7">
        <v>8</v>
      </c>
      <c r="U58" s="7">
        <v>13</v>
      </c>
      <c r="V58" s="7">
        <v>16</v>
      </c>
      <c r="W58" s="30">
        <v>20</v>
      </c>
      <c r="X58" s="7">
        <v>27</v>
      </c>
      <c r="Y58" s="7">
        <v>20</v>
      </c>
      <c r="Z58" s="7">
        <v>24</v>
      </c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</row>
    <row r="59" s="10" customFormat="1" customHeight="1" spans="1:16339">
      <c r="A59" s="60">
        <v>57</v>
      </c>
      <c r="B59" s="33">
        <v>104430</v>
      </c>
      <c r="C59" s="61" t="s">
        <v>302</v>
      </c>
      <c r="D59" s="33" t="s">
        <v>988</v>
      </c>
      <c r="E59" s="30">
        <v>36</v>
      </c>
      <c r="F59" s="30">
        <v>43</v>
      </c>
      <c r="G59" s="7">
        <v>47</v>
      </c>
      <c r="H59" s="7">
        <v>52</v>
      </c>
      <c r="I59" s="7">
        <v>16</v>
      </c>
      <c r="J59" s="7">
        <v>18</v>
      </c>
      <c r="K59" s="7">
        <v>44</v>
      </c>
      <c r="L59" s="7">
        <v>57</v>
      </c>
      <c r="M59" s="7">
        <v>5</v>
      </c>
      <c r="N59" s="7">
        <v>6</v>
      </c>
      <c r="O59" s="7">
        <v>38</v>
      </c>
      <c r="P59" s="7">
        <v>46</v>
      </c>
      <c r="Q59" s="7">
        <v>10</v>
      </c>
      <c r="R59" s="7">
        <v>12</v>
      </c>
      <c r="S59" s="7">
        <v>7</v>
      </c>
      <c r="T59" s="7">
        <v>8</v>
      </c>
      <c r="U59" s="7">
        <v>13</v>
      </c>
      <c r="V59" s="7">
        <v>16</v>
      </c>
      <c r="W59" s="30">
        <v>20</v>
      </c>
      <c r="X59" s="7">
        <v>27</v>
      </c>
      <c r="Y59" s="7">
        <v>11</v>
      </c>
      <c r="Z59" s="7">
        <v>13</v>
      </c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</row>
    <row r="60" s="10" customFormat="1" customHeight="1" spans="1:16339">
      <c r="A60" s="60">
        <v>58</v>
      </c>
      <c r="B60" s="33">
        <v>753</v>
      </c>
      <c r="C60" s="61" t="s">
        <v>338</v>
      </c>
      <c r="D60" s="33" t="s">
        <v>988</v>
      </c>
      <c r="E60" s="30">
        <v>36</v>
      </c>
      <c r="F60" s="30">
        <v>43</v>
      </c>
      <c r="G60" s="7">
        <v>47</v>
      </c>
      <c r="H60" s="7">
        <v>52</v>
      </c>
      <c r="I60" s="7">
        <v>16</v>
      </c>
      <c r="J60" s="7">
        <v>18</v>
      </c>
      <c r="K60" s="7">
        <v>26</v>
      </c>
      <c r="L60" s="7">
        <v>36</v>
      </c>
      <c r="M60" s="7">
        <v>5</v>
      </c>
      <c r="N60" s="7">
        <v>6</v>
      </c>
      <c r="O60" s="7">
        <v>44</v>
      </c>
      <c r="P60" s="7">
        <v>53</v>
      </c>
      <c r="Q60" s="7">
        <v>10</v>
      </c>
      <c r="R60" s="7">
        <v>12</v>
      </c>
      <c r="S60" s="7">
        <v>7</v>
      </c>
      <c r="T60" s="7">
        <v>8</v>
      </c>
      <c r="U60" s="7">
        <v>13</v>
      </c>
      <c r="V60" s="7">
        <v>16</v>
      </c>
      <c r="W60" s="30">
        <v>20</v>
      </c>
      <c r="X60" s="7">
        <v>27</v>
      </c>
      <c r="Y60" s="7">
        <v>15</v>
      </c>
      <c r="Z60" s="7">
        <v>18</v>
      </c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</row>
    <row r="61" s="10" customFormat="1" customHeight="1" spans="1:16339">
      <c r="A61" s="60">
        <v>59</v>
      </c>
      <c r="B61" s="33">
        <v>113008</v>
      </c>
      <c r="C61" s="61" t="s">
        <v>295</v>
      </c>
      <c r="D61" s="33" t="s">
        <v>988</v>
      </c>
      <c r="E61" s="30">
        <v>36</v>
      </c>
      <c r="F61" s="30">
        <v>43</v>
      </c>
      <c r="G61" s="7">
        <v>47</v>
      </c>
      <c r="H61" s="7">
        <v>52</v>
      </c>
      <c r="I61" s="7">
        <v>16</v>
      </c>
      <c r="J61" s="7">
        <v>18</v>
      </c>
      <c r="K61" s="7">
        <v>26</v>
      </c>
      <c r="L61" s="7">
        <v>36</v>
      </c>
      <c r="M61" s="7">
        <v>5</v>
      </c>
      <c r="N61" s="7">
        <v>6</v>
      </c>
      <c r="O61" s="7">
        <v>33</v>
      </c>
      <c r="P61" s="7">
        <v>39</v>
      </c>
      <c r="Q61" s="7">
        <v>10</v>
      </c>
      <c r="R61" s="7">
        <v>12</v>
      </c>
      <c r="S61" s="7">
        <v>4</v>
      </c>
      <c r="T61" s="7">
        <v>5</v>
      </c>
      <c r="U61" s="7">
        <v>13</v>
      </c>
      <c r="V61" s="7">
        <v>16</v>
      </c>
      <c r="W61" s="30">
        <v>20</v>
      </c>
      <c r="X61" s="7">
        <v>27</v>
      </c>
      <c r="Y61" s="7">
        <v>11</v>
      </c>
      <c r="Z61" s="7">
        <v>13</v>
      </c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</row>
    <row r="62" s="10" customFormat="1" customHeight="1" spans="1:16339">
      <c r="A62" s="60">
        <v>60</v>
      </c>
      <c r="B62" s="33">
        <v>545</v>
      </c>
      <c r="C62" s="61" t="s">
        <v>1002</v>
      </c>
      <c r="D62" s="33" t="s">
        <v>988</v>
      </c>
      <c r="E62" s="30">
        <v>36</v>
      </c>
      <c r="F62" s="30">
        <v>43</v>
      </c>
      <c r="G62" s="7">
        <v>47</v>
      </c>
      <c r="H62" s="7">
        <v>52</v>
      </c>
      <c r="I62" s="7">
        <v>16</v>
      </c>
      <c r="J62" s="7">
        <v>18</v>
      </c>
      <c r="K62" s="7">
        <v>26</v>
      </c>
      <c r="L62" s="7">
        <v>36</v>
      </c>
      <c r="M62" s="7">
        <v>5</v>
      </c>
      <c r="N62" s="7">
        <v>6</v>
      </c>
      <c r="O62" s="7">
        <v>33</v>
      </c>
      <c r="P62" s="7">
        <v>39</v>
      </c>
      <c r="Q62" s="7">
        <v>10</v>
      </c>
      <c r="R62" s="7">
        <v>12</v>
      </c>
      <c r="S62" s="7">
        <v>7</v>
      </c>
      <c r="T62" s="7">
        <v>8</v>
      </c>
      <c r="U62" s="7">
        <v>13</v>
      </c>
      <c r="V62" s="7">
        <v>16</v>
      </c>
      <c r="W62" s="30">
        <v>20</v>
      </c>
      <c r="X62" s="7">
        <v>27</v>
      </c>
      <c r="Y62" s="7">
        <v>11</v>
      </c>
      <c r="Z62" s="7">
        <v>13</v>
      </c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</row>
    <row r="63" s="10" customFormat="1" customHeight="1" spans="1:16339">
      <c r="A63" s="60">
        <v>61</v>
      </c>
      <c r="B63" s="33">
        <v>114069</v>
      </c>
      <c r="C63" s="33" t="s">
        <v>1003</v>
      </c>
      <c r="D63" s="33" t="s">
        <v>988</v>
      </c>
      <c r="E63" s="30">
        <v>59</v>
      </c>
      <c r="F63" s="30">
        <v>71</v>
      </c>
      <c r="G63" s="7">
        <v>78</v>
      </c>
      <c r="H63" s="7">
        <v>86</v>
      </c>
      <c r="I63" s="7">
        <v>24</v>
      </c>
      <c r="J63" s="7">
        <v>27</v>
      </c>
      <c r="K63" s="7">
        <v>26</v>
      </c>
      <c r="L63" s="7">
        <v>36</v>
      </c>
      <c r="M63" s="7">
        <v>8</v>
      </c>
      <c r="N63" s="7">
        <v>10</v>
      </c>
      <c r="O63" s="7">
        <v>46</v>
      </c>
      <c r="P63" s="7">
        <v>55</v>
      </c>
      <c r="Q63" s="7">
        <v>8</v>
      </c>
      <c r="R63" s="7">
        <v>9</v>
      </c>
      <c r="S63" s="7">
        <v>4</v>
      </c>
      <c r="T63" s="7">
        <v>5</v>
      </c>
      <c r="U63" s="7">
        <v>7</v>
      </c>
      <c r="V63" s="7">
        <v>8</v>
      </c>
      <c r="W63" s="30">
        <v>20</v>
      </c>
      <c r="X63" s="7">
        <v>27</v>
      </c>
      <c r="Y63" s="7">
        <v>11</v>
      </c>
      <c r="Z63" s="7">
        <v>13</v>
      </c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</row>
    <row r="64" s="10" customFormat="1" customHeight="1" spans="1:16339">
      <c r="A64" s="60">
        <v>62</v>
      </c>
      <c r="B64" s="33">
        <v>517</v>
      </c>
      <c r="C64" s="61" t="s">
        <v>527</v>
      </c>
      <c r="D64" s="33" t="s">
        <v>987</v>
      </c>
      <c r="E64" s="30">
        <v>159</v>
      </c>
      <c r="F64" s="30">
        <v>191</v>
      </c>
      <c r="G64" s="7">
        <v>210</v>
      </c>
      <c r="H64" s="7">
        <v>231</v>
      </c>
      <c r="I64" s="7">
        <v>59</v>
      </c>
      <c r="J64" s="7">
        <v>65</v>
      </c>
      <c r="K64" s="7">
        <v>139</v>
      </c>
      <c r="L64" s="7">
        <v>171</v>
      </c>
      <c r="M64" s="7">
        <v>23</v>
      </c>
      <c r="N64" s="7">
        <v>28</v>
      </c>
      <c r="O64" s="7">
        <v>190</v>
      </c>
      <c r="P64" s="7">
        <v>228</v>
      </c>
      <c r="Q64" s="7">
        <v>39</v>
      </c>
      <c r="R64" s="7">
        <v>47</v>
      </c>
      <c r="S64" s="7">
        <v>15</v>
      </c>
      <c r="T64" s="7">
        <v>18</v>
      </c>
      <c r="U64" s="7">
        <v>48</v>
      </c>
      <c r="V64" s="7">
        <v>58</v>
      </c>
      <c r="W64" s="30">
        <v>34</v>
      </c>
      <c r="X64" s="7">
        <v>44</v>
      </c>
      <c r="Y64" s="7">
        <v>60</v>
      </c>
      <c r="Z64" s="7">
        <v>72</v>
      </c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</row>
    <row r="65" s="10" customFormat="1" customHeight="1" spans="1:16339">
      <c r="A65" s="60">
        <v>63</v>
      </c>
      <c r="B65" s="33">
        <v>337</v>
      </c>
      <c r="C65" s="61" t="s">
        <v>446</v>
      </c>
      <c r="D65" s="33" t="s">
        <v>987</v>
      </c>
      <c r="E65" s="30">
        <v>126</v>
      </c>
      <c r="F65" s="30">
        <v>151</v>
      </c>
      <c r="G65" s="7">
        <v>166</v>
      </c>
      <c r="H65" s="7">
        <v>183</v>
      </c>
      <c r="I65" s="7">
        <v>78</v>
      </c>
      <c r="J65" s="7">
        <v>85</v>
      </c>
      <c r="K65" s="7">
        <v>138</v>
      </c>
      <c r="L65" s="7">
        <v>170</v>
      </c>
      <c r="M65" s="7">
        <v>23</v>
      </c>
      <c r="N65" s="7">
        <v>28</v>
      </c>
      <c r="O65" s="7">
        <v>179</v>
      </c>
      <c r="P65" s="7">
        <v>215</v>
      </c>
      <c r="Q65" s="7">
        <v>48</v>
      </c>
      <c r="R65" s="7">
        <v>58</v>
      </c>
      <c r="S65" s="7">
        <v>15</v>
      </c>
      <c r="T65" s="7">
        <v>18</v>
      </c>
      <c r="U65" s="7">
        <v>48</v>
      </c>
      <c r="V65" s="7">
        <v>58</v>
      </c>
      <c r="W65" s="30">
        <v>34</v>
      </c>
      <c r="X65" s="7">
        <v>44</v>
      </c>
      <c r="Y65" s="7">
        <v>69</v>
      </c>
      <c r="Z65" s="7">
        <v>83</v>
      </c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</row>
    <row r="66" s="10" customFormat="1" customHeight="1" spans="1:16339">
      <c r="A66" s="60">
        <v>64</v>
      </c>
      <c r="B66" s="33">
        <v>742</v>
      </c>
      <c r="C66" s="61" t="s">
        <v>376</v>
      </c>
      <c r="D66" s="33" t="s">
        <v>989</v>
      </c>
      <c r="E66" s="30">
        <v>103</v>
      </c>
      <c r="F66" s="30">
        <v>124</v>
      </c>
      <c r="G66" s="7">
        <v>136</v>
      </c>
      <c r="H66" s="7">
        <v>150</v>
      </c>
      <c r="I66" s="7">
        <v>49</v>
      </c>
      <c r="J66" s="7">
        <v>54</v>
      </c>
      <c r="K66" s="7">
        <v>94</v>
      </c>
      <c r="L66" s="7">
        <v>117</v>
      </c>
      <c r="M66" s="7">
        <v>15</v>
      </c>
      <c r="N66" s="7">
        <v>18</v>
      </c>
      <c r="O66" s="7">
        <v>141</v>
      </c>
      <c r="P66" s="7">
        <v>169</v>
      </c>
      <c r="Q66" s="7">
        <v>29</v>
      </c>
      <c r="R66" s="7">
        <v>35</v>
      </c>
      <c r="S66" s="7">
        <v>11</v>
      </c>
      <c r="T66" s="7">
        <v>13</v>
      </c>
      <c r="U66" s="7">
        <v>35</v>
      </c>
      <c r="V66" s="7">
        <v>42</v>
      </c>
      <c r="W66" s="30">
        <v>30</v>
      </c>
      <c r="X66" s="7">
        <v>39</v>
      </c>
      <c r="Y66" s="7">
        <v>44</v>
      </c>
      <c r="Z66" s="7">
        <v>53</v>
      </c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</row>
    <row r="67" s="10" customFormat="1" customHeight="1" spans="1:16339">
      <c r="A67" s="60">
        <v>65</v>
      </c>
      <c r="B67" s="33">
        <v>373</v>
      </c>
      <c r="C67" s="61" t="s">
        <v>623</v>
      </c>
      <c r="D67" s="33" t="s">
        <v>987</v>
      </c>
      <c r="E67" s="30">
        <v>105</v>
      </c>
      <c r="F67" s="30">
        <v>126</v>
      </c>
      <c r="G67" s="7">
        <v>139</v>
      </c>
      <c r="H67" s="7">
        <v>153</v>
      </c>
      <c r="I67" s="7">
        <v>59</v>
      </c>
      <c r="J67" s="7">
        <v>65</v>
      </c>
      <c r="K67" s="7">
        <v>129</v>
      </c>
      <c r="L67" s="7">
        <v>160</v>
      </c>
      <c r="M67" s="7">
        <v>15</v>
      </c>
      <c r="N67" s="7">
        <v>18</v>
      </c>
      <c r="O67" s="7">
        <v>141</v>
      </c>
      <c r="P67" s="7">
        <v>169</v>
      </c>
      <c r="Q67" s="7">
        <v>31</v>
      </c>
      <c r="R67" s="7">
        <v>37</v>
      </c>
      <c r="S67" s="7">
        <v>12</v>
      </c>
      <c r="T67" s="7">
        <v>14</v>
      </c>
      <c r="U67" s="7">
        <v>39</v>
      </c>
      <c r="V67" s="7">
        <v>47</v>
      </c>
      <c r="W67" s="30">
        <v>27</v>
      </c>
      <c r="X67" s="7">
        <v>35</v>
      </c>
      <c r="Y67" s="7">
        <v>42</v>
      </c>
      <c r="Z67" s="7">
        <v>50</v>
      </c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</row>
    <row r="68" s="10" customFormat="1" customHeight="1" spans="1:16339">
      <c r="A68" s="60">
        <v>66</v>
      </c>
      <c r="B68" s="33">
        <v>581</v>
      </c>
      <c r="C68" s="61" t="s">
        <v>109</v>
      </c>
      <c r="D68" s="33" t="s">
        <v>987</v>
      </c>
      <c r="E68" s="30">
        <v>142</v>
      </c>
      <c r="F68" s="30">
        <v>170</v>
      </c>
      <c r="G68" s="7">
        <v>187</v>
      </c>
      <c r="H68" s="7">
        <v>206</v>
      </c>
      <c r="I68" s="7">
        <v>63</v>
      </c>
      <c r="J68" s="7">
        <v>69</v>
      </c>
      <c r="K68" s="7">
        <v>110</v>
      </c>
      <c r="L68" s="7">
        <v>137</v>
      </c>
      <c r="M68" s="7">
        <v>23</v>
      </c>
      <c r="N68" s="7">
        <v>28</v>
      </c>
      <c r="O68" s="7">
        <v>140</v>
      </c>
      <c r="P68" s="7">
        <v>168</v>
      </c>
      <c r="Q68" s="7">
        <v>29</v>
      </c>
      <c r="R68" s="7">
        <v>35</v>
      </c>
      <c r="S68" s="7">
        <v>12</v>
      </c>
      <c r="T68" s="7">
        <v>14</v>
      </c>
      <c r="U68" s="7">
        <v>39</v>
      </c>
      <c r="V68" s="7">
        <v>47</v>
      </c>
      <c r="W68" s="30">
        <v>27</v>
      </c>
      <c r="X68" s="7">
        <v>35</v>
      </c>
      <c r="Y68" s="7">
        <v>47</v>
      </c>
      <c r="Z68" s="7">
        <v>56</v>
      </c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</row>
    <row r="69" s="10" customFormat="1" customHeight="1" spans="1:16339">
      <c r="A69" s="60">
        <v>67</v>
      </c>
      <c r="B69" s="33">
        <v>585</v>
      </c>
      <c r="C69" s="61" t="s">
        <v>160</v>
      </c>
      <c r="D69" s="33" t="s">
        <v>987</v>
      </c>
      <c r="E69" s="30">
        <v>125</v>
      </c>
      <c r="F69" s="30">
        <v>150</v>
      </c>
      <c r="G69" s="7">
        <v>165</v>
      </c>
      <c r="H69" s="7">
        <v>182</v>
      </c>
      <c r="I69" s="7">
        <v>53</v>
      </c>
      <c r="J69" s="7">
        <v>58</v>
      </c>
      <c r="K69" s="7">
        <v>156</v>
      </c>
      <c r="L69" s="7">
        <v>192</v>
      </c>
      <c r="M69" s="7">
        <v>23</v>
      </c>
      <c r="N69" s="7">
        <v>28</v>
      </c>
      <c r="O69" s="7">
        <v>147</v>
      </c>
      <c r="P69" s="7">
        <v>176</v>
      </c>
      <c r="Q69" s="7">
        <v>29</v>
      </c>
      <c r="R69" s="7">
        <v>35</v>
      </c>
      <c r="S69" s="7">
        <v>11</v>
      </c>
      <c r="T69" s="7">
        <v>13</v>
      </c>
      <c r="U69" s="7">
        <v>35</v>
      </c>
      <c r="V69" s="7">
        <v>42</v>
      </c>
      <c r="W69" s="30">
        <v>27</v>
      </c>
      <c r="X69" s="7">
        <v>35</v>
      </c>
      <c r="Y69" s="7">
        <v>54</v>
      </c>
      <c r="Z69" s="7">
        <v>65</v>
      </c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</row>
    <row r="70" s="10" customFormat="1" customHeight="1" spans="1:16339">
      <c r="A70" s="60">
        <v>68</v>
      </c>
      <c r="B70" s="33">
        <v>578</v>
      </c>
      <c r="C70" s="61" t="s">
        <v>122</v>
      </c>
      <c r="D70" s="33" t="s">
        <v>987</v>
      </c>
      <c r="E70" s="30">
        <v>112</v>
      </c>
      <c r="F70" s="30">
        <v>134</v>
      </c>
      <c r="G70" s="7">
        <v>147</v>
      </c>
      <c r="H70" s="7">
        <v>162</v>
      </c>
      <c r="I70" s="7">
        <v>76</v>
      </c>
      <c r="J70" s="7">
        <v>83</v>
      </c>
      <c r="K70" s="7">
        <v>144</v>
      </c>
      <c r="L70" s="7">
        <v>178</v>
      </c>
      <c r="M70" s="7">
        <v>22</v>
      </c>
      <c r="N70" s="7">
        <v>26</v>
      </c>
      <c r="O70" s="7">
        <v>126</v>
      </c>
      <c r="P70" s="7">
        <v>151</v>
      </c>
      <c r="Q70" s="7">
        <v>30</v>
      </c>
      <c r="R70" s="7">
        <v>36</v>
      </c>
      <c r="S70" s="7">
        <v>11</v>
      </c>
      <c r="T70" s="7">
        <v>13</v>
      </c>
      <c r="U70" s="7">
        <v>35</v>
      </c>
      <c r="V70" s="7">
        <v>42</v>
      </c>
      <c r="W70" s="30">
        <v>27</v>
      </c>
      <c r="X70" s="7">
        <v>35</v>
      </c>
      <c r="Y70" s="7">
        <v>25</v>
      </c>
      <c r="Z70" s="7">
        <v>30</v>
      </c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</row>
    <row r="71" s="10" customFormat="1" customHeight="1" spans="1:16339">
      <c r="A71" s="60">
        <v>69</v>
      </c>
      <c r="B71" s="33">
        <v>744</v>
      </c>
      <c r="C71" s="61" t="s">
        <v>644</v>
      </c>
      <c r="D71" s="33" t="s">
        <v>987</v>
      </c>
      <c r="E71" s="30">
        <v>105</v>
      </c>
      <c r="F71" s="30">
        <v>126</v>
      </c>
      <c r="G71" s="7">
        <v>139</v>
      </c>
      <c r="H71" s="7">
        <v>153</v>
      </c>
      <c r="I71" s="7">
        <v>49</v>
      </c>
      <c r="J71" s="7">
        <v>54</v>
      </c>
      <c r="K71" s="7">
        <v>88</v>
      </c>
      <c r="L71" s="7">
        <v>110</v>
      </c>
      <c r="M71" s="7">
        <v>15</v>
      </c>
      <c r="N71" s="7">
        <v>18</v>
      </c>
      <c r="O71" s="7">
        <v>116</v>
      </c>
      <c r="P71" s="7">
        <v>139</v>
      </c>
      <c r="Q71" s="7">
        <v>23</v>
      </c>
      <c r="R71" s="7">
        <v>27</v>
      </c>
      <c r="S71" s="7">
        <v>9</v>
      </c>
      <c r="T71" s="7">
        <v>11</v>
      </c>
      <c r="U71" s="7">
        <v>29</v>
      </c>
      <c r="V71" s="7">
        <v>35</v>
      </c>
      <c r="W71" s="30">
        <v>27</v>
      </c>
      <c r="X71" s="7">
        <v>35</v>
      </c>
      <c r="Y71" s="7">
        <v>49</v>
      </c>
      <c r="Z71" s="7">
        <v>59</v>
      </c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</row>
    <row r="72" s="10" customFormat="1" customHeight="1" spans="1:16339">
      <c r="A72" s="60">
        <v>70</v>
      </c>
      <c r="B72" s="33">
        <v>114622</v>
      </c>
      <c r="C72" s="33" t="s">
        <v>1004</v>
      </c>
      <c r="D72" s="33" t="s">
        <v>987</v>
      </c>
      <c r="E72" s="30">
        <v>77</v>
      </c>
      <c r="F72" s="30">
        <v>92</v>
      </c>
      <c r="G72" s="7">
        <v>101</v>
      </c>
      <c r="H72" s="7">
        <v>111</v>
      </c>
      <c r="I72" s="7">
        <v>33</v>
      </c>
      <c r="J72" s="7">
        <v>36</v>
      </c>
      <c r="K72" s="7">
        <v>79</v>
      </c>
      <c r="L72" s="7">
        <v>100</v>
      </c>
      <c r="M72" s="7">
        <v>16</v>
      </c>
      <c r="N72" s="7">
        <v>19</v>
      </c>
      <c r="O72" s="7">
        <v>169</v>
      </c>
      <c r="P72" s="7">
        <v>203</v>
      </c>
      <c r="Q72" s="7">
        <v>29</v>
      </c>
      <c r="R72" s="7">
        <v>35</v>
      </c>
      <c r="S72" s="7">
        <v>11</v>
      </c>
      <c r="T72" s="7">
        <v>13</v>
      </c>
      <c r="U72" s="7">
        <v>7</v>
      </c>
      <c r="V72" s="7">
        <v>8</v>
      </c>
      <c r="W72" s="30">
        <v>24</v>
      </c>
      <c r="X72" s="7">
        <v>31</v>
      </c>
      <c r="Y72" s="7">
        <v>31</v>
      </c>
      <c r="Z72" s="7">
        <v>37</v>
      </c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</row>
    <row r="73" s="10" customFormat="1" customHeight="1" spans="1:16339">
      <c r="A73" s="60">
        <v>71</v>
      </c>
      <c r="B73" s="33">
        <v>747</v>
      </c>
      <c r="C73" s="61" t="s">
        <v>461</v>
      </c>
      <c r="D73" s="33" t="s">
        <v>987</v>
      </c>
      <c r="E73" s="30">
        <v>77</v>
      </c>
      <c r="F73" s="30">
        <v>92</v>
      </c>
      <c r="G73" s="7">
        <v>101</v>
      </c>
      <c r="H73" s="7">
        <v>111</v>
      </c>
      <c r="I73" s="7">
        <v>33</v>
      </c>
      <c r="J73" s="7">
        <v>36</v>
      </c>
      <c r="K73" s="7">
        <v>66</v>
      </c>
      <c r="L73" s="7">
        <v>84</v>
      </c>
      <c r="M73" s="7">
        <v>12</v>
      </c>
      <c r="N73" s="7">
        <v>14</v>
      </c>
      <c r="O73" s="7">
        <v>99</v>
      </c>
      <c r="P73" s="7">
        <v>119</v>
      </c>
      <c r="Q73" s="7">
        <v>29</v>
      </c>
      <c r="R73" s="7">
        <v>35</v>
      </c>
      <c r="S73" s="7">
        <v>11</v>
      </c>
      <c r="T73" s="7">
        <v>13</v>
      </c>
      <c r="U73" s="7">
        <v>35</v>
      </c>
      <c r="V73" s="7">
        <v>42</v>
      </c>
      <c r="W73" s="30">
        <v>24</v>
      </c>
      <c r="X73" s="7">
        <v>31</v>
      </c>
      <c r="Y73" s="7">
        <v>37</v>
      </c>
      <c r="Z73" s="7">
        <v>44</v>
      </c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</row>
    <row r="74" s="10" customFormat="1" customHeight="1" spans="1:16339">
      <c r="A74" s="60">
        <v>72</v>
      </c>
      <c r="B74" s="33">
        <v>511</v>
      </c>
      <c r="C74" s="61" t="s">
        <v>165</v>
      </c>
      <c r="D74" s="33" t="s">
        <v>987</v>
      </c>
      <c r="E74" s="30">
        <v>93</v>
      </c>
      <c r="F74" s="30">
        <v>112</v>
      </c>
      <c r="G74" s="7">
        <v>123</v>
      </c>
      <c r="H74" s="7">
        <v>135</v>
      </c>
      <c r="I74" s="7">
        <v>35</v>
      </c>
      <c r="J74" s="7">
        <v>38</v>
      </c>
      <c r="K74" s="7">
        <v>74</v>
      </c>
      <c r="L74" s="7">
        <v>94</v>
      </c>
      <c r="M74" s="7">
        <v>23</v>
      </c>
      <c r="N74" s="7">
        <v>28</v>
      </c>
      <c r="O74" s="7">
        <v>99</v>
      </c>
      <c r="P74" s="7">
        <v>119</v>
      </c>
      <c r="Q74" s="7">
        <v>23</v>
      </c>
      <c r="R74" s="7">
        <v>27</v>
      </c>
      <c r="S74" s="7">
        <v>9</v>
      </c>
      <c r="T74" s="7">
        <v>11</v>
      </c>
      <c r="U74" s="7">
        <v>29</v>
      </c>
      <c r="V74" s="7">
        <v>35</v>
      </c>
      <c r="W74" s="30">
        <v>24</v>
      </c>
      <c r="X74" s="7">
        <v>31</v>
      </c>
      <c r="Y74" s="7">
        <v>25</v>
      </c>
      <c r="Z74" s="7">
        <v>30</v>
      </c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</row>
    <row r="75" s="10" customFormat="1" customHeight="1" spans="1:16339">
      <c r="A75" s="60">
        <v>73</v>
      </c>
      <c r="B75" s="33">
        <v>515</v>
      </c>
      <c r="C75" s="61" t="s">
        <v>97</v>
      </c>
      <c r="D75" s="33" t="s">
        <v>987</v>
      </c>
      <c r="E75" s="30">
        <v>77</v>
      </c>
      <c r="F75" s="30">
        <v>92</v>
      </c>
      <c r="G75" s="7">
        <v>101</v>
      </c>
      <c r="H75" s="7">
        <v>111</v>
      </c>
      <c r="I75" s="7">
        <v>33</v>
      </c>
      <c r="J75" s="7">
        <v>36</v>
      </c>
      <c r="K75" s="7">
        <v>66</v>
      </c>
      <c r="L75" s="7">
        <v>84</v>
      </c>
      <c r="M75" s="7">
        <v>12</v>
      </c>
      <c r="N75" s="7">
        <v>14</v>
      </c>
      <c r="O75" s="7">
        <v>99</v>
      </c>
      <c r="P75" s="7">
        <v>119</v>
      </c>
      <c r="Q75" s="7">
        <v>19</v>
      </c>
      <c r="R75" s="7">
        <v>23</v>
      </c>
      <c r="S75" s="7">
        <v>9</v>
      </c>
      <c r="T75" s="7">
        <v>11</v>
      </c>
      <c r="U75" s="7">
        <v>29</v>
      </c>
      <c r="V75" s="7">
        <v>35</v>
      </c>
      <c r="W75" s="30">
        <v>24</v>
      </c>
      <c r="X75" s="7">
        <v>31</v>
      </c>
      <c r="Y75" s="7">
        <v>46</v>
      </c>
      <c r="Z75" s="7">
        <v>55</v>
      </c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</row>
    <row r="76" s="10" customFormat="1" customHeight="1" spans="1:16339">
      <c r="A76" s="60">
        <v>74</v>
      </c>
      <c r="B76" s="33">
        <v>391</v>
      </c>
      <c r="C76" s="61" t="s">
        <v>440</v>
      </c>
      <c r="D76" s="33" t="s">
        <v>987</v>
      </c>
      <c r="E76" s="30">
        <v>106</v>
      </c>
      <c r="F76" s="30">
        <v>127</v>
      </c>
      <c r="G76" s="7">
        <v>140</v>
      </c>
      <c r="H76" s="7">
        <v>154</v>
      </c>
      <c r="I76" s="7">
        <v>54</v>
      </c>
      <c r="J76" s="7">
        <v>60</v>
      </c>
      <c r="K76" s="7">
        <v>66</v>
      </c>
      <c r="L76" s="7">
        <v>84</v>
      </c>
      <c r="M76" s="7">
        <v>12</v>
      </c>
      <c r="N76" s="7">
        <v>14</v>
      </c>
      <c r="O76" s="7">
        <v>99</v>
      </c>
      <c r="P76" s="7">
        <v>119</v>
      </c>
      <c r="Q76" s="7">
        <v>32</v>
      </c>
      <c r="R76" s="7">
        <v>38</v>
      </c>
      <c r="S76" s="7">
        <v>9</v>
      </c>
      <c r="T76" s="7">
        <v>11</v>
      </c>
      <c r="U76" s="7">
        <v>29</v>
      </c>
      <c r="V76" s="7">
        <v>35</v>
      </c>
      <c r="W76" s="30">
        <v>24</v>
      </c>
      <c r="X76" s="7">
        <v>31</v>
      </c>
      <c r="Y76" s="7">
        <v>47</v>
      </c>
      <c r="Z76" s="7">
        <v>56</v>
      </c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</row>
    <row r="77" s="10" customFormat="1" customHeight="1" spans="1:16339">
      <c r="A77" s="60">
        <v>75</v>
      </c>
      <c r="B77" s="33">
        <v>103199</v>
      </c>
      <c r="C77" s="61" t="s">
        <v>152</v>
      </c>
      <c r="D77" s="33" t="s">
        <v>987</v>
      </c>
      <c r="E77" s="30">
        <v>87</v>
      </c>
      <c r="F77" s="30">
        <v>104</v>
      </c>
      <c r="G77" s="7">
        <v>114</v>
      </c>
      <c r="H77" s="7">
        <v>125</v>
      </c>
      <c r="I77" s="7">
        <v>56</v>
      </c>
      <c r="J77" s="7">
        <v>62</v>
      </c>
      <c r="K77" s="7">
        <v>70</v>
      </c>
      <c r="L77" s="7">
        <v>89</v>
      </c>
      <c r="M77" s="7">
        <v>15</v>
      </c>
      <c r="N77" s="7">
        <v>18</v>
      </c>
      <c r="O77" s="7">
        <v>99</v>
      </c>
      <c r="P77" s="7">
        <v>119</v>
      </c>
      <c r="Q77" s="7">
        <v>15</v>
      </c>
      <c r="R77" s="7">
        <v>18</v>
      </c>
      <c r="S77" s="7">
        <v>8</v>
      </c>
      <c r="T77" s="7">
        <v>10</v>
      </c>
      <c r="U77" s="7">
        <v>23</v>
      </c>
      <c r="V77" s="7">
        <v>28</v>
      </c>
      <c r="W77" s="30">
        <v>24</v>
      </c>
      <c r="X77" s="7">
        <v>31</v>
      </c>
      <c r="Y77" s="7">
        <v>32</v>
      </c>
      <c r="Z77" s="7">
        <v>38</v>
      </c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</row>
    <row r="78" s="10" customFormat="1" customHeight="1" spans="1:16339">
      <c r="A78" s="60">
        <v>76</v>
      </c>
      <c r="B78" s="67">
        <v>114685</v>
      </c>
      <c r="C78" s="33" t="s">
        <v>1005</v>
      </c>
      <c r="D78" s="33" t="s">
        <v>987</v>
      </c>
      <c r="E78" s="30">
        <v>54</v>
      </c>
      <c r="F78" s="30">
        <v>65</v>
      </c>
      <c r="G78" s="7">
        <v>72</v>
      </c>
      <c r="H78" s="7">
        <v>79</v>
      </c>
      <c r="I78" s="7">
        <v>25</v>
      </c>
      <c r="J78" s="7">
        <v>28</v>
      </c>
      <c r="K78" s="7">
        <v>50</v>
      </c>
      <c r="L78" s="7">
        <v>65</v>
      </c>
      <c r="M78" s="7">
        <v>8</v>
      </c>
      <c r="N78" s="7">
        <v>10</v>
      </c>
      <c r="O78" s="7">
        <v>85</v>
      </c>
      <c r="P78" s="7">
        <v>102</v>
      </c>
      <c r="Q78" s="7">
        <v>8</v>
      </c>
      <c r="R78" s="7">
        <v>9</v>
      </c>
      <c r="S78" s="7">
        <v>8</v>
      </c>
      <c r="T78" s="7">
        <v>10</v>
      </c>
      <c r="U78" s="7">
        <v>29</v>
      </c>
      <c r="V78" s="7">
        <v>35</v>
      </c>
      <c r="W78" s="30">
        <v>24</v>
      </c>
      <c r="X78" s="7">
        <v>31</v>
      </c>
      <c r="Y78" s="7">
        <v>33</v>
      </c>
      <c r="Z78" s="7">
        <v>40</v>
      </c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</row>
    <row r="79" s="10" customFormat="1" customHeight="1" spans="1:16339">
      <c r="A79" s="60">
        <v>77</v>
      </c>
      <c r="B79" s="30">
        <v>114844</v>
      </c>
      <c r="C79" s="30" t="s">
        <v>1006</v>
      </c>
      <c r="D79" s="30" t="s">
        <v>987</v>
      </c>
      <c r="E79" s="30">
        <v>52</v>
      </c>
      <c r="F79" s="30">
        <v>62</v>
      </c>
      <c r="G79" s="7">
        <v>68</v>
      </c>
      <c r="H79" s="7">
        <v>75</v>
      </c>
      <c r="I79" s="7">
        <v>25</v>
      </c>
      <c r="J79" s="7">
        <v>28</v>
      </c>
      <c r="K79" s="7">
        <v>50</v>
      </c>
      <c r="L79" s="7">
        <v>65</v>
      </c>
      <c r="M79" s="7">
        <v>8</v>
      </c>
      <c r="N79" s="7">
        <v>10</v>
      </c>
      <c r="O79" s="7">
        <v>85</v>
      </c>
      <c r="P79" s="7">
        <v>102</v>
      </c>
      <c r="Q79" s="7">
        <v>8</v>
      </c>
      <c r="R79" s="7">
        <v>10</v>
      </c>
      <c r="S79" s="7">
        <v>8</v>
      </c>
      <c r="T79" s="7">
        <v>10</v>
      </c>
      <c r="U79" s="7">
        <v>29</v>
      </c>
      <c r="V79" s="7">
        <v>35</v>
      </c>
      <c r="W79" s="30">
        <v>24</v>
      </c>
      <c r="X79" s="7">
        <v>31</v>
      </c>
      <c r="Y79" s="7">
        <v>11</v>
      </c>
      <c r="Z79" s="7">
        <v>13</v>
      </c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</row>
    <row r="80" s="10" customFormat="1" customHeight="1" spans="1:16339">
      <c r="A80" s="60">
        <v>78</v>
      </c>
      <c r="B80" s="33">
        <v>308</v>
      </c>
      <c r="C80" s="61" t="s">
        <v>319</v>
      </c>
      <c r="D80" s="33" t="s">
        <v>987</v>
      </c>
      <c r="E80" s="30">
        <v>56</v>
      </c>
      <c r="F80" s="30">
        <v>67</v>
      </c>
      <c r="G80" s="7">
        <v>74</v>
      </c>
      <c r="H80" s="7">
        <v>81</v>
      </c>
      <c r="I80" s="7">
        <v>25</v>
      </c>
      <c r="J80" s="7">
        <v>28</v>
      </c>
      <c r="K80" s="7">
        <v>50</v>
      </c>
      <c r="L80" s="7">
        <v>65</v>
      </c>
      <c r="M80" s="7">
        <v>8</v>
      </c>
      <c r="N80" s="7">
        <v>10</v>
      </c>
      <c r="O80" s="7">
        <v>107</v>
      </c>
      <c r="P80" s="7">
        <v>128</v>
      </c>
      <c r="Q80" s="7">
        <v>19</v>
      </c>
      <c r="R80" s="7">
        <v>23</v>
      </c>
      <c r="S80" s="7">
        <v>9</v>
      </c>
      <c r="T80" s="7">
        <v>11</v>
      </c>
      <c r="U80" s="7">
        <v>29</v>
      </c>
      <c r="V80" s="7">
        <v>35</v>
      </c>
      <c r="W80" s="30">
        <v>24</v>
      </c>
      <c r="X80" s="7">
        <v>31</v>
      </c>
      <c r="Y80" s="7">
        <v>15</v>
      </c>
      <c r="Z80" s="7">
        <v>18</v>
      </c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</row>
    <row r="81" s="10" customFormat="1" customHeight="1" spans="1:16339">
      <c r="A81" s="60">
        <v>79</v>
      </c>
      <c r="B81" s="33">
        <v>355</v>
      </c>
      <c r="C81" s="61" t="s">
        <v>606</v>
      </c>
      <c r="D81" s="33" t="s">
        <v>987</v>
      </c>
      <c r="E81" s="30">
        <v>90</v>
      </c>
      <c r="F81" s="30">
        <v>108</v>
      </c>
      <c r="G81" s="7">
        <v>119</v>
      </c>
      <c r="H81" s="7">
        <v>131</v>
      </c>
      <c r="I81" s="7">
        <v>38</v>
      </c>
      <c r="J81" s="7">
        <v>42</v>
      </c>
      <c r="K81" s="7">
        <v>69</v>
      </c>
      <c r="L81" s="7">
        <v>87</v>
      </c>
      <c r="M81" s="7">
        <v>14</v>
      </c>
      <c r="N81" s="7">
        <v>17</v>
      </c>
      <c r="O81" s="7">
        <v>85</v>
      </c>
      <c r="P81" s="7">
        <v>102</v>
      </c>
      <c r="Q81" s="7">
        <v>19</v>
      </c>
      <c r="R81" s="7">
        <v>23</v>
      </c>
      <c r="S81" s="7">
        <v>9</v>
      </c>
      <c r="T81" s="7">
        <v>11</v>
      </c>
      <c r="U81" s="7">
        <v>29</v>
      </c>
      <c r="V81" s="7">
        <v>35</v>
      </c>
      <c r="W81" s="30">
        <v>24</v>
      </c>
      <c r="X81" s="7">
        <v>31</v>
      </c>
      <c r="Y81" s="7">
        <v>20</v>
      </c>
      <c r="Z81" s="7">
        <v>24</v>
      </c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</row>
    <row r="82" s="10" customFormat="1" customHeight="1" spans="1:16339">
      <c r="A82" s="60">
        <v>80</v>
      </c>
      <c r="B82" s="33">
        <v>572</v>
      </c>
      <c r="C82" s="61" t="s">
        <v>456</v>
      </c>
      <c r="D82" s="33" t="s">
        <v>987</v>
      </c>
      <c r="E82" s="30">
        <v>52</v>
      </c>
      <c r="F82" s="30">
        <v>62</v>
      </c>
      <c r="G82" s="7">
        <v>68</v>
      </c>
      <c r="H82" s="7">
        <v>75</v>
      </c>
      <c r="I82" s="7">
        <v>25</v>
      </c>
      <c r="J82" s="7">
        <v>28</v>
      </c>
      <c r="K82" s="7">
        <v>50</v>
      </c>
      <c r="L82" s="7">
        <v>65</v>
      </c>
      <c r="M82" s="7">
        <v>8</v>
      </c>
      <c r="N82" s="7">
        <v>10</v>
      </c>
      <c r="O82" s="7">
        <v>95</v>
      </c>
      <c r="P82" s="7">
        <v>114</v>
      </c>
      <c r="Q82" s="7">
        <v>14</v>
      </c>
      <c r="R82" s="7">
        <v>17</v>
      </c>
      <c r="S82" s="7">
        <v>8</v>
      </c>
      <c r="T82" s="7">
        <v>10</v>
      </c>
      <c r="U82" s="7">
        <v>23</v>
      </c>
      <c r="V82" s="7">
        <v>28</v>
      </c>
      <c r="W82" s="30">
        <v>24</v>
      </c>
      <c r="X82" s="7">
        <v>31</v>
      </c>
      <c r="Y82" s="7">
        <v>25</v>
      </c>
      <c r="Z82" s="7">
        <v>30</v>
      </c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</row>
    <row r="83" s="10" customFormat="1" customHeight="1" spans="1:16339">
      <c r="A83" s="60">
        <v>81</v>
      </c>
      <c r="B83" s="33">
        <v>723</v>
      </c>
      <c r="C83" s="61" t="s">
        <v>352</v>
      </c>
      <c r="D83" s="33" t="s">
        <v>987</v>
      </c>
      <c r="E83" s="30">
        <v>56</v>
      </c>
      <c r="F83" s="30">
        <v>67</v>
      </c>
      <c r="G83" s="7">
        <v>74</v>
      </c>
      <c r="H83" s="7">
        <v>81</v>
      </c>
      <c r="I83" s="7">
        <v>29</v>
      </c>
      <c r="J83" s="7">
        <v>33</v>
      </c>
      <c r="K83" s="7">
        <v>39</v>
      </c>
      <c r="L83" s="7">
        <v>51</v>
      </c>
      <c r="M83" s="7">
        <v>7</v>
      </c>
      <c r="N83" s="7">
        <v>8</v>
      </c>
      <c r="O83" s="7">
        <v>57</v>
      </c>
      <c r="P83" s="7">
        <v>68</v>
      </c>
      <c r="Q83" s="7">
        <v>13</v>
      </c>
      <c r="R83" s="7">
        <v>15</v>
      </c>
      <c r="S83" s="7">
        <v>8</v>
      </c>
      <c r="T83" s="7">
        <v>10</v>
      </c>
      <c r="U83" s="7">
        <v>19</v>
      </c>
      <c r="V83" s="7">
        <v>23</v>
      </c>
      <c r="W83" s="30">
        <v>20</v>
      </c>
      <c r="X83" s="7">
        <v>27</v>
      </c>
      <c r="Y83" s="7">
        <v>29</v>
      </c>
      <c r="Z83" s="7">
        <v>35</v>
      </c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</row>
    <row r="84" s="10" customFormat="1" customHeight="1" spans="1:16339">
      <c r="A84" s="60">
        <v>82</v>
      </c>
      <c r="B84" s="33">
        <v>106865</v>
      </c>
      <c r="C84" s="61" t="s">
        <v>663</v>
      </c>
      <c r="D84" s="33" t="s">
        <v>987</v>
      </c>
      <c r="E84" s="30">
        <v>55</v>
      </c>
      <c r="F84" s="30">
        <v>66</v>
      </c>
      <c r="G84" s="7">
        <v>73</v>
      </c>
      <c r="H84" s="7">
        <v>80</v>
      </c>
      <c r="I84" s="7">
        <v>28</v>
      </c>
      <c r="J84" s="7">
        <v>30</v>
      </c>
      <c r="K84" s="7">
        <v>54</v>
      </c>
      <c r="L84" s="7">
        <v>70</v>
      </c>
      <c r="M84" s="7">
        <v>8</v>
      </c>
      <c r="N84" s="7">
        <v>10</v>
      </c>
      <c r="O84" s="7">
        <v>57</v>
      </c>
      <c r="P84" s="7">
        <v>68</v>
      </c>
      <c r="Q84" s="7">
        <v>13</v>
      </c>
      <c r="R84" s="7">
        <v>15</v>
      </c>
      <c r="S84" s="7">
        <v>8</v>
      </c>
      <c r="T84" s="7">
        <v>10</v>
      </c>
      <c r="U84" s="7">
        <v>19</v>
      </c>
      <c r="V84" s="7">
        <v>23</v>
      </c>
      <c r="W84" s="30">
        <v>20</v>
      </c>
      <c r="X84" s="7">
        <v>27</v>
      </c>
      <c r="Y84" s="7">
        <v>15</v>
      </c>
      <c r="Z84" s="7">
        <v>18</v>
      </c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</row>
    <row r="85" s="10" customFormat="1" customHeight="1" spans="1:16339">
      <c r="A85" s="60">
        <v>83</v>
      </c>
      <c r="B85" s="33">
        <v>102479</v>
      </c>
      <c r="C85" s="61" t="s">
        <v>346</v>
      </c>
      <c r="D85" s="33" t="s">
        <v>987</v>
      </c>
      <c r="E85" s="30">
        <v>77</v>
      </c>
      <c r="F85" s="30">
        <v>92</v>
      </c>
      <c r="G85" s="7">
        <v>101</v>
      </c>
      <c r="H85" s="7">
        <v>111</v>
      </c>
      <c r="I85" s="7">
        <v>38</v>
      </c>
      <c r="J85" s="7">
        <v>43</v>
      </c>
      <c r="K85" s="7">
        <v>57</v>
      </c>
      <c r="L85" s="7">
        <v>73</v>
      </c>
      <c r="M85" s="7">
        <v>7</v>
      </c>
      <c r="N85" s="7">
        <v>8</v>
      </c>
      <c r="O85" s="7">
        <v>73</v>
      </c>
      <c r="P85" s="7">
        <v>88</v>
      </c>
      <c r="Q85" s="7">
        <v>13</v>
      </c>
      <c r="R85" s="7">
        <v>15</v>
      </c>
      <c r="S85" s="7">
        <v>8</v>
      </c>
      <c r="T85" s="7">
        <v>10</v>
      </c>
      <c r="U85" s="7">
        <v>19</v>
      </c>
      <c r="V85" s="7">
        <v>23</v>
      </c>
      <c r="W85" s="30">
        <v>20</v>
      </c>
      <c r="X85" s="7">
        <v>27</v>
      </c>
      <c r="Y85" s="7">
        <v>58</v>
      </c>
      <c r="Z85" s="7">
        <v>70</v>
      </c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</row>
    <row r="86" s="10" customFormat="1" customHeight="1" spans="1:16339">
      <c r="A86" s="60">
        <v>84</v>
      </c>
      <c r="B86" s="33">
        <v>349</v>
      </c>
      <c r="C86" s="61" t="s">
        <v>589</v>
      </c>
      <c r="D86" s="33" t="s">
        <v>987</v>
      </c>
      <c r="E86" s="30">
        <v>59</v>
      </c>
      <c r="F86" s="30">
        <v>71</v>
      </c>
      <c r="G86" s="7">
        <v>78</v>
      </c>
      <c r="H86" s="7">
        <v>86</v>
      </c>
      <c r="I86" s="7">
        <v>18</v>
      </c>
      <c r="J86" s="7">
        <v>20</v>
      </c>
      <c r="K86" s="7">
        <v>52</v>
      </c>
      <c r="L86" s="7">
        <v>67</v>
      </c>
      <c r="M86" s="7">
        <v>11</v>
      </c>
      <c r="N86" s="7">
        <v>13</v>
      </c>
      <c r="O86" s="7">
        <v>57</v>
      </c>
      <c r="P86" s="7">
        <v>68</v>
      </c>
      <c r="Q86" s="7">
        <v>13</v>
      </c>
      <c r="R86" s="7">
        <v>15</v>
      </c>
      <c r="S86" s="7">
        <v>8</v>
      </c>
      <c r="T86" s="7">
        <v>10</v>
      </c>
      <c r="U86" s="7">
        <v>19</v>
      </c>
      <c r="V86" s="7">
        <v>23</v>
      </c>
      <c r="W86" s="30">
        <v>20</v>
      </c>
      <c r="X86" s="7">
        <v>27</v>
      </c>
      <c r="Y86" s="7">
        <v>62</v>
      </c>
      <c r="Z86" s="7">
        <v>74</v>
      </c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</row>
    <row r="87" s="10" customFormat="1" customHeight="1" spans="1:16339">
      <c r="A87" s="60">
        <v>85</v>
      </c>
      <c r="B87" s="33">
        <v>102935</v>
      </c>
      <c r="C87" s="61" t="s">
        <v>584</v>
      </c>
      <c r="D87" s="33" t="s">
        <v>987</v>
      </c>
      <c r="E87" s="30">
        <v>73</v>
      </c>
      <c r="F87" s="30">
        <v>88</v>
      </c>
      <c r="G87" s="7">
        <v>97</v>
      </c>
      <c r="H87" s="7">
        <v>107</v>
      </c>
      <c r="I87" s="7">
        <v>18</v>
      </c>
      <c r="J87" s="7">
        <v>19</v>
      </c>
      <c r="K87" s="7">
        <v>57</v>
      </c>
      <c r="L87" s="7">
        <v>73</v>
      </c>
      <c r="M87" s="7">
        <v>10</v>
      </c>
      <c r="N87" s="7">
        <v>12</v>
      </c>
      <c r="O87" s="7">
        <v>57</v>
      </c>
      <c r="P87" s="7">
        <v>68</v>
      </c>
      <c r="Q87" s="7">
        <v>13</v>
      </c>
      <c r="R87" s="7">
        <v>15</v>
      </c>
      <c r="S87" s="7">
        <v>8</v>
      </c>
      <c r="T87" s="7">
        <v>10</v>
      </c>
      <c r="U87" s="7">
        <v>19</v>
      </c>
      <c r="V87" s="7">
        <v>23</v>
      </c>
      <c r="W87" s="30">
        <v>20</v>
      </c>
      <c r="X87" s="7">
        <v>27</v>
      </c>
      <c r="Y87" s="7">
        <v>17</v>
      </c>
      <c r="Z87" s="7">
        <v>20</v>
      </c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  <c r="XDI87"/>
      <c r="XDJ87"/>
      <c r="XDK87"/>
    </row>
    <row r="88" s="10" customFormat="1" customHeight="1" spans="1:16339">
      <c r="A88" s="60">
        <v>86</v>
      </c>
      <c r="B88" s="33">
        <v>113023</v>
      </c>
      <c r="C88" s="61" t="s">
        <v>156</v>
      </c>
      <c r="D88" s="33" t="s">
        <v>987</v>
      </c>
      <c r="E88" s="30">
        <v>36</v>
      </c>
      <c r="F88" s="30">
        <v>43</v>
      </c>
      <c r="G88" s="7">
        <v>47</v>
      </c>
      <c r="H88" s="7">
        <v>52</v>
      </c>
      <c r="I88" s="7">
        <v>16</v>
      </c>
      <c r="J88" s="7">
        <v>18</v>
      </c>
      <c r="K88" s="7">
        <v>26</v>
      </c>
      <c r="L88" s="7">
        <v>36</v>
      </c>
      <c r="M88" s="7">
        <v>8</v>
      </c>
      <c r="N88" s="7">
        <v>10</v>
      </c>
      <c r="O88" s="7">
        <v>33</v>
      </c>
      <c r="P88" s="7">
        <v>39</v>
      </c>
      <c r="Q88" s="7">
        <v>10</v>
      </c>
      <c r="R88" s="7">
        <v>12</v>
      </c>
      <c r="S88" s="7">
        <v>4</v>
      </c>
      <c r="T88" s="7">
        <v>5</v>
      </c>
      <c r="U88" s="7">
        <v>13</v>
      </c>
      <c r="V88" s="7">
        <v>16</v>
      </c>
      <c r="W88" s="30">
        <v>20</v>
      </c>
      <c r="X88" s="7">
        <v>27</v>
      </c>
      <c r="Y88" s="7">
        <v>13</v>
      </c>
      <c r="Z88" s="7">
        <v>16</v>
      </c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</row>
    <row r="89" s="10" customFormat="1" customHeight="1" spans="1:16339">
      <c r="A89" s="60">
        <v>87</v>
      </c>
      <c r="B89" s="33">
        <v>102478</v>
      </c>
      <c r="C89" s="61" t="s">
        <v>342</v>
      </c>
      <c r="D89" s="33" t="s">
        <v>987</v>
      </c>
      <c r="E89" s="30">
        <v>36</v>
      </c>
      <c r="F89" s="30">
        <v>43</v>
      </c>
      <c r="G89" s="7">
        <v>47</v>
      </c>
      <c r="H89" s="7">
        <v>52</v>
      </c>
      <c r="I89" s="7">
        <v>16</v>
      </c>
      <c r="J89" s="7">
        <v>18</v>
      </c>
      <c r="K89" s="7">
        <v>26</v>
      </c>
      <c r="L89" s="7">
        <v>36</v>
      </c>
      <c r="M89" s="7">
        <v>5</v>
      </c>
      <c r="N89" s="7">
        <v>6</v>
      </c>
      <c r="O89" s="7">
        <v>44</v>
      </c>
      <c r="P89" s="7">
        <v>53</v>
      </c>
      <c r="Q89" s="7">
        <v>10</v>
      </c>
      <c r="R89" s="7">
        <v>12</v>
      </c>
      <c r="S89" s="7">
        <v>7</v>
      </c>
      <c r="T89" s="7">
        <v>8</v>
      </c>
      <c r="U89" s="7">
        <v>13</v>
      </c>
      <c r="V89" s="7">
        <v>16</v>
      </c>
      <c r="W89" s="30">
        <v>20</v>
      </c>
      <c r="X89" s="7">
        <v>27</v>
      </c>
      <c r="Y89" s="7">
        <v>25</v>
      </c>
      <c r="Z89" s="7">
        <v>30</v>
      </c>
      <c r="XCR89"/>
      <c r="XCS89"/>
      <c r="XCT89"/>
      <c r="XCU89"/>
      <c r="XCV89"/>
      <c r="XCW89"/>
      <c r="XCX89"/>
      <c r="XCY89"/>
      <c r="XCZ89"/>
      <c r="XDA89"/>
      <c r="XDB89"/>
      <c r="XDC89"/>
      <c r="XDD89"/>
      <c r="XDE89"/>
      <c r="XDF89"/>
      <c r="XDG89"/>
      <c r="XDH89"/>
      <c r="XDI89"/>
      <c r="XDJ89"/>
      <c r="XDK89"/>
    </row>
    <row r="90" s="10" customFormat="1" customHeight="1" spans="1:16339">
      <c r="A90" s="60">
        <v>88</v>
      </c>
      <c r="B90" s="33">
        <v>107829</v>
      </c>
      <c r="C90" s="61" t="s">
        <v>414</v>
      </c>
      <c r="D90" s="33" t="s">
        <v>987</v>
      </c>
      <c r="E90" s="30">
        <v>55</v>
      </c>
      <c r="F90" s="30">
        <v>66</v>
      </c>
      <c r="G90" s="7">
        <v>73</v>
      </c>
      <c r="H90" s="7">
        <v>80</v>
      </c>
      <c r="I90" s="7">
        <v>16</v>
      </c>
      <c r="J90" s="7">
        <v>18</v>
      </c>
      <c r="K90" s="7">
        <v>25</v>
      </c>
      <c r="L90" s="7">
        <v>35</v>
      </c>
      <c r="M90" s="7">
        <v>5</v>
      </c>
      <c r="N90" s="7">
        <v>6</v>
      </c>
      <c r="O90" s="7">
        <v>33</v>
      </c>
      <c r="P90" s="7">
        <v>39</v>
      </c>
      <c r="Q90" s="7">
        <v>10</v>
      </c>
      <c r="R90" s="7">
        <v>12</v>
      </c>
      <c r="S90" s="7">
        <v>7</v>
      </c>
      <c r="T90" s="7">
        <v>8</v>
      </c>
      <c r="U90" s="7">
        <v>13</v>
      </c>
      <c r="V90" s="7">
        <v>16</v>
      </c>
      <c r="W90" s="30">
        <v>20</v>
      </c>
      <c r="X90" s="7">
        <v>27</v>
      </c>
      <c r="Y90" s="7">
        <v>27</v>
      </c>
      <c r="Z90" s="7">
        <v>32</v>
      </c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  <c r="XDI90"/>
      <c r="XDJ90"/>
      <c r="XDK90"/>
    </row>
    <row r="91" s="10" customFormat="1" customHeight="1" spans="1:16339">
      <c r="A91" s="60">
        <v>89</v>
      </c>
      <c r="B91" s="19">
        <v>113299</v>
      </c>
      <c r="C91" s="57" t="s">
        <v>649</v>
      </c>
      <c r="D91" s="33" t="s">
        <v>987</v>
      </c>
      <c r="E91" s="30">
        <v>36</v>
      </c>
      <c r="F91" s="30">
        <v>43</v>
      </c>
      <c r="G91" s="7">
        <v>47</v>
      </c>
      <c r="H91" s="7">
        <v>52</v>
      </c>
      <c r="I91" s="7">
        <v>28</v>
      </c>
      <c r="J91" s="7">
        <v>30</v>
      </c>
      <c r="K91" s="7">
        <v>42</v>
      </c>
      <c r="L91" s="7">
        <v>55</v>
      </c>
      <c r="M91" s="7">
        <v>5</v>
      </c>
      <c r="N91" s="7">
        <v>6</v>
      </c>
      <c r="O91" s="7">
        <v>33</v>
      </c>
      <c r="P91" s="7">
        <v>39</v>
      </c>
      <c r="Q91" s="7">
        <v>10</v>
      </c>
      <c r="R91" s="7">
        <v>12</v>
      </c>
      <c r="S91" s="7">
        <v>4</v>
      </c>
      <c r="T91" s="7">
        <v>5</v>
      </c>
      <c r="U91" s="7">
        <v>13</v>
      </c>
      <c r="V91" s="7">
        <v>16</v>
      </c>
      <c r="W91" s="30">
        <v>20</v>
      </c>
      <c r="X91" s="7">
        <v>27</v>
      </c>
      <c r="Y91" s="7">
        <v>20</v>
      </c>
      <c r="Z91" s="7">
        <v>24</v>
      </c>
      <c r="XCR91"/>
      <c r="XCS91"/>
      <c r="XCT91"/>
      <c r="XCU91"/>
      <c r="XCV91"/>
      <c r="XCW91"/>
      <c r="XCX91"/>
      <c r="XCY91"/>
      <c r="XCZ91"/>
      <c r="XDA91"/>
      <c r="XDB91"/>
      <c r="XDC91"/>
      <c r="XDD91"/>
      <c r="XDE91"/>
      <c r="XDF91"/>
      <c r="XDG91"/>
      <c r="XDH91"/>
      <c r="XDI91"/>
      <c r="XDJ91"/>
      <c r="XDK91"/>
    </row>
    <row r="92" s="10" customFormat="1" customHeight="1" spans="1:16339">
      <c r="A92" s="60">
        <v>90</v>
      </c>
      <c r="B92" s="33">
        <v>385</v>
      </c>
      <c r="C92" s="61" t="s">
        <v>680</v>
      </c>
      <c r="D92" s="33" t="s">
        <v>986</v>
      </c>
      <c r="E92" s="30">
        <v>103</v>
      </c>
      <c r="F92" s="30">
        <v>124</v>
      </c>
      <c r="G92" s="7">
        <v>136</v>
      </c>
      <c r="H92" s="7">
        <v>150</v>
      </c>
      <c r="I92" s="7">
        <v>49</v>
      </c>
      <c r="J92" s="7">
        <v>54</v>
      </c>
      <c r="K92" s="7">
        <v>94</v>
      </c>
      <c r="L92" s="7">
        <v>117</v>
      </c>
      <c r="M92" s="7">
        <v>15</v>
      </c>
      <c r="N92" s="7">
        <v>18</v>
      </c>
      <c r="O92" s="7">
        <v>141</v>
      </c>
      <c r="P92" s="7">
        <v>169</v>
      </c>
      <c r="Q92" s="7">
        <v>33</v>
      </c>
      <c r="R92" s="7">
        <v>39</v>
      </c>
      <c r="S92" s="7">
        <v>12</v>
      </c>
      <c r="T92" s="7">
        <v>14</v>
      </c>
      <c r="U92" s="7">
        <v>39</v>
      </c>
      <c r="V92" s="7">
        <v>47</v>
      </c>
      <c r="W92" s="30">
        <v>30</v>
      </c>
      <c r="X92" s="7">
        <v>39</v>
      </c>
      <c r="Y92" s="7">
        <v>45</v>
      </c>
      <c r="Z92" s="7">
        <v>54</v>
      </c>
      <c r="XCR92"/>
      <c r="XCS92"/>
      <c r="XCT92"/>
      <c r="XCU92"/>
      <c r="XCV92"/>
      <c r="XCW92"/>
      <c r="XCX92"/>
      <c r="XCY92"/>
      <c r="XCZ92"/>
      <c r="XDA92"/>
      <c r="XDB92"/>
      <c r="XDC92"/>
      <c r="XDD92"/>
      <c r="XDE92"/>
      <c r="XDF92"/>
      <c r="XDG92"/>
      <c r="XDH92"/>
      <c r="XDI92"/>
      <c r="XDJ92"/>
      <c r="XDK92"/>
    </row>
    <row r="93" s="10" customFormat="1" customHeight="1" spans="1:16339">
      <c r="A93" s="60">
        <v>91</v>
      </c>
      <c r="B93" s="33">
        <v>514</v>
      </c>
      <c r="C93" s="61" t="s">
        <v>707</v>
      </c>
      <c r="D93" s="33" t="s">
        <v>986</v>
      </c>
      <c r="E93" s="30">
        <v>136</v>
      </c>
      <c r="F93" s="30">
        <v>163</v>
      </c>
      <c r="G93" s="7">
        <v>179</v>
      </c>
      <c r="H93" s="7">
        <v>197</v>
      </c>
      <c r="I93" s="7">
        <v>49</v>
      </c>
      <c r="J93" s="7">
        <v>54</v>
      </c>
      <c r="K93" s="7">
        <v>151</v>
      </c>
      <c r="L93" s="7">
        <v>186</v>
      </c>
      <c r="M93" s="7">
        <v>15</v>
      </c>
      <c r="N93" s="7">
        <v>18</v>
      </c>
      <c r="O93" s="7">
        <v>198</v>
      </c>
      <c r="P93" s="7">
        <v>237</v>
      </c>
      <c r="Q93" s="7">
        <v>29</v>
      </c>
      <c r="R93" s="7">
        <v>35</v>
      </c>
      <c r="S93" s="7">
        <v>11</v>
      </c>
      <c r="T93" s="7">
        <v>13</v>
      </c>
      <c r="U93" s="7">
        <v>35</v>
      </c>
      <c r="V93" s="7">
        <v>42</v>
      </c>
      <c r="W93" s="30">
        <v>27</v>
      </c>
      <c r="X93" s="7">
        <v>35</v>
      </c>
      <c r="Y93" s="7">
        <v>25</v>
      </c>
      <c r="Z93" s="7">
        <v>30</v>
      </c>
      <c r="XCR93"/>
      <c r="XCS93"/>
      <c r="XCT93"/>
      <c r="XCU93"/>
      <c r="XCV93"/>
      <c r="XCW93"/>
      <c r="XCX93"/>
      <c r="XCY93"/>
      <c r="XCZ93"/>
      <c r="XDA93"/>
      <c r="XDB93"/>
      <c r="XDC93"/>
      <c r="XDD93"/>
      <c r="XDE93"/>
      <c r="XDF93"/>
      <c r="XDG93"/>
      <c r="XDH93"/>
      <c r="XDI93"/>
      <c r="XDJ93"/>
      <c r="XDK93"/>
    </row>
    <row r="94" s="10" customFormat="1" customHeight="1" spans="1:16339">
      <c r="A94" s="60">
        <v>92</v>
      </c>
      <c r="B94" s="33">
        <v>108656</v>
      </c>
      <c r="C94" s="61" t="s">
        <v>712</v>
      </c>
      <c r="D94" s="33" t="s">
        <v>986</v>
      </c>
      <c r="E94" s="30">
        <v>77</v>
      </c>
      <c r="F94" s="30">
        <v>92</v>
      </c>
      <c r="G94" s="7">
        <v>101</v>
      </c>
      <c r="H94" s="7">
        <v>111</v>
      </c>
      <c r="I94" s="7">
        <v>33</v>
      </c>
      <c r="J94" s="7">
        <v>36</v>
      </c>
      <c r="K94" s="7">
        <v>66</v>
      </c>
      <c r="L94" s="7">
        <v>84</v>
      </c>
      <c r="M94" s="7">
        <v>12</v>
      </c>
      <c r="N94" s="7">
        <v>14</v>
      </c>
      <c r="O94" s="7">
        <v>99</v>
      </c>
      <c r="P94" s="7">
        <v>119</v>
      </c>
      <c r="Q94" s="7">
        <v>14</v>
      </c>
      <c r="R94" s="7">
        <v>17</v>
      </c>
      <c r="S94" s="7">
        <v>8</v>
      </c>
      <c r="T94" s="7">
        <v>10</v>
      </c>
      <c r="U94" s="7">
        <v>23</v>
      </c>
      <c r="V94" s="7">
        <v>28</v>
      </c>
      <c r="W94" s="30">
        <v>24</v>
      </c>
      <c r="X94" s="7">
        <v>31</v>
      </c>
      <c r="Y94" s="7">
        <v>31</v>
      </c>
      <c r="Z94" s="7">
        <v>37</v>
      </c>
      <c r="XCR94"/>
      <c r="XCS94"/>
      <c r="XCT94"/>
      <c r="XCU94"/>
      <c r="XCV94"/>
      <c r="XCW94"/>
      <c r="XCX94"/>
      <c r="XCY94"/>
      <c r="XCZ94"/>
      <c r="XDA94"/>
      <c r="XDB94"/>
      <c r="XDC94"/>
      <c r="XDD94"/>
      <c r="XDE94"/>
      <c r="XDF94"/>
      <c r="XDG94"/>
      <c r="XDH94"/>
      <c r="XDI94"/>
      <c r="XDJ94"/>
      <c r="XDK94"/>
    </row>
    <row r="95" s="10" customFormat="1" customHeight="1" spans="1:16339">
      <c r="A95" s="60">
        <v>93</v>
      </c>
      <c r="B95" s="33">
        <v>371</v>
      </c>
      <c r="C95" s="61" t="s">
        <v>733</v>
      </c>
      <c r="D95" s="33" t="s">
        <v>986</v>
      </c>
      <c r="E95" s="30">
        <v>50</v>
      </c>
      <c r="F95" s="30">
        <v>60</v>
      </c>
      <c r="G95" s="7">
        <v>66</v>
      </c>
      <c r="H95" s="7">
        <v>73</v>
      </c>
      <c r="I95" s="7">
        <v>17</v>
      </c>
      <c r="J95" s="7">
        <v>18</v>
      </c>
      <c r="K95" s="7">
        <v>29</v>
      </c>
      <c r="L95" s="7">
        <v>39</v>
      </c>
      <c r="M95" s="7">
        <v>5</v>
      </c>
      <c r="N95" s="7">
        <v>6</v>
      </c>
      <c r="O95" s="7">
        <v>43</v>
      </c>
      <c r="P95" s="7">
        <v>51</v>
      </c>
      <c r="Q95" s="7">
        <v>13</v>
      </c>
      <c r="R95" s="7">
        <v>16</v>
      </c>
      <c r="S95" s="7">
        <v>8</v>
      </c>
      <c r="T95" s="7">
        <v>10</v>
      </c>
      <c r="U95" s="7">
        <v>19</v>
      </c>
      <c r="V95" s="7">
        <v>23</v>
      </c>
      <c r="W95" s="30">
        <v>20</v>
      </c>
      <c r="X95" s="7">
        <v>27</v>
      </c>
      <c r="Y95" s="7">
        <v>11</v>
      </c>
      <c r="Z95" s="7">
        <v>13</v>
      </c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  <c r="XDI95"/>
      <c r="XDJ95"/>
      <c r="XDK95"/>
    </row>
    <row r="96" s="10" customFormat="1" customHeight="1" spans="1:16339">
      <c r="A96" s="60">
        <v>94</v>
      </c>
      <c r="B96" s="33">
        <v>102567</v>
      </c>
      <c r="C96" s="61" t="s">
        <v>721</v>
      </c>
      <c r="D96" s="33" t="s">
        <v>986</v>
      </c>
      <c r="E96" s="30">
        <v>36</v>
      </c>
      <c r="F96" s="30">
        <v>43</v>
      </c>
      <c r="G96" s="7">
        <v>47</v>
      </c>
      <c r="H96" s="7">
        <v>52</v>
      </c>
      <c r="I96" s="7">
        <v>16</v>
      </c>
      <c r="J96" s="7">
        <v>18</v>
      </c>
      <c r="K96" s="7">
        <v>34</v>
      </c>
      <c r="L96" s="7">
        <v>45</v>
      </c>
      <c r="M96" s="7">
        <v>5</v>
      </c>
      <c r="N96" s="7">
        <v>6</v>
      </c>
      <c r="O96" s="7">
        <v>35</v>
      </c>
      <c r="P96" s="7">
        <v>42</v>
      </c>
      <c r="Q96" s="7">
        <v>13</v>
      </c>
      <c r="R96" s="7">
        <v>15</v>
      </c>
      <c r="S96" s="7">
        <v>8</v>
      </c>
      <c r="T96" s="7">
        <v>10</v>
      </c>
      <c r="U96" s="7">
        <v>19</v>
      </c>
      <c r="V96" s="7">
        <v>23</v>
      </c>
      <c r="W96" s="30">
        <v>20</v>
      </c>
      <c r="X96" s="7">
        <v>27</v>
      </c>
      <c r="Y96" s="7">
        <v>11</v>
      </c>
      <c r="Z96" s="7">
        <v>13</v>
      </c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  <c r="XDI96"/>
      <c r="XDJ96"/>
      <c r="XDK96"/>
    </row>
    <row r="97" s="10" customFormat="1" customHeight="1" spans="1:16339">
      <c r="A97" s="60">
        <v>95</v>
      </c>
      <c r="B97" s="33">
        <v>341</v>
      </c>
      <c r="C97" s="61" t="s">
        <v>520</v>
      </c>
      <c r="D97" s="33" t="s">
        <v>985</v>
      </c>
      <c r="E97" s="30">
        <v>103</v>
      </c>
      <c r="F97" s="30">
        <v>124</v>
      </c>
      <c r="G97" s="7">
        <v>136</v>
      </c>
      <c r="H97" s="7">
        <v>150</v>
      </c>
      <c r="I97" s="7">
        <v>49</v>
      </c>
      <c r="J97" s="7">
        <v>54</v>
      </c>
      <c r="K97" s="7">
        <v>94</v>
      </c>
      <c r="L97" s="7">
        <v>117</v>
      </c>
      <c r="M97" s="7">
        <v>15</v>
      </c>
      <c r="N97" s="7">
        <v>18</v>
      </c>
      <c r="O97" s="7">
        <v>141</v>
      </c>
      <c r="P97" s="7">
        <v>169</v>
      </c>
      <c r="Q97" s="7">
        <v>23</v>
      </c>
      <c r="R97" s="7">
        <v>28</v>
      </c>
      <c r="S97" s="7">
        <v>13</v>
      </c>
      <c r="T97" s="7">
        <v>16</v>
      </c>
      <c r="U97" s="7">
        <v>39</v>
      </c>
      <c r="V97" s="7">
        <v>47</v>
      </c>
      <c r="W97" s="30">
        <v>30</v>
      </c>
      <c r="X97" s="7">
        <v>39</v>
      </c>
      <c r="Y97" s="7">
        <v>46</v>
      </c>
      <c r="Z97" s="7">
        <v>55</v>
      </c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</row>
    <row r="98" s="10" customFormat="1" customHeight="1" spans="1:16339">
      <c r="A98" s="60">
        <v>96</v>
      </c>
      <c r="B98" s="33">
        <v>721</v>
      </c>
      <c r="C98" s="61" t="s">
        <v>505</v>
      </c>
      <c r="D98" s="33" t="s">
        <v>985</v>
      </c>
      <c r="E98" s="30">
        <v>52</v>
      </c>
      <c r="F98" s="30">
        <v>62</v>
      </c>
      <c r="G98" s="7">
        <v>68</v>
      </c>
      <c r="H98" s="7">
        <v>75</v>
      </c>
      <c r="I98" s="7">
        <v>25</v>
      </c>
      <c r="J98" s="7">
        <v>28</v>
      </c>
      <c r="K98" s="7">
        <v>64</v>
      </c>
      <c r="L98" s="7">
        <v>81</v>
      </c>
      <c r="M98" s="7">
        <v>10</v>
      </c>
      <c r="N98" s="7">
        <v>12</v>
      </c>
      <c r="O98" s="7">
        <v>83</v>
      </c>
      <c r="P98" s="7">
        <v>100</v>
      </c>
      <c r="Q98" s="7">
        <v>18</v>
      </c>
      <c r="R98" s="7">
        <v>22</v>
      </c>
      <c r="S98" s="7">
        <v>8</v>
      </c>
      <c r="T98" s="7">
        <v>10</v>
      </c>
      <c r="U98" s="7">
        <v>23</v>
      </c>
      <c r="V98" s="7">
        <v>28</v>
      </c>
      <c r="W98" s="30">
        <v>24</v>
      </c>
      <c r="X98" s="7">
        <v>31</v>
      </c>
      <c r="Y98" s="7">
        <v>15</v>
      </c>
      <c r="Z98" s="7">
        <v>18</v>
      </c>
      <c r="XCR98"/>
      <c r="XCS98"/>
      <c r="XCT98"/>
      <c r="XCU98"/>
      <c r="XCV98"/>
      <c r="XCW98"/>
      <c r="XCX98"/>
      <c r="XCY98"/>
      <c r="XCZ98"/>
      <c r="XDA98"/>
      <c r="XDB98"/>
      <c r="XDC98"/>
      <c r="XDD98"/>
      <c r="XDE98"/>
      <c r="XDF98"/>
      <c r="XDG98"/>
      <c r="XDH98"/>
      <c r="XDI98"/>
      <c r="XDJ98"/>
      <c r="XDK98"/>
    </row>
    <row r="99" s="10" customFormat="1" customHeight="1" spans="1:16339">
      <c r="A99" s="60">
        <v>97</v>
      </c>
      <c r="B99" s="33">
        <v>111400</v>
      </c>
      <c r="C99" s="61" t="s">
        <v>513</v>
      </c>
      <c r="D99" s="33" t="s">
        <v>985</v>
      </c>
      <c r="E99" s="30">
        <v>58</v>
      </c>
      <c r="F99" s="30">
        <v>70</v>
      </c>
      <c r="G99" s="7">
        <v>77</v>
      </c>
      <c r="H99" s="7">
        <v>85</v>
      </c>
      <c r="I99" s="7">
        <v>18</v>
      </c>
      <c r="J99" s="7">
        <v>19</v>
      </c>
      <c r="K99" s="7">
        <v>38</v>
      </c>
      <c r="L99" s="7">
        <v>50</v>
      </c>
      <c r="M99" s="7">
        <v>12</v>
      </c>
      <c r="N99" s="7">
        <v>14</v>
      </c>
      <c r="O99" s="7">
        <v>57</v>
      </c>
      <c r="P99" s="7">
        <v>68</v>
      </c>
      <c r="Q99" s="7">
        <v>14</v>
      </c>
      <c r="R99" s="7">
        <v>17</v>
      </c>
      <c r="S99" s="7">
        <v>4</v>
      </c>
      <c r="T99" s="7">
        <v>5</v>
      </c>
      <c r="U99" s="7">
        <v>23</v>
      </c>
      <c r="V99" s="7">
        <v>28</v>
      </c>
      <c r="W99" s="30">
        <v>20</v>
      </c>
      <c r="X99" s="7">
        <v>27</v>
      </c>
      <c r="Y99" s="7">
        <v>25</v>
      </c>
      <c r="Z99" s="7">
        <v>30</v>
      </c>
      <c r="XCR99"/>
      <c r="XCS99"/>
      <c r="XCT99"/>
      <c r="XCU99"/>
      <c r="XCV99"/>
      <c r="XCW99"/>
      <c r="XCX99"/>
      <c r="XCY99"/>
      <c r="XCZ99"/>
      <c r="XDA99"/>
      <c r="XDB99"/>
      <c r="XDC99"/>
      <c r="XDD99"/>
      <c r="XDE99"/>
      <c r="XDF99"/>
      <c r="XDG99"/>
      <c r="XDH99"/>
      <c r="XDI99"/>
      <c r="XDJ99"/>
      <c r="XDK99"/>
    </row>
    <row r="100" s="10" customFormat="1" customHeight="1" spans="1:16339">
      <c r="A100" s="60">
        <v>98</v>
      </c>
      <c r="B100" s="33">
        <v>732</v>
      </c>
      <c r="C100" s="61" t="s">
        <v>517</v>
      </c>
      <c r="D100" s="33" t="s">
        <v>985</v>
      </c>
      <c r="E100" s="30">
        <v>42</v>
      </c>
      <c r="F100" s="30">
        <v>50</v>
      </c>
      <c r="G100" s="7">
        <v>55</v>
      </c>
      <c r="H100" s="7">
        <v>61</v>
      </c>
      <c r="I100" s="7">
        <v>18</v>
      </c>
      <c r="J100" s="7">
        <v>19</v>
      </c>
      <c r="K100" s="7">
        <v>36</v>
      </c>
      <c r="L100" s="7">
        <v>48</v>
      </c>
      <c r="M100" s="7">
        <v>7</v>
      </c>
      <c r="N100" s="7">
        <v>8</v>
      </c>
      <c r="O100" s="7">
        <v>57</v>
      </c>
      <c r="P100" s="7">
        <v>68</v>
      </c>
      <c r="Q100" s="7">
        <v>13</v>
      </c>
      <c r="R100" s="7">
        <v>15</v>
      </c>
      <c r="S100" s="7">
        <v>8</v>
      </c>
      <c r="T100" s="7">
        <v>10</v>
      </c>
      <c r="U100" s="7">
        <v>19</v>
      </c>
      <c r="V100" s="7">
        <v>23</v>
      </c>
      <c r="W100" s="30">
        <v>20</v>
      </c>
      <c r="X100" s="7">
        <v>27</v>
      </c>
      <c r="Y100" s="7">
        <v>11</v>
      </c>
      <c r="Z100" s="7">
        <v>13</v>
      </c>
      <c r="XCR100"/>
      <c r="XCS100"/>
      <c r="XCT100"/>
      <c r="XCU100"/>
      <c r="XCV100"/>
      <c r="XCW100"/>
      <c r="XCX100"/>
      <c r="XCY100"/>
      <c r="XCZ100"/>
      <c r="XDA100"/>
      <c r="XDB100"/>
      <c r="XDC100"/>
      <c r="XDD100"/>
      <c r="XDE100"/>
      <c r="XDF100"/>
      <c r="XDG100"/>
      <c r="XDH100"/>
      <c r="XDI100"/>
      <c r="XDJ100"/>
      <c r="XDK100"/>
    </row>
    <row r="101" s="10" customFormat="1" customHeight="1" spans="1:16339">
      <c r="A101" s="60">
        <v>99</v>
      </c>
      <c r="B101" s="33">
        <v>102564</v>
      </c>
      <c r="C101" s="61" t="s">
        <v>501</v>
      </c>
      <c r="D101" s="33" t="s">
        <v>985</v>
      </c>
      <c r="E101" s="30">
        <v>55</v>
      </c>
      <c r="F101" s="30">
        <v>66</v>
      </c>
      <c r="G101" s="7">
        <v>73</v>
      </c>
      <c r="H101" s="7">
        <v>80</v>
      </c>
      <c r="I101" s="7">
        <v>23</v>
      </c>
      <c r="J101" s="7">
        <v>26</v>
      </c>
      <c r="K101" s="7">
        <v>45</v>
      </c>
      <c r="L101" s="7">
        <v>59</v>
      </c>
      <c r="M101" s="7">
        <v>7</v>
      </c>
      <c r="N101" s="7">
        <v>8</v>
      </c>
      <c r="O101" s="7">
        <v>73</v>
      </c>
      <c r="P101" s="7">
        <v>88</v>
      </c>
      <c r="Q101" s="7">
        <v>13</v>
      </c>
      <c r="R101" s="7">
        <v>15</v>
      </c>
      <c r="S101" s="7">
        <v>8</v>
      </c>
      <c r="T101" s="7">
        <v>10</v>
      </c>
      <c r="U101" s="7">
        <v>19</v>
      </c>
      <c r="V101" s="7">
        <v>23</v>
      </c>
      <c r="W101" s="30">
        <v>20</v>
      </c>
      <c r="X101" s="7">
        <v>27</v>
      </c>
      <c r="Y101" s="7">
        <v>15</v>
      </c>
      <c r="Z101" s="7">
        <v>18</v>
      </c>
      <c r="XCR101"/>
      <c r="XCS101"/>
      <c r="XCT101"/>
      <c r="XCU101"/>
      <c r="XCV101"/>
      <c r="XCW101"/>
      <c r="XCX101"/>
      <c r="XCY101"/>
      <c r="XCZ101"/>
      <c r="XDA101"/>
      <c r="XDB101"/>
      <c r="XDC101"/>
      <c r="XDD101"/>
      <c r="XDE101"/>
      <c r="XDF101"/>
      <c r="XDG101"/>
      <c r="XDH101"/>
      <c r="XDI101"/>
      <c r="XDJ101"/>
      <c r="XDK101"/>
    </row>
    <row r="102" s="10" customFormat="1" customHeight="1" spans="1:16339">
      <c r="A102" s="60">
        <v>100</v>
      </c>
      <c r="B102" s="33">
        <v>591</v>
      </c>
      <c r="C102" s="61" t="s">
        <v>510</v>
      </c>
      <c r="D102" s="33" t="s">
        <v>985</v>
      </c>
      <c r="E102" s="30">
        <v>38</v>
      </c>
      <c r="F102" s="30">
        <v>46</v>
      </c>
      <c r="G102" s="7">
        <v>51</v>
      </c>
      <c r="H102" s="7">
        <v>56</v>
      </c>
      <c r="I102" s="7">
        <v>18</v>
      </c>
      <c r="J102" s="7">
        <v>19</v>
      </c>
      <c r="K102" s="7">
        <v>36</v>
      </c>
      <c r="L102" s="7">
        <v>48</v>
      </c>
      <c r="M102" s="7">
        <v>7</v>
      </c>
      <c r="N102" s="7">
        <v>8</v>
      </c>
      <c r="O102" s="7">
        <v>57</v>
      </c>
      <c r="P102" s="7">
        <v>68</v>
      </c>
      <c r="Q102" s="7">
        <v>13</v>
      </c>
      <c r="R102" s="7">
        <v>15</v>
      </c>
      <c r="S102" s="7">
        <v>8</v>
      </c>
      <c r="T102" s="7">
        <v>10</v>
      </c>
      <c r="U102" s="7">
        <v>19</v>
      </c>
      <c r="V102" s="7">
        <v>23</v>
      </c>
      <c r="W102" s="30">
        <v>20</v>
      </c>
      <c r="X102" s="7">
        <v>27</v>
      </c>
      <c r="Y102" s="7">
        <v>27</v>
      </c>
      <c r="Z102" s="7">
        <v>32</v>
      </c>
      <c r="XCR102"/>
      <c r="XCS102"/>
      <c r="XCT102"/>
      <c r="XCU102"/>
      <c r="XCV102"/>
      <c r="XCW102"/>
      <c r="XCX102"/>
      <c r="XCY102"/>
      <c r="XCZ102"/>
      <c r="XDA102"/>
      <c r="XDB102"/>
      <c r="XDC102"/>
      <c r="XDD102"/>
      <c r="XDE102"/>
      <c r="XDF102"/>
      <c r="XDG102"/>
      <c r="XDH102"/>
      <c r="XDI102"/>
      <c r="XDJ102"/>
      <c r="XDK102"/>
    </row>
    <row r="103" s="10" customFormat="1" customHeight="1" spans="1:16339">
      <c r="A103" s="60">
        <v>101</v>
      </c>
      <c r="B103" s="33">
        <v>111064</v>
      </c>
      <c r="C103" s="61" t="s">
        <v>498</v>
      </c>
      <c r="D103" s="33" t="s">
        <v>985</v>
      </c>
      <c r="E103" s="30">
        <v>36</v>
      </c>
      <c r="F103" s="30">
        <v>43</v>
      </c>
      <c r="G103" s="7">
        <v>47</v>
      </c>
      <c r="H103" s="7">
        <v>52</v>
      </c>
      <c r="I103" s="7">
        <v>16</v>
      </c>
      <c r="J103" s="7">
        <v>18</v>
      </c>
      <c r="K103" s="7">
        <v>26</v>
      </c>
      <c r="L103" s="7">
        <v>36</v>
      </c>
      <c r="M103" s="7">
        <v>5</v>
      </c>
      <c r="N103" s="7">
        <v>6</v>
      </c>
      <c r="O103" s="7">
        <v>33</v>
      </c>
      <c r="P103" s="7">
        <v>39</v>
      </c>
      <c r="Q103" s="7">
        <v>10</v>
      </c>
      <c r="R103" s="7">
        <v>12</v>
      </c>
      <c r="S103" s="7">
        <v>4</v>
      </c>
      <c r="T103" s="7">
        <v>5</v>
      </c>
      <c r="U103" s="7">
        <v>13</v>
      </c>
      <c r="V103" s="7">
        <v>16</v>
      </c>
      <c r="W103" s="30">
        <v>20</v>
      </c>
      <c r="X103" s="7">
        <v>27</v>
      </c>
      <c r="Y103" s="7">
        <v>11</v>
      </c>
      <c r="Z103" s="7">
        <v>13</v>
      </c>
      <c r="XCR103"/>
      <c r="XCS103"/>
      <c r="XCT103"/>
      <c r="XCU103"/>
      <c r="XCV103"/>
      <c r="XCW103"/>
      <c r="XCX103"/>
      <c r="XCY103"/>
      <c r="XCZ103"/>
      <c r="XDA103"/>
      <c r="XDB103"/>
      <c r="XDC103"/>
      <c r="XDD103"/>
      <c r="XDE103"/>
      <c r="XDF103"/>
      <c r="XDG103"/>
      <c r="XDH103"/>
      <c r="XDI103"/>
      <c r="XDJ103"/>
      <c r="XDK103"/>
    </row>
    <row r="104" s="10" customFormat="1" customHeight="1" spans="1:16339">
      <c r="A104" s="60">
        <v>102</v>
      </c>
      <c r="B104" s="33">
        <v>746</v>
      </c>
      <c r="C104" s="61" t="s">
        <v>247</v>
      </c>
      <c r="D104" s="33" t="s">
        <v>984</v>
      </c>
      <c r="E104" s="30">
        <v>77</v>
      </c>
      <c r="F104" s="30">
        <v>92</v>
      </c>
      <c r="G104" s="7">
        <v>101</v>
      </c>
      <c r="H104" s="7">
        <v>111</v>
      </c>
      <c r="I104" s="7">
        <v>33</v>
      </c>
      <c r="J104" s="7">
        <v>36</v>
      </c>
      <c r="K104" s="7">
        <v>75</v>
      </c>
      <c r="L104" s="7">
        <v>95</v>
      </c>
      <c r="M104" s="7">
        <v>23</v>
      </c>
      <c r="N104" s="7">
        <v>28</v>
      </c>
      <c r="O104" s="7">
        <v>188</v>
      </c>
      <c r="P104" s="7">
        <v>225</v>
      </c>
      <c r="Q104" s="7">
        <v>19</v>
      </c>
      <c r="R104" s="7">
        <v>23</v>
      </c>
      <c r="S104" s="7">
        <v>9</v>
      </c>
      <c r="T104" s="7">
        <v>11</v>
      </c>
      <c r="U104" s="7">
        <v>29</v>
      </c>
      <c r="V104" s="7">
        <v>35</v>
      </c>
      <c r="W104" s="30">
        <v>24</v>
      </c>
      <c r="X104" s="7">
        <v>31</v>
      </c>
      <c r="Y104" s="7">
        <v>31</v>
      </c>
      <c r="Z104" s="7">
        <v>37</v>
      </c>
      <c r="XCR104"/>
      <c r="XCS104"/>
      <c r="XCT104"/>
      <c r="XCU104"/>
      <c r="XCV104"/>
      <c r="XCW104"/>
      <c r="XCX104"/>
      <c r="XCY104"/>
      <c r="XCZ104"/>
      <c r="XDA104"/>
      <c r="XDB104"/>
      <c r="XDC104"/>
      <c r="XDD104"/>
      <c r="XDE104"/>
      <c r="XDF104"/>
      <c r="XDG104"/>
      <c r="XDH104"/>
      <c r="XDI104"/>
      <c r="XDJ104"/>
      <c r="XDK104"/>
    </row>
    <row r="105" s="10" customFormat="1" customHeight="1" spans="1:16339">
      <c r="A105" s="60">
        <v>103</v>
      </c>
      <c r="B105" s="33">
        <v>716</v>
      </c>
      <c r="C105" s="61" t="s">
        <v>263</v>
      </c>
      <c r="D105" s="33" t="s">
        <v>984</v>
      </c>
      <c r="E105" s="30">
        <v>77</v>
      </c>
      <c r="F105" s="30">
        <v>92</v>
      </c>
      <c r="G105" s="7">
        <v>101</v>
      </c>
      <c r="H105" s="7">
        <v>111</v>
      </c>
      <c r="I105" s="7">
        <v>33</v>
      </c>
      <c r="J105" s="7">
        <v>36</v>
      </c>
      <c r="K105" s="7">
        <v>94</v>
      </c>
      <c r="L105" s="7">
        <v>117</v>
      </c>
      <c r="M105" s="7">
        <v>12</v>
      </c>
      <c r="N105" s="7">
        <v>14</v>
      </c>
      <c r="O105" s="7">
        <v>120</v>
      </c>
      <c r="P105" s="7">
        <v>144</v>
      </c>
      <c r="Q105" s="7">
        <v>19</v>
      </c>
      <c r="R105" s="7">
        <v>23</v>
      </c>
      <c r="S105" s="7">
        <v>9</v>
      </c>
      <c r="T105" s="7">
        <v>11</v>
      </c>
      <c r="U105" s="7">
        <v>29</v>
      </c>
      <c r="V105" s="7">
        <v>35</v>
      </c>
      <c r="W105" s="30">
        <v>24</v>
      </c>
      <c r="X105" s="7">
        <v>31</v>
      </c>
      <c r="Y105" s="7">
        <v>15</v>
      </c>
      <c r="Z105" s="7">
        <v>18</v>
      </c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  <c r="XDG105"/>
      <c r="XDH105"/>
      <c r="XDI105"/>
      <c r="XDJ105"/>
      <c r="XDK105"/>
    </row>
    <row r="106" s="10" customFormat="1" customHeight="1" spans="1:16339">
      <c r="A106" s="60">
        <v>104</v>
      </c>
      <c r="B106" s="33">
        <v>748</v>
      </c>
      <c r="C106" s="61" t="s">
        <v>242</v>
      </c>
      <c r="D106" s="33" t="s">
        <v>984</v>
      </c>
      <c r="E106" s="30">
        <v>52</v>
      </c>
      <c r="F106" s="30">
        <v>62</v>
      </c>
      <c r="G106" s="7">
        <v>68</v>
      </c>
      <c r="H106" s="7">
        <v>75</v>
      </c>
      <c r="I106" s="7">
        <v>25</v>
      </c>
      <c r="J106" s="7">
        <v>28</v>
      </c>
      <c r="K106" s="7">
        <v>54</v>
      </c>
      <c r="L106" s="7">
        <v>70</v>
      </c>
      <c r="M106" s="7">
        <v>8</v>
      </c>
      <c r="N106" s="7">
        <v>10</v>
      </c>
      <c r="O106" s="7">
        <v>159</v>
      </c>
      <c r="P106" s="7">
        <v>191</v>
      </c>
      <c r="Q106" s="7">
        <v>14</v>
      </c>
      <c r="R106" s="7">
        <v>17</v>
      </c>
      <c r="S106" s="7">
        <v>8</v>
      </c>
      <c r="T106" s="7">
        <v>10</v>
      </c>
      <c r="U106" s="7">
        <v>23</v>
      </c>
      <c r="V106" s="7">
        <v>28</v>
      </c>
      <c r="W106" s="30">
        <v>24</v>
      </c>
      <c r="X106" s="7">
        <v>31</v>
      </c>
      <c r="Y106" s="7">
        <v>31</v>
      </c>
      <c r="Z106" s="7">
        <v>37</v>
      </c>
      <c r="XCR106"/>
      <c r="XCS106"/>
      <c r="XCT106"/>
      <c r="XCU106"/>
      <c r="XCV106"/>
      <c r="XCW106"/>
      <c r="XCX106"/>
      <c r="XCY106"/>
      <c r="XCZ106"/>
      <c r="XDA106"/>
      <c r="XDB106"/>
      <c r="XDC106"/>
      <c r="XDD106"/>
      <c r="XDE106"/>
      <c r="XDF106"/>
      <c r="XDG106"/>
      <c r="XDH106"/>
      <c r="XDI106"/>
      <c r="XDJ106"/>
      <c r="XDK106"/>
    </row>
    <row r="107" s="10" customFormat="1" customHeight="1" spans="1:16339">
      <c r="A107" s="60">
        <v>105</v>
      </c>
      <c r="B107" s="33">
        <v>717</v>
      </c>
      <c r="C107" s="61" t="s">
        <v>256</v>
      </c>
      <c r="D107" s="33" t="s">
        <v>984</v>
      </c>
      <c r="E107" s="30">
        <v>52</v>
      </c>
      <c r="F107" s="30">
        <v>62</v>
      </c>
      <c r="G107" s="7">
        <v>68</v>
      </c>
      <c r="H107" s="7">
        <v>75</v>
      </c>
      <c r="I107" s="7">
        <v>25</v>
      </c>
      <c r="J107" s="7">
        <v>28</v>
      </c>
      <c r="K107" s="7">
        <v>50</v>
      </c>
      <c r="L107" s="7">
        <v>65</v>
      </c>
      <c r="M107" s="7">
        <v>8</v>
      </c>
      <c r="N107" s="7">
        <v>10</v>
      </c>
      <c r="O107" s="7">
        <v>168</v>
      </c>
      <c r="P107" s="7">
        <v>202</v>
      </c>
      <c r="Q107" s="7">
        <v>14</v>
      </c>
      <c r="R107" s="7">
        <v>17</v>
      </c>
      <c r="S107" s="7">
        <v>8</v>
      </c>
      <c r="T107" s="7">
        <v>10</v>
      </c>
      <c r="U107" s="7">
        <v>23</v>
      </c>
      <c r="V107" s="7">
        <v>28</v>
      </c>
      <c r="W107" s="30">
        <v>24</v>
      </c>
      <c r="X107" s="7">
        <v>31</v>
      </c>
      <c r="Y107" s="7">
        <v>62</v>
      </c>
      <c r="Z107" s="7">
        <v>74</v>
      </c>
      <c r="XCR107"/>
      <c r="XCS107"/>
      <c r="XCT107"/>
      <c r="XCU107"/>
      <c r="XCV107"/>
      <c r="XCW107"/>
      <c r="XCX107"/>
      <c r="XCY107"/>
      <c r="XCZ107"/>
      <c r="XDA107"/>
      <c r="XDB107"/>
      <c r="XDC107"/>
      <c r="XDD107"/>
      <c r="XDE107"/>
      <c r="XDF107"/>
      <c r="XDG107"/>
      <c r="XDH107"/>
      <c r="XDI107"/>
      <c r="XDJ107"/>
      <c r="XDK107"/>
    </row>
    <row r="108" s="10" customFormat="1" customHeight="1" spans="1:16339">
      <c r="A108" s="60">
        <v>106</v>
      </c>
      <c r="B108" s="33">
        <v>107728</v>
      </c>
      <c r="C108" s="61" t="s">
        <v>234</v>
      </c>
      <c r="D108" s="33" t="s">
        <v>984</v>
      </c>
      <c r="E108" s="30">
        <v>40</v>
      </c>
      <c r="F108" s="30">
        <v>48</v>
      </c>
      <c r="G108" s="7">
        <v>53</v>
      </c>
      <c r="H108" s="7">
        <v>58</v>
      </c>
      <c r="I108" s="7">
        <v>18</v>
      </c>
      <c r="J108" s="7">
        <v>19</v>
      </c>
      <c r="K108" s="7">
        <v>51</v>
      </c>
      <c r="L108" s="7">
        <v>66</v>
      </c>
      <c r="M108" s="7">
        <v>11</v>
      </c>
      <c r="N108" s="7">
        <v>13</v>
      </c>
      <c r="O108" s="7">
        <v>98</v>
      </c>
      <c r="P108" s="7">
        <v>117</v>
      </c>
      <c r="Q108" s="7">
        <v>14</v>
      </c>
      <c r="R108" s="7">
        <v>17</v>
      </c>
      <c r="S108" s="7">
        <v>8</v>
      </c>
      <c r="T108" s="7">
        <v>10</v>
      </c>
      <c r="U108" s="7">
        <v>23</v>
      </c>
      <c r="V108" s="7">
        <v>28</v>
      </c>
      <c r="W108" s="30">
        <v>20</v>
      </c>
      <c r="X108" s="7">
        <v>27</v>
      </c>
      <c r="Y108" s="7">
        <v>21</v>
      </c>
      <c r="Z108" s="7">
        <v>25</v>
      </c>
      <c r="XCR108"/>
      <c r="XCS108"/>
      <c r="XCT108"/>
      <c r="XCU108"/>
      <c r="XCV108"/>
      <c r="XCW108"/>
      <c r="XCX108"/>
      <c r="XCY108"/>
      <c r="XCZ108"/>
      <c r="XDA108"/>
      <c r="XDB108"/>
      <c r="XDC108"/>
      <c r="XDD108"/>
      <c r="XDE108"/>
      <c r="XDF108"/>
      <c r="XDG108"/>
      <c r="XDH108"/>
      <c r="XDI108"/>
      <c r="XDJ108"/>
      <c r="XDK108"/>
    </row>
    <row r="109" s="10" customFormat="1" customHeight="1" spans="1:16339">
      <c r="A109" s="60">
        <v>107</v>
      </c>
      <c r="B109" s="33">
        <v>539</v>
      </c>
      <c r="C109" s="61" t="s">
        <v>260</v>
      </c>
      <c r="D109" s="33" t="s">
        <v>984</v>
      </c>
      <c r="E109" s="30">
        <v>40</v>
      </c>
      <c r="F109" s="30">
        <v>48</v>
      </c>
      <c r="G109" s="7">
        <v>53</v>
      </c>
      <c r="H109" s="7">
        <v>58</v>
      </c>
      <c r="I109" s="7">
        <v>18</v>
      </c>
      <c r="J109" s="7">
        <v>19</v>
      </c>
      <c r="K109" s="7">
        <v>36</v>
      </c>
      <c r="L109" s="7">
        <v>48</v>
      </c>
      <c r="M109" s="7">
        <v>7</v>
      </c>
      <c r="N109" s="7">
        <v>8</v>
      </c>
      <c r="O109" s="7">
        <v>171</v>
      </c>
      <c r="P109" s="7">
        <v>205</v>
      </c>
      <c r="Q109" s="7">
        <v>24</v>
      </c>
      <c r="R109" s="7">
        <v>29</v>
      </c>
      <c r="S109" s="7">
        <v>8</v>
      </c>
      <c r="T109" s="7">
        <v>10</v>
      </c>
      <c r="U109" s="7">
        <v>19</v>
      </c>
      <c r="V109" s="7">
        <v>23</v>
      </c>
      <c r="W109" s="30">
        <v>20</v>
      </c>
      <c r="X109" s="7">
        <v>27</v>
      </c>
      <c r="Y109" s="7">
        <v>25</v>
      </c>
      <c r="Z109" s="7">
        <v>30</v>
      </c>
      <c r="XCR109"/>
      <c r="XCS109"/>
      <c r="XCT109"/>
      <c r="XCU109"/>
      <c r="XCV109"/>
      <c r="XCW109"/>
      <c r="XCX109"/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</row>
    <row r="110" s="10" customFormat="1" customHeight="1" spans="1:16339">
      <c r="A110" s="60">
        <v>108</v>
      </c>
      <c r="B110" s="33">
        <v>549</v>
      </c>
      <c r="C110" s="61" t="s">
        <v>238</v>
      </c>
      <c r="D110" s="33" t="s">
        <v>984</v>
      </c>
      <c r="E110" s="30">
        <v>40</v>
      </c>
      <c r="F110" s="30">
        <v>48</v>
      </c>
      <c r="G110" s="7">
        <v>53</v>
      </c>
      <c r="H110" s="7">
        <v>58</v>
      </c>
      <c r="I110" s="7">
        <v>18</v>
      </c>
      <c r="J110" s="7">
        <v>19</v>
      </c>
      <c r="K110" s="7">
        <v>56</v>
      </c>
      <c r="L110" s="7">
        <v>72</v>
      </c>
      <c r="M110" s="7">
        <v>7</v>
      </c>
      <c r="N110" s="7">
        <v>8</v>
      </c>
      <c r="O110" s="7">
        <v>65</v>
      </c>
      <c r="P110" s="7">
        <v>78</v>
      </c>
      <c r="Q110" s="7">
        <v>23</v>
      </c>
      <c r="R110" s="7">
        <v>27</v>
      </c>
      <c r="S110" s="7">
        <v>8</v>
      </c>
      <c r="T110" s="7">
        <v>10</v>
      </c>
      <c r="U110" s="7">
        <v>19</v>
      </c>
      <c r="V110" s="7">
        <v>23</v>
      </c>
      <c r="W110" s="30">
        <v>20</v>
      </c>
      <c r="X110" s="7">
        <v>27</v>
      </c>
      <c r="Y110" s="7">
        <v>11</v>
      </c>
      <c r="Z110" s="7">
        <v>13</v>
      </c>
      <c r="XCR110"/>
      <c r="XCS110"/>
      <c r="XCT110"/>
      <c r="XCU110"/>
      <c r="XCV110"/>
      <c r="XCW110"/>
      <c r="XCX110"/>
      <c r="XCY110"/>
      <c r="XCZ110"/>
      <c r="XDA110"/>
      <c r="XDB110"/>
      <c r="XDC110"/>
      <c r="XDD110"/>
      <c r="XDE110"/>
      <c r="XDF110"/>
      <c r="XDG110"/>
      <c r="XDH110"/>
      <c r="XDI110"/>
      <c r="XDJ110"/>
      <c r="XDK110"/>
    </row>
    <row r="111" s="10" customFormat="1" customHeight="1" spans="1:16339">
      <c r="A111" s="60">
        <v>109</v>
      </c>
      <c r="B111" s="33">
        <v>594</v>
      </c>
      <c r="C111" s="61" t="s">
        <v>230</v>
      </c>
      <c r="D111" s="33" t="s">
        <v>984</v>
      </c>
      <c r="E111" s="30">
        <v>40</v>
      </c>
      <c r="F111" s="30">
        <v>48</v>
      </c>
      <c r="G111" s="7">
        <v>53</v>
      </c>
      <c r="H111" s="7">
        <v>58</v>
      </c>
      <c r="I111" s="7">
        <v>18</v>
      </c>
      <c r="J111" s="7">
        <v>19</v>
      </c>
      <c r="K111" s="7">
        <v>56</v>
      </c>
      <c r="L111" s="7">
        <v>72</v>
      </c>
      <c r="M111" s="7">
        <v>10</v>
      </c>
      <c r="N111" s="7">
        <v>12</v>
      </c>
      <c r="O111" s="7">
        <v>62</v>
      </c>
      <c r="P111" s="7">
        <v>74</v>
      </c>
      <c r="Q111" s="7">
        <v>13</v>
      </c>
      <c r="R111" s="7">
        <v>15</v>
      </c>
      <c r="S111" s="7">
        <v>8</v>
      </c>
      <c r="T111" s="7">
        <v>10</v>
      </c>
      <c r="U111" s="7">
        <v>19</v>
      </c>
      <c r="V111" s="7">
        <v>23</v>
      </c>
      <c r="W111" s="30">
        <v>20</v>
      </c>
      <c r="X111" s="7">
        <v>27</v>
      </c>
      <c r="Y111" s="7">
        <v>15</v>
      </c>
      <c r="Z111" s="7">
        <v>18</v>
      </c>
      <c r="XCR111"/>
      <c r="XCS111"/>
      <c r="XCT111"/>
      <c r="XCU111"/>
      <c r="XCV111"/>
      <c r="XCW111"/>
      <c r="XCX111"/>
      <c r="XCY111"/>
      <c r="XCZ111"/>
      <c r="XDA111"/>
      <c r="XDB111"/>
      <c r="XDC111"/>
      <c r="XDD111"/>
      <c r="XDE111"/>
      <c r="XDF111"/>
      <c r="XDG111"/>
      <c r="XDH111"/>
      <c r="XDI111"/>
      <c r="XDJ111"/>
      <c r="XDK111"/>
    </row>
    <row r="112" s="10" customFormat="1" customHeight="1" spans="1:16339">
      <c r="A112" s="60">
        <v>110</v>
      </c>
      <c r="B112" s="33">
        <v>104533</v>
      </c>
      <c r="C112" s="61" t="s">
        <v>253</v>
      </c>
      <c r="D112" s="33" t="s">
        <v>984</v>
      </c>
      <c r="E112" s="30">
        <v>46</v>
      </c>
      <c r="F112" s="30">
        <v>55</v>
      </c>
      <c r="G112" s="7">
        <v>61</v>
      </c>
      <c r="H112" s="7">
        <v>67</v>
      </c>
      <c r="I112" s="7">
        <v>18</v>
      </c>
      <c r="J112" s="7">
        <v>19</v>
      </c>
      <c r="K112" s="7">
        <v>36</v>
      </c>
      <c r="L112" s="7">
        <v>48</v>
      </c>
      <c r="M112" s="7">
        <v>7</v>
      </c>
      <c r="N112" s="7">
        <v>8</v>
      </c>
      <c r="O112" s="7">
        <v>98</v>
      </c>
      <c r="P112" s="7">
        <v>117</v>
      </c>
      <c r="Q112" s="7">
        <v>20</v>
      </c>
      <c r="R112" s="7">
        <v>24</v>
      </c>
      <c r="S112" s="7">
        <v>8</v>
      </c>
      <c r="T112" s="7">
        <v>10</v>
      </c>
      <c r="U112" s="7">
        <v>19</v>
      </c>
      <c r="V112" s="7">
        <v>23</v>
      </c>
      <c r="W112" s="30">
        <v>20</v>
      </c>
      <c r="X112" s="7">
        <v>27</v>
      </c>
      <c r="Y112" s="7">
        <v>11</v>
      </c>
      <c r="Z112" s="7">
        <v>13</v>
      </c>
      <c r="XCR112"/>
      <c r="XCS112"/>
      <c r="XCT112"/>
      <c r="XCU112"/>
      <c r="XCV112"/>
      <c r="XCW112"/>
      <c r="XCX112"/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</row>
    <row r="113" s="10" customFormat="1" customHeight="1" spans="1:16339">
      <c r="A113" s="60">
        <v>111</v>
      </c>
      <c r="B113" s="33">
        <v>720</v>
      </c>
      <c r="C113" s="61" t="s">
        <v>266</v>
      </c>
      <c r="D113" s="33" t="s">
        <v>984</v>
      </c>
      <c r="E113" s="30">
        <v>40</v>
      </c>
      <c r="F113" s="30">
        <v>48</v>
      </c>
      <c r="G113" s="7">
        <v>53</v>
      </c>
      <c r="H113" s="7">
        <v>58</v>
      </c>
      <c r="I113" s="7">
        <v>18</v>
      </c>
      <c r="J113" s="7">
        <v>19</v>
      </c>
      <c r="K113" s="7">
        <v>49</v>
      </c>
      <c r="L113" s="7">
        <v>64</v>
      </c>
      <c r="M113" s="7">
        <v>8</v>
      </c>
      <c r="N113" s="7">
        <v>10</v>
      </c>
      <c r="O113" s="7">
        <v>81</v>
      </c>
      <c r="P113" s="7">
        <v>97</v>
      </c>
      <c r="Q113" s="7">
        <v>22</v>
      </c>
      <c r="R113" s="7">
        <v>26</v>
      </c>
      <c r="S113" s="7">
        <v>8</v>
      </c>
      <c r="T113" s="7">
        <v>10</v>
      </c>
      <c r="U113" s="7">
        <v>19</v>
      </c>
      <c r="V113" s="7">
        <v>23</v>
      </c>
      <c r="W113" s="30">
        <v>20</v>
      </c>
      <c r="X113" s="7">
        <v>27</v>
      </c>
      <c r="Y113" s="7">
        <v>11</v>
      </c>
      <c r="Z113" s="7">
        <v>13</v>
      </c>
      <c r="XCR113"/>
      <c r="XCS113"/>
      <c r="XCT113"/>
      <c r="XCU113"/>
      <c r="XCV113"/>
      <c r="XCW113"/>
      <c r="XCX113"/>
      <c r="XCY113"/>
      <c r="XCZ113"/>
      <c r="XDA113"/>
      <c r="XDB113"/>
      <c r="XDC113"/>
      <c r="XDD113"/>
      <c r="XDE113"/>
      <c r="XDF113"/>
      <c r="XDG113"/>
      <c r="XDH113"/>
      <c r="XDI113"/>
      <c r="XDJ113"/>
      <c r="XDK113"/>
    </row>
    <row r="114" s="10" customFormat="1" customHeight="1" spans="1:16339">
      <c r="A114" s="60">
        <v>112</v>
      </c>
      <c r="B114" s="33">
        <v>754</v>
      </c>
      <c r="C114" s="61" t="s">
        <v>174</v>
      </c>
      <c r="D114" s="33" t="s">
        <v>983</v>
      </c>
      <c r="E114" s="30">
        <v>77</v>
      </c>
      <c r="F114" s="30">
        <v>92</v>
      </c>
      <c r="G114" s="7">
        <v>101</v>
      </c>
      <c r="H114" s="7">
        <v>111</v>
      </c>
      <c r="I114" s="7">
        <v>33</v>
      </c>
      <c r="J114" s="7">
        <v>36</v>
      </c>
      <c r="K114" s="7">
        <v>73</v>
      </c>
      <c r="L114" s="7">
        <v>92</v>
      </c>
      <c r="M114" s="7">
        <v>19</v>
      </c>
      <c r="N114" s="7">
        <v>23</v>
      </c>
      <c r="O114" s="7">
        <v>99</v>
      </c>
      <c r="P114" s="7">
        <v>119</v>
      </c>
      <c r="Q114" s="7">
        <v>29</v>
      </c>
      <c r="R114" s="7">
        <v>35</v>
      </c>
      <c r="S114" s="7">
        <v>11</v>
      </c>
      <c r="T114" s="7">
        <v>13</v>
      </c>
      <c r="U114" s="7">
        <v>35</v>
      </c>
      <c r="V114" s="7">
        <v>42</v>
      </c>
      <c r="W114" s="30">
        <v>24</v>
      </c>
      <c r="X114" s="7">
        <v>31</v>
      </c>
      <c r="Y114" s="7">
        <v>17</v>
      </c>
      <c r="Z114" s="7">
        <v>20</v>
      </c>
      <c r="XCR114"/>
      <c r="XCS114"/>
      <c r="XCT114"/>
      <c r="XCU114"/>
      <c r="XCV114"/>
      <c r="XCW114"/>
      <c r="XCX114"/>
      <c r="XCY114"/>
      <c r="XCZ114"/>
      <c r="XDA114"/>
      <c r="XDB114"/>
      <c r="XDC114"/>
      <c r="XDD114"/>
      <c r="XDE114"/>
      <c r="XDF114"/>
      <c r="XDG114"/>
      <c r="XDH114"/>
      <c r="XDI114"/>
      <c r="XDJ114"/>
      <c r="XDK114"/>
    </row>
    <row r="115" s="10" customFormat="1" customHeight="1" spans="1:16339">
      <c r="A115" s="60">
        <v>113</v>
      </c>
      <c r="B115" s="33">
        <v>54</v>
      </c>
      <c r="C115" s="61" t="s">
        <v>323</v>
      </c>
      <c r="D115" s="33" t="s">
        <v>983</v>
      </c>
      <c r="E115" s="30">
        <v>77</v>
      </c>
      <c r="F115" s="30">
        <v>92</v>
      </c>
      <c r="G115" s="7">
        <v>101</v>
      </c>
      <c r="H115" s="7">
        <v>111</v>
      </c>
      <c r="I115" s="7">
        <v>33</v>
      </c>
      <c r="J115" s="7">
        <v>36</v>
      </c>
      <c r="K115" s="7">
        <v>66</v>
      </c>
      <c r="L115" s="7">
        <v>84</v>
      </c>
      <c r="M115" s="7">
        <v>12</v>
      </c>
      <c r="N115" s="7">
        <v>14</v>
      </c>
      <c r="O115" s="7">
        <v>140</v>
      </c>
      <c r="P115" s="7">
        <v>168</v>
      </c>
      <c r="Q115" s="7">
        <v>31</v>
      </c>
      <c r="R115" s="7">
        <v>37</v>
      </c>
      <c r="S115" s="7">
        <v>11</v>
      </c>
      <c r="T115" s="7">
        <v>13</v>
      </c>
      <c r="U115" s="7">
        <v>35</v>
      </c>
      <c r="V115" s="7">
        <v>42</v>
      </c>
      <c r="W115" s="30">
        <v>24</v>
      </c>
      <c r="X115" s="7">
        <v>31</v>
      </c>
      <c r="Y115" s="7">
        <v>15</v>
      </c>
      <c r="Z115" s="7">
        <v>18</v>
      </c>
      <c r="XCR115"/>
      <c r="XCS115"/>
      <c r="XCT115"/>
      <c r="XCU115"/>
      <c r="XCV115"/>
      <c r="XCW115"/>
      <c r="XCX115"/>
      <c r="XCY115"/>
      <c r="XCZ115"/>
      <c r="XDA115"/>
      <c r="XDB115"/>
      <c r="XDC115"/>
      <c r="XDD115"/>
      <c r="XDE115"/>
      <c r="XDF115"/>
      <c r="XDG115"/>
      <c r="XDH115"/>
      <c r="XDI115"/>
      <c r="XDJ115"/>
      <c r="XDK115"/>
    </row>
    <row r="116" s="10" customFormat="1" customHeight="1" spans="1:16339">
      <c r="A116" s="60">
        <v>114</v>
      </c>
      <c r="B116" s="33">
        <v>101453</v>
      </c>
      <c r="C116" s="61" t="s">
        <v>675</v>
      </c>
      <c r="D116" s="33" t="s">
        <v>983</v>
      </c>
      <c r="E116" s="30">
        <v>77</v>
      </c>
      <c r="F116" s="30">
        <v>92</v>
      </c>
      <c r="G116" s="7">
        <v>101</v>
      </c>
      <c r="H116" s="7">
        <v>111</v>
      </c>
      <c r="I116" s="7">
        <v>46</v>
      </c>
      <c r="J116" s="7">
        <v>51</v>
      </c>
      <c r="K116" s="7">
        <v>99</v>
      </c>
      <c r="L116" s="7">
        <v>123</v>
      </c>
      <c r="M116" s="7">
        <v>12</v>
      </c>
      <c r="N116" s="7">
        <v>14</v>
      </c>
      <c r="O116" s="7">
        <v>161</v>
      </c>
      <c r="P116" s="7">
        <v>193</v>
      </c>
      <c r="Q116" s="7">
        <v>19</v>
      </c>
      <c r="R116" s="7">
        <v>23</v>
      </c>
      <c r="S116" s="7">
        <v>9</v>
      </c>
      <c r="T116" s="7">
        <v>11</v>
      </c>
      <c r="U116" s="7">
        <v>29</v>
      </c>
      <c r="V116" s="7">
        <v>35</v>
      </c>
      <c r="W116" s="30">
        <v>24</v>
      </c>
      <c r="X116" s="7">
        <v>31</v>
      </c>
      <c r="Y116" s="7">
        <v>29</v>
      </c>
      <c r="Z116" s="7">
        <v>35</v>
      </c>
      <c r="XCR116"/>
      <c r="XCS116"/>
      <c r="XCT116"/>
      <c r="XCU116"/>
      <c r="XCV116"/>
      <c r="XCW116"/>
      <c r="XCX116"/>
      <c r="XCY116"/>
      <c r="XCZ116"/>
      <c r="XDA116"/>
      <c r="XDB116"/>
      <c r="XDC116"/>
      <c r="XDD116"/>
      <c r="XDE116"/>
      <c r="XDF116"/>
      <c r="XDG116"/>
      <c r="XDH116"/>
      <c r="XDI116"/>
      <c r="XDJ116"/>
      <c r="XDK116"/>
    </row>
    <row r="117" s="10" customFormat="1" customHeight="1" spans="1:16339">
      <c r="A117" s="60">
        <v>115</v>
      </c>
      <c r="B117" s="33">
        <v>587</v>
      </c>
      <c r="C117" s="61" t="s">
        <v>192</v>
      </c>
      <c r="D117" s="33" t="s">
        <v>983</v>
      </c>
      <c r="E117" s="30">
        <v>52</v>
      </c>
      <c r="F117" s="30">
        <v>62</v>
      </c>
      <c r="G117" s="7">
        <v>68</v>
      </c>
      <c r="H117" s="7">
        <v>75</v>
      </c>
      <c r="I117" s="7">
        <v>43</v>
      </c>
      <c r="J117" s="7">
        <v>48</v>
      </c>
      <c r="K117" s="7">
        <v>79</v>
      </c>
      <c r="L117" s="7">
        <v>99</v>
      </c>
      <c r="M117" s="7">
        <v>8</v>
      </c>
      <c r="N117" s="7">
        <v>10</v>
      </c>
      <c r="O117" s="7">
        <v>88</v>
      </c>
      <c r="P117" s="7">
        <v>106</v>
      </c>
      <c r="Q117" s="7">
        <v>20</v>
      </c>
      <c r="R117" s="7">
        <v>24</v>
      </c>
      <c r="S117" s="7">
        <v>8</v>
      </c>
      <c r="T117" s="7">
        <v>10</v>
      </c>
      <c r="U117" s="7">
        <v>23</v>
      </c>
      <c r="V117" s="7">
        <v>28</v>
      </c>
      <c r="W117" s="30">
        <v>24</v>
      </c>
      <c r="X117" s="7">
        <v>31</v>
      </c>
      <c r="Y117" s="7">
        <v>26</v>
      </c>
      <c r="Z117" s="7">
        <v>31</v>
      </c>
      <c r="XCR117"/>
      <c r="XCS117"/>
      <c r="XCT117"/>
      <c r="XCU117"/>
      <c r="XCV117"/>
      <c r="XCW117"/>
      <c r="XCX117"/>
      <c r="XCY117"/>
      <c r="XCZ117"/>
      <c r="XDA117"/>
      <c r="XDB117"/>
      <c r="XDC117"/>
      <c r="XDD117"/>
      <c r="XDE117"/>
      <c r="XDF117"/>
      <c r="XDG117"/>
      <c r="XDH117"/>
      <c r="XDI117"/>
      <c r="XDJ117"/>
      <c r="XDK117"/>
    </row>
    <row r="118" s="10" customFormat="1" customHeight="1" spans="1:16339">
      <c r="A118" s="60">
        <v>116</v>
      </c>
      <c r="B118" s="33">
        <v>367</v>
      </c>
      <c r="C118" s="61" t="s">
        <v>328</v>
      </c>
      <c r="D118" s="33" t="s">
        <v>983</v>
      </c>
      <c r="E118" s="30">
        <v>95</v>
      </c>
      <c r="F118" s="30">
        <v>114</v>
      </c>
      <c r="G118" s="7">
        <v>125</v>
      </c>
      <c r="H118" s="7">
        <v>138</v>
      </c>
      <c r="I118" s="7">
        <v>25</v>
      </c>
      <c r="J118" s="7">
        <v>28</v>
      </c>
      <c r="K118" s="7">
        <v>59</v>
      </c>
      <c r="L118" s="7">
        <v>75</v>
      </c>
      <c r="M118" s="7">
        <v>8</v>
      </c>
      <c r="N118" s="7">
        <v>10</v>
      </c>
      <c r="O118" s="7">
        <v>88</v>
      </c>
      <c r="P118" s="7">
        <v>105</v>
      </c>
      <c r="Q118" s="7">
        <v>18</v>
      </c>
      <c r="R118" s="7">
        <v>21</v>
      </c>
      <c r="S118" s="7">
        <v>8</v>
      </c>
      <c r="T118" s="7">
        <v>10</v>
      </c>
      <c r="U118" s="7">
        <v>23</v>
      </c>
      <c r="V118" s="7">
        <v>28</v>
      </c>
      <c r="W118" s="30">
        <v>24</v>
      </c>
      <c r="X118" s="7">
        <v>31</v>
      </c>
      <c r="Y118" s="7">
        <v>22</v>
      </c>
      <c r="Z118" s="7">
        <v>26</v>
      </c>
      <c r="XCR118"/>
      <c r="XCS118"/>
      <c r="XCT118"/>
      <c r="XCU118"/>
      <c r="XCV118"/>
      <c r="XCW118"/>
      <c r="XCX118"/>
      <c r="XCY118"/>
      <c r="XCZ118"/>
      <c r="XDA118"/>
      <c r="XDB118"/>
      <c r="XDC118"/>
      <c r="XDD118"/>
      <c r="XDE118"/>
      <c r="XDF118"/>
      <c r="XDG118"/>
      <c r="XDH118"/>
      <c r="XDI118"/>
      <c r="XDJ118"/>
      <c r="XDK118"/>
    </row>
    <row r="119" s="10" customFormat="1" customHeight="1" spans="1:16339">
      <c r="A119" s="60">
        <v>117</v>
      </c>
      <c r="B119" s="33">
        <v>104428</v>
      </c>
      <c r="C119" s="61" t="s">
        <v>182</v>
      </c>
      <c r="D119" s="33" t="s">
        <v>983</v>
      </c>
      <c r="E119" s="30">
        <v>48</v>
      </c>
      <c r="F119" s="30">
        <v>58</v>
      </c>
      <c r="G119" s="7">
        <v>64</v>
      </c>
      <c r="H119" s="7">
        <v>70</v>
      </c>
      <c r="I119" s="7">
        <v>28</v>
      </c>
      <c r="J119" s="7">
        <v>31</v>
      </c>
      <c r="K119" s="7">
        <v>48</v>
      </c>
      <c r="L119" s="7">
        <v>62</v>
      </c>
      <c r="M119" s="7">
        <v>14</v>
      </c>
      <c r="N119" s="7">
        <v>17</v>
      </c>
      <c r="O119" s="7">
        <v>94</v>
      </c>
      <c r="P119" s="7">
        <v>113</v>
      </c>
      <c r="Q119" s="7">
        <v>19</v>
      </c>
      <c r="R119" s="7">
        <v>23</v>
      </c>
      <c r="S119" s="7">
        <v>9</v>
      </c>
      <c r="T119" s="7">
        <v>11</v>
      </c>
      <c r="U119" s="7">
        <v>29</v>
      </c>
      <c r="V119" s="7">
        <v>35</v>
      </c>
      <c r="W119" s="30">
        <v>20</v>
      </c>
      <c r="X119" s="7">
        <v>27</v>
      </c>
      <c r="Y119" s="7">
        <v>30</v>
      </c>
      <c r="Z119" s="7">
        <v>36</v>
      </c>
      <c r="XCR119"/>
      <c r="XCS119"/>
      <c r="XCT119"/>
      <c r="XCU119"/>
      <c r="XCV119"/>
      <c r="XCW119"/>
      <c r="XCX119"/>
      <c r="XCY119"/>
      <c r="XCZ119"/>
      <c r="XDA119"/>
      <c r="XDB119"/>
      <c r="XDC119"/>
      <c r="XDD119"/>
      <c r="XDE119"/>
      <c r="XDF119"/>
      <c r="XDG119"/>
      <c r="XDH119"/>
      <c r="XDI119"/>
      <c r="XDJ119"/>
      <c r="XDK119"/>
    </row>
    <row r="120" s="10" customFormat="1" customHeight="1" spans="1:16339">
      <c r="A120" s="60">
        <v>118</v>
      </c>
      <c r="B120" s="33">
        <v>704</v>
      </c>
      <c r="C120" s="61" t="s">
        <v>197</v>
      </c>
      <c r="D120" s="33" t="s">
        <v>983</v>
      </c>
      <c r="E120" s="30">
        <v>40</v>
      </c>
      <c r="F120" s="30">
        <v>48</v>
      </c>
      <c r="G120" s="7">
        <v>53</v>
      </c>
      <c r="H120" s="7">
        <v>58</v>
      </c>
      <c r="I120" s="7">
        <v>18</v>
      </c>
      <c r="J120" s="7">
        <v>19</v>
      </c>
      <c r="K120" s="7">
        <v>51</v>
      </c>
      <c r="L120" s="7">
        <v>66</v>
      </c>
      <c r="M120" s="7">
        <v>7</v>
      </c>
      <c r="N120" s="7">
        <v>8</v>
      </c>
      <c r="O120" s="7">
        <v>57</v>
      </c>
      <c r="P120" s="7">
        <v>68</v>
      </c>
      <c r="Q120" s="7">
        <v>18</v>
      </c>
      <c r="R120" s="7">
        <v>21</v>
      </c>
      <c r="S120" s="7">
        <v>8</v>
      </c>
      <c r="T120" s="7">
        <v>10</v>
      </c>
      <c r="U120" s="7">
        <v>19</v>
      </c>
      <c r="V120" s="7">
        <v>23</v>
      </c>
      <c r="W120" s="30">
        <v>20</v>
      </c>
      <c r="X120" s="7">
        <v>27</v>
      </c>
      <c r="Y120" s="7">
        <v>19</v>
      </c>
      <c r="Z120" s="7">
        <v>23</v>
      </c>
      <c r="XCR120"/>
      <c r="XCS120"/>
      <c r="XCT120"/>
      <c r="XCU120"/>
      <c r="XCV120"/>
      <c r="XCW120"/>
      <c r="XCX120"/>
      <c r="XCY120"/>
      <c r="XCZ120"/>
      <c r="XDA120"/>
      <c r="XDB120"/>
      <c r="XDC120"/>
      <c r="XDD120"/>
      <c r="XDE120"/>
      <c r="XDF120"/>
      <c r="XDG120"/>
      <c r="XDH120"/>
      <c r="XDI120"/>
      <c r="XDJ120"/>
      <c r="XDK120"/>
    </row>
    <row r="121" s="10" customFormat="1" customHeight="1" spans="1:16339">
      <c r="A121" s="60">
        <v>119</v>
      </c>
      <c r="B121" s="33">
        <v>706</v>
      </c>
      <c r="C121" s="61" t="s">
        <v>215</v>
      </c>
      <c r="D121" s="33" t="s">
        <v>983</v>
      </c>
      <c r="E121" s="30">
        <v>55</v>
      </c>
      <c r="F121" s="30">
        <v>66</v>
      </c>
      <c r="G121" s="7">
        <v>73</v>
      </c>
      <c r="H121" s="7">
        <v>80</v>
      </c>
      <c r="I121" s="7">
        <v>28</v>
      </c>
      <c r="J121" s="7">
        <v>30</v>
      </c>
      <c r="K121" s="7">
        <v>51</v>
      </c>
      <c r="L121" s="7">
        <v>66</v>
      </c>
      <c r="M121" s="7">
        <v>7</v>
      </c>
      <c r="N121" s="7">
        <v>8</v>
      </c>
      <c r="O121" s="7">
        <v>64</v>
      </c>
      <c r="P121" s="7">
        <v>77</v>
      </c>
      <c r="Q121" s="7">
        <v>15</v>
      </c>
      <c r="R121" s="7">
        <v>18</v>
      </c>
      <c r="S121" s="7">
        <v>8</v>
      </c>
      <c r="T121" s="7">
        <v>10</v>
      </c>
      <c r="U121" s="7">
        <v>19</v>
      </c>
      <c r="V121" s="7">
        <v>23</v>
      </c>
      <c r="W121" s="30">
        <v>20</v>
      </c>
      <c r="X121" s="7">
        <v>27</v>
      </c>
      <c r="Y121" s="7">
        <v>13</v>
      </c>
      <c r="Z121" s="7">
        <v>16</v>
      </c>
      <c r="XCR121"/>
      <c r="XCS121"/>
      <c r="XCT121"/>
      <c r="XCU121"/>
      <c r="XCV121"/>
      <c r="XCW121"/>
      <c r="XCX121"/>
      <c r="XCY121"/>
      <c r="XCZ121"/>
      <c r="XDA121"/>
      <c r="XDB121"/>
      <c r="XDC121"/>
      <c r="XDD121"/>
      <c r="XDE121"/>
      <c r="XDF121"/>
      <c r="XDG121"/>
      <c r="XDH121"/>
      <c r="XDI121"/>
      <c r="XDJ121"/>
      <c r="XDK121"/>
    </row>
    <row r="122" s="10" customFormat="1" customHeight="1" spans="1:16339">
      <c r="A122" s="60">
        <v>120</v>
      </c>
      <c r="B122" s="33">
        <v>738</v>
      </c>
      <c r="C122" s="61" t="s">
        <v>202</v>
      </c>
      <c r="D122" s="33" t="s">
        <v>983</v>
      </c>
      <c r="E122" s="30">
        <v>40</v>
      </c>
      <c r="F122" s="30">
        <v>48</v>
      </c>
      <c r="G122" s="7">
        <v>53</v>
      </c>
      <c r="H122" s="7">
        <v>58</v>
      </c>
      <c r="I122" s="7">
        <v>22</v>
      </c>
      <c r="J122" s="7">
        <v>24</v>
      </c>
      <c r="K122" s="7">
        <v>51</v>
      </c>
      <c r="L122" s="7">
        <v>66</v>
      </c>
      <c r="M122" s="7">
        <v>12</v>
      </c>
      <c r="N122" s="7">
        <v>14</v>
      </c>
      <c r="O122" s="7">
        <v>63</v>
      </c>
      <c r="P122" s="7">
        <v>76</v>
      </c>
      <c r="Q122" s="7">
        <v>13</v>
      </c>
      <c r="R122" s="7">
        <v>15</v>
      </c>
      <c r="S122" s="7">
        <v>8</v>
      </c>
      <c r="T122" s="7">
        <v>10</v>
      </c>
      <c r="U122" s="7">
        <v>19</v>
      </c>
      <c r="V122" s="7">
        <v>23</v>
      </c>
      <c r="W122" s="30">
        <v>20</v>
      </c>
      <c r="X122" s="7">
        <v>27</v>
      </c>
      <c r="Y122" s="7">
        <v>30</v>
      </c>
      <c r="Z122" s="7">
        <v>36</v>
      </c>
      <c r="XCR122"/>
      <c r="XCS122"/>
      <c r="XCT122"/>
      <c r="XCU122"/>
      <c r="XCV122"/>
      <c r="XCW122"/>
      <c r="XCX122"/>
      <c r="XCY122"/>
      <c r="XCZ122"/>
      <c r="XDA122"/>
      <c r="XDB122"/>
      <c r="XDC122"/>
      <c r="XDD122"/>
      <c r="XDE122"/>
      <c r="XDF122"/>
      <c r="XDG122"/>
      <c r="XDH122"/>
      <c r="XDI122"/>
      <c r="XDJ122"/>
      <c r="XDK122"/>
    </row>
    <row r="123" s="10" customFormat="1" customHeight="1" spans="1:16339">
      <c r="A123" s="60">
        <v>121</v>
      </c>
      <c r="B123" s="33">
        <v>710</v>
      </c>
      <c r="C123" s="61" t="s">
        <v>208</v>
      </c>
      <c r="D123" s="33" t="s">
        <v>983</v>
      </c>
      <c r="E123" s="30">
        <v>71</v>
      </c>
      <c r="F123" s="30">
        <v>85</v>
      </c>
      <c r="G123" s="7">
        <v>94</v>
      </c>
      <c r="H123" s="7">
        <v>103</v>
      </c>
      <c r="I123" s="7">
        <v>34</v>
      </c>
      <c r="J123" s="7">
        <v>38</v>
      </c>
      <c r="K123" s="7">
        <v>51</v>
      </c>
      <c r="L123" s="7">
        <v>66</v>
      </c>
      <c r="M123" s="7">
        <v>7</v>
      </c>
      <c r="N123" s="7">
        <v>8</v>
      </c>
      <c r="O123" s="7">
        <v>57</v>
      </c>
      <c r="P123" s="7">
        <v>68</v>
      </c>
      <c r="Q123" s="7">
        <v>13</v>
      </c>
      <c r="R123" s="7">
        <v>15</v>
      </c>
      <c r="S123" s="7">
        <v>8</v>
      </c>
      <c r="T123" s="7">
        <v>10</v>
      </c>
      <c r="U123" s="7">
        <v>19</v>
      </c>
      <c r="V123" s="7">
        <v>23</v>
      </c>
      <c r="W123" s="30">
        <v>20</v>
      </c>
      <c r="X123" s="7">
        <v>27</v>
      </c>
      <c r="Y123" s="7">
        <v>25</v>
      </c>
      <c r="Z123" s="7">
        <v>30</v>
      </c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</row>
    <row r="124" s="10" customFormat="1" customHeight="1" spans="1:16339">
      <c r="A124" s="60">
        <v>122</v>
      </c>
      <c r="B124" s="33">
        <v>351</v>
      </c>
      <c r="C124" s="61" t="s">
        <v>221</v>
      </c>
      <c r="D124" s="33" t="s">
        <v>983</v>
      </c>
      <c r="E124" s="30">
        <v>46</v>
      </c>
      <c r="F124" s="30">
        <v>55</v>
      </c>
      <c r="G124" s="7">
        <v>61</v>
      </c>
      <c r="H124" s="7">
        <v>67</v>
      </c>
      <c r="I124" s="7">
        <v>18</v>
      </c>
      <c r="J124" s="7">
        <v>19</v>
      </c>
      <c r="K124" s="7">
        <v>38</v>
      </c>
      <c r="L124" s="7">
        <v>50</v>
      </c>
      <c r="M124" s="7">
        <v>7</v>
      </c>
      <c r="N124" s="7">
        <v>8</v>
      </c>
      <c r="O124" s="7">
        <v>57</v>
      </c>
      <c r="P124" s="7">
        <v>68</v>
      </c>
      <c r="Q124" s="7">
        <v>13</v>
      </c>
      <c r="R124" s="7">
        <v>15</v>
      </c>
      <c r="S124" s="7">
        <v>8</v>
      </c>
      <c r="T124" s="7">
        <v>10</v>
      </c>
      <c r="U124" s="7">
        <v>19</v>
      </c>
      <c r="V124" s="7">
        <v>23</v>
      </c>
      <c r="W124" s="30">
        <v>20</v>
      </c>
      <c r="X124" s="7">
        <v>27</v>
      </c>
      <c r="Y124" s="7">
        <v>21</v>
      </c>
      <c r="Z124" s="7">
        <v>25</v>
      </c>
      <c r="XCR124"/>
      <c r="XCS124"/>
      <c r="XCT124"/>
      <c r="XCU124"/>
      <c r="XCV124"/>
      <c r="XCW124"/>
      <c r="XCX124"/>
      <c r="XCY124"/>
      <c r="XCZ124"/>
      <c r="XDA124"/>
      <c r="XDB124"/>
      <c r="XDC124"/>
      <c r="XDD124"/>
      <c r="XDE124"/>
      <c r="XDF124"/>
      <c r="XDG124"/>
      <c r="XDH124"/>
      <c r="XDI124"/>
      <c r="XDJ124"/>
      <c r="XDK124"/>
    </row>
    <row r="125" s="10" customFormat="1" customHeight="1" spans="1:16339">
      <c r="A125" s="60">
        <v>123</v>
      </c>
      <c r="B125" s="33">
        <v>713</v>
      </c>
      <c r="C125" s="61" t="s">
        <v>189</v>
      </c>
      <c r="D125" s="33" t="s">
        <v>983</v>
      </c>
      <c r="E125" s="30">
        <v>42</v>
      </c>
      <c r="F125" s="30">
        <v>50</v>
      </c>
      <c r="G125" s="7">
        <v>55</v>
      </c>
      <c r="H125" s="7">
        <v>61</v>
      </c>
      <c r="I125" s="7">
        <v>18</v>
      </c>
      <c r="J125" s="7">
        <v>19</v>
      </c>
      <c r="K125" s="7">
        <v>51</v>
      </c>
      <c r="L125" s="7">
        <v>66</v>
      </c>
      <c r="M125" s="7">
        <v>7</v>
      </c>
      <c r="N125" s="7">
        <v>8</v>
      </c>
      <c r="O125" s="7">
        <v>57</v>
      </c>
      <c r="P125" s="7">
        <v>68</v>
      </c>
      <c r="Q125" s="7">
        <v>23</v>
      </c>
      <c r="R125" s="7">
        <v>28</v>
      </c>
      <c r="S125" s="7">
        <v>8</v>
      </c>
      <c r="T125" s="7">
        <v>10</v>
      </c>
      <c r="U125" s="7">
        <v>19</v>
      </c>
      <c r="V125" s="7">
        <v>23</v>
      </c>
      <c r="W125" s="30">
        <v>20</v>
      </c>
      <c r="X125" s="7">
        <v>27</v>
      </c>
      <c r="Y125" s="7">
        <v>34</v>
      </c>
      <c r="Z125" s="7">
        <v>41</v>
      </c>
      <c r="XCR125"/>
      <c r="XCS125"/>
      <c r="XCT125"/>
      <c r="XCU125"/>
      <c r="XCV125"/>
      <c r="XCW125"/>
      <c r="XCX125"/>
      <c r="XCY125"/>
      <c r="XCZ125"/>
      <c r="XDA125"/>
      <c r="XDB125"/>
      <c r="XDC125"/>
      <c r="XDD125"/>
      <c r="XDE125"/>
      <c r="XDF125"/>
      <c r="XDG125"/>
      <c r="XDH125"/>
      <c r="XDI125"/>
      <c r="XDJ125"/>
      <c r="XDK125"/>
    </row>
    <row r="126" s="10" customFormat="1" customHeight="1" spans="1:16339">
      <c r="A126" s="60">
        <v>124</v>
      </c>
      <c r="B126" s="33">
        <v>329</v>
      </c>
      <c r="C126" s="61" t="s">
        <v>672</v>
      </c>
      <c r="D126" s="33" t="s">
        <v>983</v>
      </c>
      <c r="E126" s="30">
        <v>40</v>
      </c>
      <c r="F126" s="30">
        <v>48</v>
      </c>
      <c r="G126" s="7">
        <v>53</v>
      </c>
      <c r="H126" s="7">
        <v>58</v>
      </c>
      <c r="I126" s="7">
        <v>18</v>
      </c>
      <c r="J126" s="7">
        <v>19</v>
      </c>
      <c r="K126" s="7">
        <v>36</v>
      </c>
      <c r="L126" s="7">
        <v>48</v>
      </c>
      <c r="M126" s="7">
        <v>7</v>
      </c>
      <c r="N126" s="7">
        <v>8</v>
      </c>
      <c r="O126" s="7">
        <v>57</v>
      </c>
      <c r="P126" s="7">
        <v>68</v>
      </c>
      <c r="Q126" s="7">
        <v>13</v>
      </c>
      <c r="R126" s="7">
        <v>15</v>
      </c>
      <c r="S126" s="7">
        <v>8</v>
      </c>
      <c r="T126" s="7">
        <v>10</v>
      </c>
      <c r="U126" s="7">
        <v>19</v>
      </c>
      <c r="V126" s="7">
        <v>23</v>
      </c>
      <c r="W126" s="30">
        <v>20</v>
      </c>
      <c r="X126" s="7">
        <v>27</v>
      </c>
      <c r="Y126" s="7">
        <v>15</v>
      </c>
      <c r="Z126" s="7">
        <v>18</v>
      </c>
      <c r="XCR126"/>
      <c r="XCS126"/>
      <c r="XCT126"/>
      <c r="XCU126"/>
      <c r="XCV126"/>
      <c r="XCW126"/>
      <c r="XCX126"/>
      <c r="XCY126"/>
      <c r="XCZ126"/>
      <c r="XDA126"/>
      <c r="XDB126"/>
      <c r="XDC126"/>
      <c r="XDD126"/>
      <c r="XDE126"/>
      <c r="XDF126"/>
      <c r="XDG126"/>
      <c r="XDH126"/>
      <c r="XDI126"/>
      <c r="XDJ126"/>
      <c r="XDK126"/>
    </row>
    <row r="127" s="10" customFormat="1" customHeight="1" spans="1:16339">
      <c r="A127" s="60">
        <v>125</v>
      </c>
      <c r="B127" s="33">
        <v>104838</v>
      </c>
      <c r="C127" s="61" t="s">
        <v>179</v>
      </c>
      <c r="D127" s="33" t="s">
        <v>983</v>
      </c>
      <c r="E127" s="30">
        <v>52</v>
      </c>
      <c r="F127" s="30">
        <v>62</v>
      </c>
      <c r="G127" s="7">
        <v>68</v>
      </c>
      <c r="H127" s="7">
        <v>75</v>
      </c>
      <c r="I127" s="7">
        <v>20</v>
      </c>
      <c r="J127" s="7">
        <v>22</v>
      </c>
      <c r="K127" s="7">
        <v>51</v>
      </c>
      <c r="L127" s="7">
        <v>66</v>
      </c>
      <c r="M127" s="7">
        <v>12</v>
      </c>
      <c r="N127" s="7">
        <v>14</v>
      </c>
      <c r="O127" s="7">
        <v>57</v>
      </c>
      <c r="P127" s="7">
        <v>68</v>
      </c>
      <c r="Q127" s="7">
        <v>13</v>
      </c>
      <c r="R127" s="7">
        <v>15</v>
      </c>
      <c r="S127" s="7">
        <v>8</v>
      </c>
      <c r="T127" s="7">
        <v>10</v>
      </c>
      <c r="U127" s="7">
        <v>19</v>
      </c>
      <c r="V127" s="7">
        <v>23</v>
      </c>
      <c r="W127" s="30">
        <v>20</v>
      </c>
      <c r="X127" s="7">
        <v>27</v>
      </c>
      <c r="Y127" s="7">
        <v>21</v>
      </c>
      <c r="Z127" s="7">
        <v>25</v>
      </c>
      <c r="XCR127"/>
      <c r="XCS127"/>
      <c r="XCT127"/>
      <c r="XCU127"/>
      <c r="XCV127"/>
      <c r="XCW127"/>
      <c r="XCX127"/>
      <c r="XCY127"/>
      <c r="XCZ127"/>
      <c r="XDA127"/>
      <c r="XDB127"/>
      <c r="XDC127"/>
      <c r="XDD127"/>
      <c r="XDE127"/>
      <c r="XDF127"/>
      <c r="XDG127"/>
      <c r="XDH127"/>
      <c r="XDI127"/>
      <c r="XDJ127"/>
      <c r="XDK127"/>
    </row>
    <row r="128" s="10" customFormat="1" customHeight="1" spans="1:16339">
      <c r="A128" s="60">
        <v>126</v>
      </c>
      <c r="B128" s="33">
        <v>56</v>
      </c>
      <c r="C128" s="61" t="s">
        <v>602</v>
      </c>
      <c r="D128" s="33" t="s">
        <v>983</v>
      </c>
      <c r="E128" s="30">
        <v>40</v>
      </c>
      <c r="F128" s="30">
        <v>48</v>
      </c>
      <c r="G128" s="7">
        <v>53</v>
      </c>
      <c r="H128" s="7">
        <v>58</v>
      </c>
      <c r="I128" s="7">
        <v>18</v>
      </c>
      <c r="J128" s="7">
        <v>19</v>
      </c>
      <c r="K128" s="7">
        <v>37</v>
      </c>
      <c r="L128" s="7">
        <v>49</v>
      </c>
      <c r="M128" s="7">
        <v>7</v>
      </c>
      <c r="N128" s="7">
        <v>8</v>
      </c>
      <c r="O128" s="7">
        <v>57</v>
      </c>
      <c r="P128" s="7">
        <v>68</v>
      </c>
      <c r="Q128" s="7">
        <v>13</v>
      </c>
      <c r="R128" s="7">
        <v>15</v>
      </c>
      <c r="S128" s="7">
        <v>8</v>
      </c>
      <c r="T128" s="7">
        <v>10</v>
      </c>
      <c r="U128" s="7">
        <v>19</v>
      </c>
      <c r="V128" s="7">
        <v>23</v>
      </c>
      <c r="W128" s="30">
        <v>20</v>
      </c>
      <c r="X128" s="7">
        <v>27</v>
      </c>
      <c r="Y128" s="7">
        <v>29</v>
      </c>
      <c r="Z128" s="7">
        <v>35</v>
      </c>
      <c r="XCR128"/>
      <c r="XCS128"/>
      <c r="XCT128"/>
      <c r="XCU128"/>
      <c r="XCV128"/>
      <c r="XCW128"/>
      <c r="XCX128"/>
      <c r="XCY128"/>
      <c r="XCZ128"/>
      <c r="XDA128"/>
      <c r="XDB128"/>
      <c r="XDC128"/>
      <c r="XDD128"/>
      <c r="XDE128"/>
      <c r="XDF128"/>
      <c r="XDG128"/>
      <c r="XDH128"/>
      <c r="XDI128"/>
      <c r="XDJ128"/>
      <c r="XDK128"/>
    </row>
    <row r="129" s="10" customFormat="1" customHeight="1" spans="1:16339">
      <c r="A129" s="60">
        <v>127</v>
      </c>
      <c r="B129" s="33">
        <v>52</v>
      </c>
      <c r="C129" s="61" t="s">
        <v>186</v>
      </c>
      <c r="D129" s="33" t="s">
        <v>983</v>
      </c>
      <c r="E129" s="30">
        <v>71</v>
      </c>
      <c r="F129" s="30">
        <v>85</v>
      </c>
      <c r="G129" s="7">
        <v>94</v>
      </c>
      <c r="H129" s="7">
        <v>103</v>
      </c>
      <c r="I129" s="7">
        <v>18</v>
      </c>
      <c r="J129" s="7">
        <v>20</v>
      </c>
      <c r="K129" s="7">
        <v>48</v>
      </c>
      <c r="L129" s="7">
        <v>62</v>
      </c>
      <c r="M129" s="7">
        <v>12</v>
      </c>
      <c r="N129" s="7">
        <v>14</v>
      </c>
      <c r="O129" s="7">
        <v>57</v>
      </c>
      <c r="P129" s="7">
        <v>68</v>
      </c>
      <c r="Q129" s="7">
        <v>17</v>
      </c>
      <c r="R129" s="7">
        <v>20</v>
      </c>
      <c r="S129" s="7">
        <v>8</v>
      </c>
      <c r="T129" s="7">
        <v>10</v>
      </c>
      <c r="U129" s="7">
        <v>19</v>
      </c>
      <c r="V129" s="7">
        <v>23</v>
      </c>
      <c r="W129" s="30">
        <v>20</v>
      </c>
      <c r="X129" s="7">
        <v>27</v>
      </c>
      <c r="Y129" s="7">
        <v>23</v>
      </c>
      <c r="Z129" s="7">
        <v>28</v>
      </c>
      <c r="XCR129"/>
      <c r="XCS129"/>
      <c r="XCT129"/>
      <c r="XCU129"/>
      <c r="XCV129"/>
      <c r="XCW129"/>
      <c r="XCX129"/>
      <c r="XCY129"/>
      <c r="XCZ129"/>
      <c r="XDA129"/>
      <c r="XDB129"/>
      <c r="XDC129"/>
      <c r="XDD129"/>
      <c r="XDE129"/>
      <c r="XDF129"/>
      <c r="XDG129"/>
      <c r="XDH129"/>
      <c r="XDI129"/>
      <c r="XDJ129"/>
      <c r="XDK129"/>
    </row>
    <row r="130" s="10" customFormat="1" customHeight="1" spans="1:16339">
      <c r="A130" s="60">
        <v>128</v>
      </c>
      <c r="B130" s="33">
        <v>110378</v>
      </c>
      <c r="C130" s="61" t="s">
        <v>212</v>
      </c>
      <c r="D130" s="33" t="s">
        <v>983</v>
      </c>
      <c r="E130" s="30">
        <v>36</v>
      </c>
      <c r="F130" s="30">
        <v>43</v>
      </c>
      <c r="G130" s="7">
        <v>47</v>
      </c>
      <c r="H130" s="7">
        <v>52</v>
      </c>
      <c r="I130" s="7">
        <v>16</v>
      </c>
      <c r="J130" s="7">
        <v>18</v>
      </c>
      <c r="K130" s="7">
        <v>26</v>
      </c>
      <c r="L130" s="7">
        <v>36</v>
      </c>
      <c r="M130" s="7">
        <v>5</v>
      </c>
      <c r="N130" s="7">
        <v>6</v>
      </c>
      <c r="O130" s="7">
        <v>33</v>
      </c>
      <c r="P130" s="7">
        <v>39</v>
      </c>
      <c r="Q130" s="7">
        <v>10</v>
      </c>
      <c r="R130" s="7">
        <v>12</v>
      </c>
      <c r="S130" s="7">
        <v>7</v>
      </c>
      <c r="T130" s="7">
        <v>8</v>
      </c>
      <c r="U130" s="7">
        <v>13</v>
      </c>
      <c r="V130" s="7">
        <v>16</v>
      </c>
      <c r="W130" s="30">
        <v>20</v>
      </c>
      <c r="X130" s="7">
        <v>27</v>
      </c>
      <c r="Y130" s="7">
        <v>11</v>
      </c>
      <c r="Z130" s="7">
        <v>13</v>
      </c>
      <c r="XCR130"/>
      <c r="XCS130"/>
      <c r="XCT130"/>
      <c r="XCU130"/>
      <c r="XCV130"/>
      <c r="XCW130"/>
      <c r="XCX130"/>
      <c r="XCY130"/>
      <c r="XCZ130"/>
      <c r="XDA130"/>
      <c r="XDB130"/>
      <c r="XDC130"/>
      <c r="XDD130"/>
      <c r="XDE130"/>
      <c r="XDF130"/>
      <c r="XDG130"/>
      <c r="XDH130"/>
      <c r="XDI130"/>
      <c r="XDJ130"/>
      <c r="XDK130"/>
    </row>
    <row r="131" customHeight="1" spans="1:26">
      <c r="A131" s="7"/>
      <c r="B131" s="7"/>
      <c r="C131" s="7" t="s">
        <v>15</v>
      </c>
      <c r="D131" s="7"/>
      <c r="E131" s="30">
        <f>SUM(E3:E130)</f>
        <v>9608</v>
      </c>
      <c r="F131" s="30">
        <f t="shared" ref="F131:Z131" si="0">SUM(F3:F130)</f>
        <v>11518</v>
      </c>
      <c r="G131" s="30">
        <f t="shared" si="0"/>
        <v>12694</v>
      </c>
      <c r="H131" s="30">
        <f t="shared" si="0"/>
        <v>13994</v>
      </c>
      <c r="I131" s="30">
        <f t="shared" si="0"/>
        <v>4356</v>
      </c>
      <c r="J131" s="30">
        <f t="shared" si="0"/>
        <v>4781</v>
      </c>
      <c r="K131" s="30">
        <f t="shared" si="0"/>
        <v>8827</v>
      </c>
      <c r="L131" s="30">
        <f t="shared" si="0"/>
        <v>11194</v>
      </c>
      <c r="M131" s="30">
        <f t="shared" si="0"/>
        <v>1512</v>
      </c>
      <c r="N131" s="30">
        <f t="shared" si="0"/>
        <v>1807</v>
      </c>
      <c r="O131" s="30">
        <f t="shared" si="0"/>
        <v>13143</v>
      </c>
      <c r="P131" s="30">
        <f t="shared" si="0"/>
        <v>15755</v>
      </c>
      <c r="Q131" s="30">
        <f t="shared" si="0"/>
        <v>2561</v>
      </c>
      <c r="R131" s="30">
        <f t="shared" si="0"/>
        <v>3057</v>
      </c>
      <c r="S131" s="30">
        <f t="shared" si="0"/>
        <v>1110</v>
      </c>
      <c r="T131" s="30">
        <f t="shared" si="0"/>
        <v>1352</v>
      </c>
      <c r="U131" s="30">
        <f t="shared" si="0"/>
        <v>3195</v>
      </c>
      <c r="V131" s="30">
        <f t="shared" si="0"/>
        <v>3862</v>
      </c>
      <c r="W131" s="30">
        <f t="shared" si="0"/>
        <v>2983</v>
      </c>
      <c r="X131" s="30">
        <f t="shared" si="0"/>
        <v>3926</v>
      </c>
      <c r="Y131" s="30">
        <f t="shared" si="0"/>
        <v>4483</v>
      </c>
      <c r="Z131" s="30">
        <f t="shared" si="0"/>
        <v>5374</v>
      </c>
    </row>
  </sheetData>
  <mergeCells count="12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58"/>
  <sheetViews>
    <sheetView workbookViewId="0">
      <pane xSplit="5" ySplit="2" topLeftCell="T37" activePane="bottomRight" state="frozen"/>
      <selection/>
      <selection pane="topRight"/>
      <selection pane="bottomLeft"/>
      <selection pane="bottomRight" activeCell="Z42" sqref="Z42"/>
    </sheetView>
  </sheetViews>
  <sheetFormatPr defaultColWidth="9" defaultRowHeight="21" customHeight="1"/>
  <cols>
    <col min="1" max="1" width="6.125" style="13" customWidth="1"/>
    <col min="2" max="2" width="12.25" style="14" customWidth="1"/>
    <col min="3" max="3" width="9" style="10" customWidth="1"/>
    <col min="4" max="4" width="4" style="10" hidden="1" customWidth="1"/>
    <col min="5" max="5" width="9" style="10" hidden="1" customWidth="1"/>
    <col min="6" max="6" width="23.375" style="15" customWidth="1"/>
    <col min="7" max="7" width="18.875" style="10" customWidth="1"/>
    <col min="8" max="8" width="21.625" style="15" customWidth="1"/>
    <col min="9" max="11" width="6.25" style="15" hidden="1" customWidth="1"/>
    <col min="12" max="12" width="14.625" style="15" hidden="1" customWidth="1"/>
    <col min="13" max="14" width="11.375" style="13" customWidth="1"/>
    <col min="15" max="15" width="9" style="13" hidden="1" customWidth="1"/>
    <col min="16" max="16" width="10.375" style="13" hidden="1" customWidth="1"/>
    <col min="17" max="17" width="9" style="13" hidden="1" customWidth="1"/>
    <col min="18" max="24" width="12.75" style="10" customWidth="1"/>
    <col min="25" max="26" width="12.75" style="13" customWidth="1"/>
    <col min="27" max="29" width="12.75" style="10" customWidth="1"/>
    <col min="30" max="16368" width="9" style="10"/>
    <col min="16369" max="16377" width="9" style="16"/>
  </cols>
  <sheetData>
    <row r="1" s="8" customFormat="1" customHeight="1" spans="1:29">
      <c r="A1" s="17" t="s">
        <v>741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36" t="s">
        <v>742</v>
      </c>
      <c r="N1" s="36"/>
      <c r="O1" s="37" t="s">
        <v>1007</v>
      </c>
      <c r="P1" s="37"/>
      <c r="Q1" s="37"/>
      <c r="R1" s="43" t="s">
        <v>1008</v>
      </c>
      <c r="S1" s="43"/>
      <c r="T1" s="43"/>
      <c r="U1" s="44" t="s">
        <v>1009</v>
      </c>
      <c r="V1" s="44"/>
      <c r="W1" s="43" t="s">
        <v>1010</v>
      </c>
      <c r="X1" s="43"/>
      <c r="Y1" s="44" t="s">
        <v>1011</v>
      </c>
      <c r="Z1" s="44"/>
      <c r="AA1" s="44"/>
      <c r="AB1" s="44"/>
      <c r="AC1" s="7" t="s">
        <v>1012</v>
      </c>
    </row>
    <row r="2" s="9" customFormat="1" ht="27" customHeight="1" spans="1:29">
      <c r="A2" s="18" t="s">
        <v>747</v>
      </c>
      <c r="B2" s="18" t="s">
        <v>747</v>
      </c>
      <c r="C2" s="18" t="s">
        <v>748</v>
      </c>
      <c r="D2" s="18"/>
      <c r="E2" s="18"/>
      <c r="F2" s="18" t="s">
        <v>749</v>
      </c>
      <c r="G2" s="18" t="s">
        <v>750</v>
      </c>
      <c r="H2" s="18" t="s">
        <v>751</v>
      </c>
      <c r="I2" s="18" t="s">
        <v>752</v>
      </c>
      <c r="J2" s="18" t="s">
        <v>753</v>
      </c>
      <c r="K2" s="18" t="s">
        <v>754</v>
      </c>
      <c r="L2" s="18" t="s">
        <v>755</v>
      </c>
      <c r="M2" s="38" t="s">
        <v>73</v>
      </c>
      <c r="N2" s="38" t="s">
        <v>69</v>
      </c>
      <c r="O2" s="39" t="s">
        <v>23</v>
      </c>
      <c r="P2" s="39" t="s">
        <v>24</v>
      </c>
      <c r="Q2" s="39" t="s">
        <v>1013</v>
      </c>
      <c r="R2" s="45" t="s">
        <v>23</v>
      </c>
      <c r="S2" s="45" t="s">
        <v>24</v>
      </c>
      <c r="T2" s="45" t="s">
        <v>1013</v>
      </c>
      <c r="U2" s="38" t="s">
        <v>23</v>
      </c>
      <c r="V2" s="38" t="s">
        <v>24</v>
      </c>
      <c r="W2" s="45" t="s">
        <v>23</v>
      </c>
      <c r="X2" s="45" t="s">
        <v>24</v>
      </c>
      <c r="Y2" s="38" t="s">
        <v>1014</v>
      </c>
      <c r="Z2" s="38" t="s">
        <v>1015</v>
      </c>
      <c r="AA2" s="38" t="s">
        <v>1016</v>
      </c>
      <c r="AB2" s="38" t="s">
        <v>1017</v>
      </c>
      <c r="AC2" s="7"/>
    </row>
    <row r="3" s="10" customFormat="1" customHeight="1" spans="1:29">
      <c r="A3" s="18">
        <v>1</v>
      </c>
      <c r="B3" s="18" t="s">
        <v>0</v>
      </c>
      <c r="C3" s="19">
        <v>104690</v>
      </c>
      <c r="D3" s="20" t="s">
        <v>757</v>
      </c>
      <c r="E3" s="20" t="str">
        <f t="shared" ref="E3:E8" si="0">C3&amp;D3</f>
        <v>104690,</v>
      </c>
      <c r="F3" s="21" t="s">
        <v>758</v>
      </c>
      <c r="G3" s="19" t="s">
        <v>759</v>
      </c>
      <c r="H3" s="21" t="s">
        <v>760</v>
      </c>
      <c r="I3" s="18">
        <v>18</v>
      </c>
      <c r="J3" s="18">
        <v>29</v>
      </c>
      <c r="K3" s="40">
        <v>0.379310344827586</v>
      </c>
      <c r="L3" s="40" t="s">
        <v>761</v>
      </c>
      <c r="M3" s="18">
        <v>9608</v>
      </c>
      <c r="N3" s="18">
        <v>11518</v>
      </c>
      <c r="O3" s="30">
        <f>VLOOKUP(C:C,[1]查询指定品种销售汇总!$B$1:$U$65536,20,0)</f>
        <v>2944</v>
      </c>
      <c r="P3" s="30">
        <f>VLOOKUP(C:C,[1]查询指定品种销售汇总!$B$1:$V$65536,21,0)</f>
        <v>78104.77</v>
      </c>
      <c r="Q3" s="46" t="str">
        <f>VLOOKUP(C:C,[1]查询指定品种销售汇总!$B$1:$X$65536,23,0)</f>
        <v>32.14%</v>
      </c>
      <c r="R3" s="30">
        <v>2944</v>
      </c>
      <c r="S3" s="30">
        <v>78104.77</v>
      </c>
      <c r="T3" s="30" t="s">
        <v>1018</v>
      </c>
      <c r="U3" s="30">
        <v>3159</v>
      </c>
      <c r="V3" s="30">
        <v>86333.42</v>
      </c>
      <c r="W3" s="30">
        <v>1712</v>
      </c>
      <c r="X3" s="30">
        <v>45699.16</v>
      </c>
      <c r="Y3" s="48">
        <f t="shared" ref="Y3:Y46" si="1">(R3-U3)/U3</f>
        <v>-0.0680595125039569</v>
      </c>
      <c r="Z3" s="48">
        <f t="shared" ref="Z3:Z46" si="2">(S3-V3)/V3</f>
        <v>-0.0953124525820939</v>
      </c>
      <c r="AA3" s="48">
        <f>(R3-W3)/W3</f>
        <v>0.719626168224299</v>
      </c>
      <c r="AB3" s="48">
        <f>(S3-X3)/X3</f>
        <v>0.709107344642659</v>
      </c>
      <c r="AC3" s="49"/>
    </row>
    <row r="4" s="10" customFormat="1" ht="32" customHeight="1" spans="1:29">
      <c r="A4" s="18"/>
      <c r="B4" s="18"/>
      <c r="C4" s="22">
        <v>63123</v>
      </c>
      <c r="D4" s="20" t="s">
        <v>757</v>
      </c>
      <c r="E4" s="20" t="str">
        <f t="shared" si="0"/>
        <v>63123,</v>
      </c>
      <c r="F4" s="22" t="s">
        <v>765</v>
      </c>
      <c r="G4" s="18" t="s">
        <v>766</v>
      </c>
      <c r="H4" s="18" t="s">
        <v>767</v>
      </c>
      <c r="I4" s="18">
        <v>8.94</v>
      </c>
      <c r="J4" s="18">
        <v>29.8</v>
      </c>
      <c r="K4" s="41">
        <v>0.7</v>
      </c>
      <c r="L4" s="40" t="s">
        <v>768</v>
      </c>
      <c r="M4" s="18"/>
      <c r="N4" s="18"/>
      <c r="O4" s="30">
        <f>VLOOKUP(C:C,[1]查询指定品种销售汇总!$B$1:$U$65536,20,0)</f>
        <v>599</v>
      </c>
      <c r="P4" s="30">
        <f>VLOOKUP(C:C,[1]查询指定品种销售汇总!$B$1:$V$65536,21,0)</f>
        <v>16699.7</v>
      </c>
      <c r="Q4" s="46" t="str">
        <f>VLOOKUP(C:C,[1]查询指定品种销售汇总!$B$1:$X$65536,23,0)</f>
        <v>67.93%</v>
      </c>
      <c r="R4" s="30">
        <v>599</v>
      </c>
      <c r="S4" s="30">
        <v>16699.7</v>
      </c>
      <c r="T4" s="30" t="s">
        <v>1019</v>
      </c>
      <c r="U4" s="30">
        <v>654</v>
      </c>
      <c r="V4" s="30">
        <v>18590.68</v>
      </c>
      <c r="W4" s="30">
        <v>0</v>
      </c>
      <c r="X4" s="30">
        <v>0</v>
      </c>
      <c r="Y4" s="48">
        <f t="shared" si="1"/>
        <v>-0.0840978593272171</v>
      </c>
      <c r="Z4" s="48">
        <f t="shared" si="2"/>
        <v>-0.101716559050019</v>
      </c>
      <c r="AA4" s="48"/>
      <c r="AB4" s="48"/>
      <c r="AC4" s="49"/>
    </row>
    <row r="5" s="10" customFormat="1" customHeight="1" spans="1:29">
      <c r="A5" s="18"/>
      <c r="B5" s="18"/>
      <c r="C5" s="18">
        <v>1466</v>
      </c>
      <c r="D5" s="20" t="s">
        <v>757</v>
      </c>
      <c r="E5" s="20" t="str">
        <f t="shared" si="0"/>
        <v>1466,</v>
      </c>
      <c r="F5" s="18" t="s">
        <v>769</v>
      </c>
      <c r="G5" s="18" t="s">
        <v>770</v>
      </c>
      <c r="H5" s="18" t="s">
        <v>771</v>
      </c>
      <c r="I5" s="18">
        <v>7.5</v>
      </c>
      <c r="J5" s="18">
        <v>19.8</v>
      </c>
      <c r="K5" s="41">
        <v>0.621212121212121</v>
      </c>
      <c r="L5" s="40" t="s">
        <v>772</v>
      </c>
      <c r="M5" s="18"/>
      <c r="N5" s="18"/>
      <c r="O5" s="30">
        <f>VLOOKUP(C:C,[1]查询指定品种销售汇总!$B$1:$U$65536,20,0)</f>
        <v>1287</v>
      </c>
      <c r="P5" s="30">
        <f>VLOOKUP(C:C,[1]查询指定品种销售汇总!$B$1:$V$65536,21,0)</f>
        <v>21454.25</v>
      </c>
      <c r="Q5" s="46" t="str">
        <f>VLOOKUP(C:C,[1]查询指定品种销售汇总!$B$1:$X$65536,23,0)</f>
        <v>55.01%</v>
      </c>
      <c r="R5" s="30">
        <v>1287</v>
      </c>
      <c r="S5" s="30">
        <v>21454.25</v>
      </c>
      <c r="T5" s="30" t="s">
        <v>1020</v>
      </c>
      <c r="U5" s="30">
        <v>1408</v>
      </c>
      <c r="V5" s="30">
        <v>24352.78</v>
      </c>
      <c r="W5" s="30">
        <v>487</v>
      </c>
      <c r="X5" s="30">
        <v>8038.1</v>
      </c>
      <c r="Y5" s="48">
        <f t="shared" si="1"/>
        <v>-0.0859375</v>
      </c>
      <c r="Z5" s="48">
        <f t="shared" si="2"/>
        <v>-0.119022551018816</v>
      </c>
      <c r="AA5" s="48">
        <f t="shared" ref="AA5:AA13" si="3">(R5-W5)/W5</f>
        <v>1.64271047227926</v>
      </c>
      <c r="AB5" s="48">
        <f t="shared" ref="AB5:AB13" si="4">(S5-X5)/X5</f>
        <v>1.66906980505343</v>
      </c>
      <c r="AC5" s="49"/>
    </row>
    <row r="6" s="10" customFormat="1" customHeight="1" spans="1:29">
      <c r="A6" s="18"/>
      <c r="B6" s="18"/>
      <c r="C6" s="18">
        <v>171872</v>
      </c>
      <c r="D6" s="20" t="s">
        <v>757</v>
      </c>
      <c r="E6" s="20" t="str">
        <f t="shared" si="0"/>
        <v>171872,</v>
      </c>
      <c r="F6" s="18" t="s">
        <v>773</v>
      </c>
      <c r="G6" s="18" t="s">
        <v>774</v>
      </c>
      <c r="H6" s="18" t="s">
        <v>775</v>
      </c>
      <c r="I6" s="18">
        <v>8.32</v>
      </c>
      <c r="J6" s="18">
        <v>26.9</v>
      </c>
      <c r="K6" s="41">
        <v>0.690706319702602</v>
      </c>
      <c r="L6" s="40" t="s">
        <v>776</v>
      </c>
      <c r="M6" s="18"/>
      <c r="N6" s="18"/>
      <c r="O6" s="30">
        <f>VLOOKUP(C:C,[1]查询指定品种销售汇总!$B$1:$U$65536,20,0)</f>
        <v>1938</v>
      </c>
      <c r="P6" s="30">
        <f>VLOOKUP(C:C,[1]查询指定品种销售汇总!$B$1:$V$65536,21,0)</f>
        <v>45345.76</v>
      </c>
      <c r="Q6" s="46" t="str">
        <f>VLOOKUP(C:C,[1]查询指定品种销售汇总!$B$1:$X$65536,23,0)</f>
        <v>64.49%</v>
      </c>
      <c r="R6" s="30">
        <v>1938</v>
      </c>
      <c r="S6" s="30">
        <v>45345.76</v>
      </c>
      <c r="T6" s="30" t="s">
        <v>1021</v>
      </c>
      <c r="U6" s="30">
        <v>1915</v>
      </c>
      <c r="V6" s="30">
        <v>45657.37</v>
      </c>
      <c r="W6" s="30">
        <v>794</v>
      </c>
      <c r="X6" s="30">
        <v>19094.36</v>
      </c>
      <c r="Y6" s="48">
        <f t="shared" si="1"/>
        <v>0.0120104438642298</v>
      </c>
      <c r="Z6" s="48">
        <f t="shared" si="2"/>
        <v>-0.00682496604600748</v>
      </c>
      <c r="AA6" s="48">
        <f t="shared" si="3"/>
        <v>1.44080604534005</v>
      </c>
      <c r="AB6" s="48">
        <f t="shared" si="4"/>
        <v>1.37482481738063</v>
      </c>
      <c r="AC6" s="49"/>
    </row>
    <row r="7" s="10" customFormat="1" customHeight="1" spans="1:29">
      <c r="A7" s="18"/>
      <c r="B7" s="18"/>
      <c r="C7" s="19">
        <v>110795</v>
      </c>
      <c r="D7" s="20" t="s">
        <v>757</v>
      </c>
      <c r="E7" s="20" t="str">
        <f t="shared" si="0"/>
        <v>110795,</v>
      </c>
      <c r="F7" s="21" t="s">
        <v>777</v>
      </c>
      <c r="G7" s="19" t="s">
        <v>778</v>
      </c>
      <c r="H7" s="19" t="s">
        <v>779</v>
      </c>
      <c r="I7" s="18">
        <v>16</v>
      </c>
      <c r="J7" s="18">
        <v>27.8</v>
      </c>
      <c r="K7" s="41">
        <f>(J7-I7)/I7</f>
        <v>0.7375</v>
      </c>
      <c r="L7" s="40" t="s">
        <v>780</v>
      </c>
      <c r="M7" s="18"/>
      <c r="N7" s="18"/>
      <c r="O7" s="30">
        <f>VLOOKUP(C:C,[1]查询指定品种销售汇总!$B$1:$U$65536,20,0)</f>
        <v>262</v>
      </c>
      <c r="P7" s="30">
        <f>VLOOKUP(C:C,[1]查询指定品种销售汇总!$B$1:$V$65536,21,0)</f>
        <v>6619.95</v>
      </c>
      <c r="Q7" s="46" t="str">
        <f>VLOOKUP(C:C,[1]查询指定品种销售汇总!$B$1:$X$65536,23,0)</f>
        <v>36.65%</v>
      </c>
      <c r="R7" s="30">
        <v>262</v>
      </c>
      <c r="S7" s="30">
        <v>6619.95</v>
      </c>
      <c r="T7" s="30" t="s">
        <v>1022</v>
      </c>
      <c r="U7" s="30">
        <v>39</v>
      </c>
      <c r="V7" s="30">
        <v>899.14</v>
      </c>
      <c r="W7" s="30">
        <v>23</v>
      </c>
      <c r="X7" s="30">
        <v>575.59</v>
      </c>
      <c r="Y7" s="48">
        <f t="shared" si="1"/>
        <v>5.71794871794872</v>
      </c>
      <c r="Z7" s="48">
        <f t="shared" si="2"/>
        <v>6.3625353115199</v>
      </c>
      <c r="AA7" s="48">
        <f t="shared" si="3"/>
        <v>10.3913043478261</v>
      </c>
      <c r="AB7" s="48">
        <f t="shared" si="4"/>
        <v>10.5011553362637</v>
      </c>
      <c r="AC7" s="49"/>
    </row>
    <row r="8" s="10" customFormat="1" customHeight="1" spans="1:29">
      <c r="A8" s="18"/>
      <c r="B8" s="18"/>
      <c r="C8" s="19">
        <v>66292</v>
      </c>
      <c r="D8" s="20" t="s">
        <v>757</v>
      </c>
      <c r="E8" s="20" t="str">
        <f t="shared" si="0"/>
        <v>66292,</v>
      </c>
      <c r="F8" s="19" t="s">
        <v>781</v>
      </c>
      <c r="G8" s="19" t="s">
        <v>782</v>
      </c>
      <c r="H8" s="19" t="s">
        <v>783</v>
      </c>
      <c r="I8" s="18">
        <v>18</v>
      </c>
      <c r="J8" s="18">
        <v>33</v>
      </c>
      <c r="K8" s="41">
        <f>(J8-I8)/I8</f>
        <v>0.833333333333333</v>
      </c>
      <c r="L8" s="40" t="s">
        <v>780</v>
      </c>
      <c r="M8" s="18"/>
      <c r="N8" s="18"/>
      <c r="O8" s="30">
        <f>VLOOKUP(C:C,[1]查询指定品种销售汇总!$B$1:$U$65536,20,0)</f>
        <v>1467</v>
      </c>
      <c r="P8" s="30">
        <f>VLOOKUP(C:C,[1]查询指定品种销售汇总!$B$1:$V$65536,21,0)</f>
        <v>41944.45</v>
      </c>
      <c r="Q8" s="46" t="str">
        <f>VLOOKUP(C:C,[1]查询指定品种销售汇总!$B$1:$X$65536,23,0)</f>
        <v>37.33%</v>
      </c>
      <c r="R8" s="30">
        <v>1467</v>
      </c>
      <c r="S8" s="30">
        <v>41944.45</v>
      </c>
      <c r="T8" s="30" t="s">
        <v>1023</v>
      </c>
      <c r="U8" s="30">
        <v>835</v>
      </c>
      <c r="V8" s="30">
        <v>24164.25</v>
      </c>
      <c r="W8" s="30">
        <v>1075</v>
      </c>
      <c r="X8" s="30">
        <v>31599.83</v>
      </c>
      <c r="Y8" s="48">
        <f t="shared" si="1"/>
        <v>0.75688622754491</v>
      </c>
      <c r="Z8" s="48">
        <f t="shared" si="2"/>
        <v>0.735805994392543</v>
      </c>
      <c r="AA8" s="48">
        <f t="shared" si="3"/>
        <v>0.364651162790698</v>
      </c>
      <c r="AB8" s="48">
        <f t="shared" si="4"/>
        <v>0.327363153535952</v>
      </c>
      <c r="AC8" s="49"/>
    </row>
    <row r="9" s="11" customFormat="1" customHeight="1" spans="1:16377">
      <c r="A9" s="23"/>
      <c r="B9" s="23"/>
      <c r="C9" s="24"/>
      <c r="D9" s="23"/>
      <c r="E9" s="23"/>
      <c r="F9" s="24"/>
      <c r="G9" s="25" t="s">
        <v>0</v>
      </c>
      <c r="H9" s="24"/>
      <c r="I9" s="23"/>
      <c r="J9" s="23"/>
      <c r="K9" s="42"/>
      <c r="L9" s="42"/>
      <c r="M9" s="23"/>
      <c r="N9" s="23"/>
      <c r="O9" s="34"/>
      <c r="P9" s="34"/>
      <c r="Q9" s="47"/>
      <c r="R9" s="34">
        <f>SUM(R3:R8)</f>
        <v>8497</v>
      </c>
      <c r="S9" s="34">
        <f t="shared" ref="S9:X9" si="5">SUM(S3:S8)</f>
        <v>210168.88</v>
      </c>
      <c r="T9" s="34">
        <f t="shared" si="5"/>
        <v>0</v>
      </c>
      <c r="U9" s="34">
        <f t="shared" si="5"/>
        <v>8010</v>
      </c>
      <c r="V9" s="34">
        <f t="shared" si="5"/>
        <v>199997.64</v>
      </c>
      <c r="W9" s="34">
        <f t="shared" si="5"/>
        <v>4091</v>
      </c>
      <c r="X9" s="34">
        <f t="shared" si="5"/>
        <v>105007.04</v>
      </c>
      <c r="Y9" s="50">
        <f t="shared" si="1"/>
        <v>0.0607990012484394</v>
      </c>
      <c r="Z9" s="50">
        <f t="shared" si="2"/>
        <v>0.0508568001102412</v>
      </c>
      <c r="AA9" s="50">
        <f t="shared" si="3"/>
        <v>1.07699828892691</v>
      </c>
      <c r="AB9" s="50">
        <f t="shared" si="4"/>
        <v>1.00147418687357</v>
      </c>
      <c r="AC9" s="50">
        <f>R9/M3</f>
        <v>0.884367194004996</v>
      </c>
      <c r="XEO9" s="51"/>
      <c r="XEP9" s="51"/>
      <c r="XEQ9" s="51"/>
      <c r="XER9" s="51"/>
      <c r="XES9" s="51"/>
      <c r="XET9" s="51"/>
      <c r="XEU9" s="51"/>
      <c r="XEV9" s="51"/>
      <c r="XEW9" s="51"/>
    </row>
    <row r="10" s="10" customFormat="1" customHeight="1" spans="1:29">
      <c r="A10" s="18">
        <v>2</v>
      </c>
      <c r="B10" s="18" t="s">
        <v>784</v>
      </c>
      <c r="C10" s="22">
        <v>141233</v>
      </c>
      <c r="D10" s="20" t="s">
        <v>757</v>
      </c>
      <c r="E10" s="20" t="str">
        <f>C10&amp;D10</f>
        <v>141233,</v>
      </c>
      <c r="F10" s="22" t="s">
        <v>785</v>
      </c>
      <c r="G10" s="22" t="s">
        <v>786</v>
      </c>
      <c r="H10" s="22" t="s">
        <v>787</v>
      </c>
      <c r="I10" s="18">
        <v>22.39</v>
      </c>
      <c r="J10" s="18">
        <v>32</v>
      </c>
      <c r="K10" s="41">
        <v>0.3003125</v>
      </c>
      <c r="L10" s="40" t="s">
        <v>788</v>
      </c>
      <c r="M10" s="18">
        <v>12694</v>
      </c>
      <c r="N10" s="18">
        <v>13994</v>
      </c>
      <c r="O10" s="30">
        <f>VLOOKUP(C:C,[1]查询指定品种销售汇总!$B$1:$U$65536,20,0)</f>
        <v>3198</v>
      </c>
      <c r="P10" s="30">
        <f>VLOOKUP(C:C,[1]查询指定品种销售汇总!$B$1:$V$65536,21,0)</f>
        <v>80751.28</v>
      </c>
      <c r="Q10" s="46" t="str">
        <f>VLOOKUP(C:C,[1]查询指定品种销售汇总!$B$1:$X$65536,23,0)</f>
        <v>11.16%</v>
      </c>
      <c r="R10" s="30">
        <v>3198</v>
      </c>
      <c r="S10" s="30">
        <v>80751.28</v>
      </c>
      <c r="T10" s="30" t="s">
        <v>1024</v>
      </c>
      <c r="U10" s="30">
        <v>3710</v>
      </c>
      <c r="V10" s="30">
        <v>94351.63</v>
      </c>
      <c r="W10" s="30">
        <v>1657</v>
      </c>
      <c r="X10" s="30">
        <v>48096.81</v>
      </c>
      <c r="Y10" s="48">
        <f t="shared" si="1"/>
        <v>-0.13800539083558</v>
      </c>
      <c r="Z10" s="48">
        <f t="shared" si="2"/>
        <v>-0.144145363466429</v>
      </c>
      <c r="AA10" s="48">
        <f t="shared" si="3"/>
        <v>0.929993964996983</v>
      </c>
      <c r="AB10" s="48">
        <f t="shared" si="4"/>
        <v>0.678932137079362</v>
      </c>
      <c r="AC10" s="48"/>
    </row>
    <row r="11" s="10" customFormat="1" customHeight="1" spans="1:29">
      <c r="A11" s="18"/>
      <c r="B11" s="18"/>
      <c r="C11" s="22">
        <v>137775</v>
      </c>
      <c r="D11" s="20" t="s">
        <v>757</v>
      </c>
      <c r="E11" s="20" t="str">
        <f>C11&amp;D11</f>
        <v>137775,</v>
      </c>
      <c r="F11" s="22" t="s">
        <v>785</v>
      </c>
      <c r="G11" s="22" t="s">
        <v>789</v>
      </c>
      <c r="H11" s="22" t="s">
        <v>787</v>
      </c>
      <c r="I11" s="18">
        <v>25.14</v>
      </c>
      <c r="J11" s="18">
        <v>36</v>
      </c>
      <c r="K11" s="41">
        <v>0.301666666666667</v>
      </c>
      <c r="L11" s="40" t="s">
        <v>788</v>
      </c>
      <c r="M11" s="18"/>
      <c r="N11" s="18"/>
      <c r="O11" s="30">
        <f>VLOOKUP(C:C,[1]查询指定品种销售汇总!$B$1:$U$65536,20,0)</f>
        <v>3010</v>
      </c>
      <c r="P11" s="30">
        <f>VLOOKUP(C:C,[1]查询指定品种销售汇总!$B$1:$V$65536,21,0)</f>
        <v>86061.9</v>
      </c>
      <c r="Q11" s="46" t="str">
        <f>VLOOKUP(C:C,[1]查询指定品种销售汇总!$B$1:$X$65536,23,0)</f>
        <v>12.07%</v>
      </c>
      <c r="R11" s="30">
        <v>3010</v>
      </c>
      <c r="S11" s="30">
        <v>86061.9</v>
      </c>
      <c r="T11" s="30" t="s">
        <v>1025</v>
      </c>
      <c r="U11" s="30">
        <v>2119</v>
      </c>
      <c r="V11" s="30">
        <v>61127.2</v>
      </c>
      <c r="W11" s="30">
        <v>1158</v>
      </c>
      <c r="X11" s="30">
        <v>38760.54</v>
      </c>
      <c r="Y11" s="48">
        <f t="shared" si="1"/>
        <v>0.420481359131666</v>
      </c>
      <c r="Z11" s="48">
        <f t="shared" si="2"/>
        <v>0.407914970749519</v>
      </c>
      <c r="AA11" s="48">
        <f t="shared" si="3"/>
        <v>1.5993091537133</v>
      </c>
      <c r="AB11" s="48">
        <f t="shared" si="4"/>
        <v>1.22034832332057</v>
      </c>
      <c r="AC11" s="48"/>
    </row>
    <row r="12" s="10" customFormat="1" customHeight="1" spans="1:29">
      <c r="A12" s="18"/>
      <c r="B12" s="18"/>
      <c r="C12" s="22">
        <v>139379</v>
      </c>
      <c r="D12" s="20" t="s">
        <v>757</v>
      </c>
      <c r="E12" s="20" t="str">
        <f>C12&amp;D12</f>
        <v>139379,</v>
      </c>
      <c r="F12" s="22" t="s">
        <v>790</v>
      </c>
      <c r="G12" s="22" t="s">
        <v>791</v>
      </c>
      <c r="H12" s="22" t="s">
        <v>792</v>
      </c>
      <c r="I12" s="18">
        <v>8.4</v>
      </c>
      <c r="J12" s="18">
        <v>24</v>
      </c>
      <c r="K12" s="41">
        <v>0.65</v>
      </c>
      <c r="L12" s="40" t="s">
        <v>788</v>
      </c>
      <c r="M12" s="18"/>
      <c r="N12" s="18"/>
      <c r="O12" s="30">
        <f>VLOOKUP(C:C,[1]查询指定品种销售汇总!$B$1:$U$65536,20,0)</f>
        <v>5652</v>
      </c>
      <c r="P12" s="30">
        <f>VLOOKUP(C:C,[1]查询指定品种销售汇总!$B$1:$V$65536,21,0)</f>
        <v>112675.02</v>
      </c>
      <c r="Q12" s="46" t="str">
        <f>VLOOKUP(C:C,[1]查询指定品种销售汇总!$B$1:$X$65536,23,0)</f>
        <v>57.86%</v>
      </c>
      <c r="R12" s="30">
        <v>5652</v>
      </c>
      <c r="S12" s="30">
        <v>112675.02</v>
      </c>
      <c r="T12" s="30" t="s">
        <v>1026</v>
      </c>
      <c r="U12" s="30">
        <v>5285</v>
      </c>
      <c r="V12" s="30">
        <v>108662.79</v>
      </c>
      <c r="W12" s="30">
        <v>3430</v>
      </c>
      <c r="X12" s="30">
        <v>71425.8</v>
      </c>
      <c r="Y12" s="48">
        <f t="shared" si="1"/>
        <v>0.069441816461684</v>
      </c>
      <c r="Z12" s="48">
        <f t="shared" si="2"/>
        <v>0.0369236792097829</v>
      </c>
      <c r="AA12" s="48">
        <f t="shared" si="3"/>
        <v>0.647813411078717</v>
      </c>
      <c r="AB12" s="48">
        <f t="shared" si="4"/>
        <v>0.577511487445713</v>
      </c>
      <c r="AC12" s="48"/>
    </row>
    <row r="13" s="10" customFormat="1" customHeight="1" spans="1:29">
      <c r="A13" s="18"/>
      <c r="B13" s="18"/>
      <c r="C13" s="18">
        <v>46760</v>
      </c>
      <c r="D13" s="20" t="s">
        <v>757</v>
      </c>
      <c r="E13" s="20" t="str">
        <f>C13&amp;D13</f>
        <v>46760,</v>
      </c>
      <c r="F13" s="18" t="s">
        <v>793</v>
      </c>
      <c r="G13" s="18" t="s">
        <v>794</v>
      </c>
      <c r="H13" s="18" t="s">
        <v>795</v>
      </c>
      <c r="I13" s="18">
        <v>3.5</v>
      </c>
      <c r="J13" s="18">
        <v>18</v>
      </c>
      <c r="K13" s="41">
        <v>0.805555555555556</v>
      </c>
      <c r="L13" s="40" t="s">
        <v>762</v>
      </c>
      <c r="M13" s="18"/>
      <c r="N13" s="18"/>
      <c r="O13" s="30">
        <f>VLOOKUP(C:C,[1]查询指定品种销售汇总!$B$1:$U$65536,20,0)</f>
        <v>2583</v>
      </c>
      <c r="P13" s="30">
        <f>VLOOKUP(C:C,[1]查询指定品种销售汇总!$B$1:$V$65536,21,0)</f>
        <v>40485.66</v>
      </c>
      <c r="Q13" s="46" t="str">
        <f>VLOOKUP(C:C,[1]查询指定品种销售汇总!$B$1:$X$65536,23,0)</f>
        <v>77.45%</v>
      </c>
      <c r="R13" s="30">
        <v>2583</v>
      </c>
      <c r="S13" s="30">
        <v>40485.66</v>
      </c>
      <c r="T13" s="30" t="s">
        <v>1027</v>
      </c>
      <c r="U13" s="30">
        <v>2986</v>
      </c>
      <c r="V13" s="30">
        <v>48548.57</v>
      </c>
      <c r="W13" s="30">
        <v>342</v>
      </c>
      <c r="X13" s="30">
        <v>3388.3</v>
      </c>
      <c r="Y13" s="48">
        <f t="shared" si="1"/>
        <v>-0.13496316141996</v>
      </c>
      <c r="Z13" s="48">
        <f t="shared" si="2"/>
        <v>-0.166079248060241</v>
      </c>
      <c r="AA13" s="48">
        <f t="shared" si="3"/>
        <v>6.55263157894737</v>
      </c>
      <c r="AB13" s="48">
        <f t="shared" si="4"/>
        <v>10.9486645220317</v>
      </c>
      <c r="AC13" s="48"/>
    </row>
    <row r="14" s="10" customFormat="1" customHeight="1" spans="1:29">
      <c r="A14" s="18"/>
      <c r="B14" s="18"/>
      <c r="C14" s="19">
        <v>200082</v>
      </c>
      <c r="D14" s="20" t="s">
        <v>757</v>
      </c>
      <c r="E14" s="20" t="str">
        <f>C14&amp;D14</f>
        <v>200082,</v>
      </c>
      <c r="F14" s="21" t="s">
        <v>796</v>
      </c>
      <c r="G14" s="19" t="s">
        <v>797</v>
      </c>
      <c r="H14" s="21" t="s">
        <v>798</v>
      </c>
      <c r="I14" s="18">
        <v>10.21566666</v>
      </c>
      <c r="J14" s="18">
        <v>39.8</v>
      </c>
      <c r="K14" s="40">
        <v>0.743324958291457</v>
      </c>
      <c r="L14" s="40" t="s">
        <v>762</v>
      </c>
      <c r="M14" s="18"/>
      <c r="N14" s="18"/>
      <c r="O14" s="30">
        <f>VLOOKUP(C:C,[1]查询指定品种销售汇总!$B$1:$U$65536,20,0)</f>
        <v>697</v>
      </c>
      <c r="P14" s="30">
        <f>VLOOKUP(C:C,[1]查询指定品种销售汇总!$B$1:$V$65536,21,0)</f>
        <v>26132.78</v>
      </c>
      <c r="Q14" s="46" t="str">
        <f>VLOOKUP(C:C,[1]查询指定品种销售汇总!$B$1:$X$65536,23,0)</f>
        <v>70.77%</v>
      </c>
      <c r="R14" s="30">
        <v>697</v>
      </c>
      <c r="S14" s="30">
        <v>26132.78</v>
      </c>
      <c r="T14" s="30" t="s">
        <v>1028</v>
      </c>
      <c r="U14" s="30">
        <v>340</v>
      </c>
      <c r="V14" s="30">
        <v>13446.22</v>
      </c>
      <c r="W14" s="30">
        <v>0</v>
      </c>
      <c r="X14" s="30">
        <v>0</v>
      </c>
      <c r="Y14" s="48">
        <f t="shared" si="1"/>
        <v>1.05</v>
      </c>
      <c r="Z14" s="48">
        <f t="shared" si="2"/>
        <v>0.943503824866766</v>
      </c>
      <c r="AA14" s="48"/>
      <c r="AB14" s="48"/>
      <c r="AC14" s="48"/>
    </row>
    <row r="15" s="11" customFormat="1" customHeight="1" spans="1:16377">
      <c r="A15" s="23"/>
      <c r="B15" s="23"/>
      <c r="C15" s="24"/>
      <c r="D15" s="23"/>
      <c r="E15" s="23"/>
      <c r="F15" s="25" t="s">
        <v>784</v>
      </c>
      <c r="G15" s="24"/>
      <c r="H15" s="25"/>
      <c r="I15" s="23"/>
      <c r="J15" s="23"/>
      <c r="K15" s="42"/>
      <c r="L15" s="42"/>
      <c r="M15" s="23"/>
      <c r="N15" s="23"/>
      <c r="O15" s="34"/>
      <c r="P15" s="34"/>
      <c r="Q15" s="47"/>
      <c r="R15" s="34">
        <f>SUM(R10:R14)</f>
        <v>15140</v>
      </c>
      <c r="S15" s="34">
        <f t="shared" ref="S15:X15" si="6">SUM(S10:S14)</f>
        <v>346106.64</v>
      </c>
      <c r="T15" s="34">
        <f t="shared" si="6"/>
        <v>0</v>
      </c>
      <c r="U15" s="34">
        <f t="shared" si="6"/>
        <v>14440</v>
      </c>
      <c r="V15" s="34">
        <f t="shared" si="6"/>
        <v>326136.41</v>
      </c>
      <c r="W15" s="34">
        <f t="shared" si="6"/>
        <v>6587</v>
      </c>
      <c r="X15" s="34">
        <f t="shared" si="6"/>
        <v>161671.45</v>
      </c>
      <c r="Y15" s="50">
        <f t="shared" si="1"/>
        <v>0.0484764542936288</v>
      </c>
      <c r="Z15" s="50">
        <f t="shared" si="2"/>
        <v>0.0612327522707448</v>
      </c>
      <c r="AA15" s="50">
        <f>(R15-W15)/W15</f>
        <v>1.29846667678761</v>
      </c>
      <c r="AB15" s="50">
        <f>(S15-X15)/X15</f>
        <v>1.14080247316394</v>
      </c>
      <c r="AC15" s="50">
        <f>R15/M10</f>
        <v>1.19268945958721</v>
      </c>
      <c r="XEO15" s="51"/>
      <c r="XEP15" s="51"/>
      <c r="XEQ15" s="51"/>
      <c r="XER15" s="51"/>
      <c r="XES15" s="51"/>
      <c r="XET15" s="51"/>
      <c r="XEU15" s="51"/>
      <c r="XEV15" s="51"/>
      <c r="XEW15" s="51"/>
    </row>
    <row r="16" s="10" customFormat="1" customHeight="1" spans="1:29">
      <c r="A16" s="18">
        <v>3</v>
      </c>
      <c r="B16" s="18" t="s">
        <v>799</v>
      </c>
      <c r="C16" s="18">
        <v>154040</v>
      </c>
      <c r="D16" s="20" t="s">
        <v>757</v>
      </c>
      <c r="E16" s="20" t="str">
        <f>C16&amp;D16</f>
        <v>154040,</v>
      </c>
      <c r="F16" s="18" t="s">
        <v>800</v>
      </c>
      <c r="G16" s="18" t="s">
        <v>801</v>
      </c>
      <c r="H16" s="18" t="s">
        <v>802</v>
      </c>
      <c r="I16" s="18">
        <v>10.7</v>
      </c>
      <c r="J16" s="18">
        <v>35</v>
      </c>
      <c r="K16" s="41">
        <v>0.694285714285714</v>
      </c>
      <c r="L16" s="40" t="s">
        <v>776</v>
      </c>
      <c r="M16" s="18">
        <v>4356</v>
      </c>
      <c r="N16" s="18">
        <v>4781</v>
      </c>
      <c r="O16" s="30">
        <f>VLOOKUP(C:C,[1]查询指定品种销售汇总!$B$1:$U$65536,20,0)</f>
        <v>554</v>
      </c>
      <c r="P16" s="30">
        <f>VLOOKUP(C:C,[1]查询指定品种销售汇总!$B$1:$V$65536,21,0)</f>
        <v>18238.99</v>
      </c>
      <c r="Q16" s="46" t="str">
        <f>VLOOKUP(C:C,[1]查询指定品种销售汇总!$B$1:$X$65536,23,0)</f>
        <v>67.5%</v>
      </c>
      <c r="R16" s="30">
        <v>554</v>
      </c>
      <c r="S16" s="30">
        <v>18238.99</v>
      </c>
      <c r="T16" s="30" t="s">
        <v>1029</v>
      </c>
      <c r="U16" s="30">
        <v>537</v>
      </c>
      <c r="V16" s="30">
        <v>18154.39</v>
      </c>
      <c r="W16" s="30">
        <v>84</v>
      </c>
      <c r="X16" s="30">
        <v>2706.95</v>
      </c>
      <c r="Y16" s="48">
        <f t="shared" si="1"/>
        <v>0.031657355679702</v>
      </c>
      <c r="Z16" s="48">
        <f t="shared" si="2"/>
        <v>0.00466002988808779</v>
      </c>
      <c r="AA16" s="48">
        <f>(R16-W16)/W16</f>
        <v>5.59523809523809</v>
      </c>
      <c r="AB16" s="48">
        <f>(S16-X16)/X16</f>
        <v>5.73783778791629</v>
      </c>
      <c r="AC16" s="48"/>
    </row>
    <row r="17" s="10" customFormat="1" customHeight="1" spans="1:29">
      <c r="A17" s="20"/>
      <c r="B17" s="20"/>
      <c r="C17" s="20">
        <v>202157</v>
      </c>
      <c r="D17" s="20" t="s">
        <v>757</v>
      </c>
      <c r="E17" s="20" t="str">
        <f>C17&amp;D17</f>
        <v>202157,</v>
      </c>
      <c r="F17" s="20" t="s">
        <v>803</v>
      </c>
      <c r="G17" s="20" t="s">
        <v>804</v>
      </c>
      <c r="H17" s="20" t="s">
        <v>798</v>
      </c>
      <c r="I17" s="18">
        <v>8.5</v>
      </c>
      <c r="J17" s="18">
        <v>28</v>
      </c>
      <c r="K17" s="40">
        <v>0.696428571428571</v>
      </c>
      <c r="L17" s="40" t="s">
        <v>805</v>
      </c>
      <c r="M17" s="20"/>
      <c r="N17" s="20"/>
      <c r="O17" s="30">
        <f>VLOOKUP(C:C,[1]查询指定品种销售汇总!$B$1:$U$65536,20,0)</f>
        <v>461</v>
      </c>
      <c r="P17" s="30">
        <f>VLOOKUP(C:C,[1]查询指定品种销售汇总!$B$1:$V$65536,21,0)</f>
        <v>10889.17</v>
      </c>
      <c r="Q17" s="46" t="str">
        <f>VLOOKUP(C:C,[1]查询指定品种销售汇总!$B$1:$X$65536,23,0)</f>
        <v>64.01%</v>
      </c>
      <c r="R17" s="30">
        <v>461</v>
      </c>
      <c r="S17" s="30">
        <v>10889.17</v>
      </c>
      <c r="T17" s="30" t="s">
        <v>1030</v>
      </c>
      <c r="U17" s="30">
        <v>518</v>
      </c>
      <c r="V17" s="30">
        <v>12803.18</v>
      </c>
      <c r="W17" s="30">
        <v>0</v>
      </c>
      <c r="X17" s="30">
        <v>0</v>
      </c>
      <c r="Y17" s="48">
        <f t="shared" si="1"/>
        <v>-0.11003861003861</v>
      </c>
      <c r="Z17" s="48">
        <f t="shared" si="2"/>
        <v>-0.149494891112989</v>
      </c>
      <c r="AA17" s="48"/>
      <c r="AB17" s="48"/>
      <c r="AC17" s="48"/>
    </row>
    <row r="18" s="10" customFormat="1" customHeight="1" spans="1:29">
      <c r="A18" s="18"/>
      <c r="B18" s="18"/>
      <c r="C18" s="18">
        <v>40935</v>
      </c>
      <c r="D18" s="20" t="s">
        <v>757</v>
      </c>
      <c r="E18" s="20" t="str">
        <f>C18&amp;D18</f>
        <v>40935,</v>
      </c>
      <c r="F18" s="18" t="s">
        <v>806</v>
      </c>
      <c r="G18" s="18" t="s">
        <v>807</v>
      </c>
      <c r="H18" s="18" t="s">
        <v>808</v>
      </c>
      <c r="I18" s="18">
        <v>12.5</v>
      </c>
      <c r="J18" s="18">
        <v>25</v>
      </c>
      <c r="K18" s="41">
        <v>0.5</v>
      </c>
      <c r="L18" s="40" t="s">
        <v>761</v>
      </c>
      <c r="M18" s="18"/>
      <c r="N18" s="18"/>
      <c r="O18" s="30">
        <f>VLOOKUP(C:C,[1]查询指定品种销售汇总!$B$1:$U$65536,20,0)</f>
        <v>1946</v>
      </c>
      <c r="P18" s="30">
        <f>VLOOKUP(C:C,[1]查询指定品种销售汇总!$B$1:$V$65536,21,0)</f>
        <v>47696.42</v>
      </c>
      <c r="Q18" s="46" t="str">
        <f>VLOOKUP(C:C,[1]查询指定品种销售汇总!$B$1:$X$65536,23,0)</f>
        <v>48.99%</v>
      </c>
      <c r="R18" s="30">
        <v>1946</v>
      </c>
      <c r="S18" s="30">
        <v>47696.42</v>
      </c>
      <c r="T18" s="30" t="s">
        <v>1031</v>
      </c>
      <c r="U18" s="30">
        <v>1963</v>
      </c>
      <c r="V18" s="30">
        <v>48401.82</v>
      </c>
      <c r="W18" s="30">
        <v>970</v>
      </c>
      <c r="X18" s="30">
        <v>21635.77</v>
      </c>
      <c r="Y18" s="48">
        <f t="shared" si="1"/>
        <v>-0.0086602139582272</v>
      </c>
      <c r="Z18" s="48">
        <f t="shared" si="2"/>
        <v>-0.0145738321410228</v>
      </c>
      <c r="AA18" s="48">
        <f t="shared" ref="AA18:AA26" si="7">(R18-W18)/W18</f>
        <v>1.00618556701031</v>
      </c>
      <c r="AB18" s="48">
        <f t="shared" ref="AB18:AB26" si="8">(S18-X18)/X18</f>
        <v>1.20451687182846</v>
      </c>
      <c r="AC18" s="48"/>
    </row>
    <row r="19" s="11" customFormat="1" customHeight="1" spans="1:16377">
      <c r="A19" s="23"/>
      <c r="B19" s="23"/>
      <c r="C19" s="23"/>
      <c r="D19" s="23"/>
      <c r="E19" s="23"/>
      <c r="F19" s="23" t="s">
        <v>799</v>
      </c>
      <c r="G19" s="23"/>
      <c r="H19" s="23"/>
      <c r="I19" s="23"/>
      <c r="J19" s="23"/>
      <c r="K19" s="42"/>
      <c r="L19" s="42"/>
      <c r="M19" s="23"/>
      <c r="N19" s="23"/>
      <c r="O19" s="34"/>
      <c r="P19" s="34"/>
      <c r="Q19" s="47"/>
      <c r="R19" s="34">
        <f>SUM(R16:R18)</f>
        <v>2961</v>
      </c>
      <c r="S19" s="34">
        <f t="shared" ref="S19:X19" si="9">SUM(S16:S18)</f>
        <v>76824.58</v>
      </c>
      <c r="T19" s="34">
        <f t="shared" si="9"/>
        <v>0</v>
      </c>
      <c r="U19" s="34">
        <f t="shared" si="9"/>
        <v>3018</v>
      </c>
      <c r="V19" s="34">
        <f t="shared" si="9"/>
        <v>79359.39</v>
      </c>
      <c r="W19" s="34">
        <f t="shared" si="9"/>
        <v>1054</v>
      </c>
      <c r="X19" s="34">
        <f t="shared" si="9"/>
        <v>24342.72</v>
      </c>
      <c r="Y19" s="50">
        <f t="shared" si="1"/>
        <v>-0.0188866799204771</v>
      </c>
      <c r="Z19" s="50">
        <f t="shared" si="2"/>
        <v>-0.0319408957150502</v>
      </c>
      <c r="AA19" s="50">
        <f t="shared" si="7"/>
        <v>1.80929791271347</v>
      </c>
      <c r="AB19" s="50">
        <f t="shared" si="8"/>
        <v>2.15595709928882</v>
      </c>
      <c r="AC19" s="50">
        <f>R19/M16</f>
        <v>0.679752066115702</v>
      </c>
      <c r="XEO19" s="51"/>
      <c r="XEP19" s="51"/>
      <c r="XEQ19" s="51"/>
      <c r="XER19" s="51"/>
      <c r="XES19" s="51"/>
      <c r="XET19" s="51"/>
      <c r="XEU19" s="51"/>
      <c r="XEV19" s="51"/>
      <c r="XEW19" s="51"/>
    </row>
    <row r="20" s="10" customFormat="1" customHeight="1" spans="1:29">
      <c r="A20" s="18">
        <v>4</v>
      </c>
      <c r="B20" s="18" t="s">
        <v>809</v>
      </c>
      <c r="C20" s="22">
        <v>110737</v>
      </c>
      <c r="D20" s="20" t="s">
        <v>757</v>
      </c>
      <c r="E20" s="20" t="str">
        <f>C20&amp;D20</f>
        <v>110737,</v>
      </c>
      <c r="F20" s="22" t="s">
        <v>810</v>
      </c>
      <c r="G20" s="18" t="s">
        <v>811</v>
      </c>
      <c r="H20" s="22" t="s">
        <v>812</v>
      </c>
      <c r="I20" s="18">
        <v>12.7</v>
      </c>
      <c r="J20" s="18">
        <v>29.8</v>
      </c>
      <c r="K20" s="41">
        <v>0.573825503355705</v>
      </c>
      <c r="L20" s="40" t="s">
        <v>788</v>
      </c>
      <c r="M20" s="18">
        <v>8827</v>
      </c>
      <c r="N20" s="18">
        <v>11194</v>
      </c>
      <c r="O20" s="30">
        <f>VLOOKUP(C:C,[1]查询指定品种销售汇总!$B$1:$U$65536,20,0)</f>
        <v>1833</v>
      </c>
      <c r="P20" s="30">
        <f>VLOOKUP(C:C,[1]查询指定品种销售汇总!$B$1:$V$65536,21,0)</f>
        <v>46955.38</v>
      </c>
      <c r="Q20" s="46" t="str">
        <f>VLOOKUP(C:C,[1]查询指定品种销售汇总!$B$1:$X$65536,23,0)</f>
        <v>50.48%</v>
      </c>
      <c r="R20" s="30">
        <v>1833</v>
      </c>
      <c r="S20" s="30">
        <v>46955.38</v>
      </c>
      <c r="T20" s="30" t="s">
        <v>1032</v>
      </c>
      <c r="U20" s="30">
        <v>1995</v>
      </c>
      <c r="V20" s="30">
        <v>52139.27</v>
      </c>
      <c r="W20" s="30">
        <v>781</v>
      </c>
      <c r="X20" s="30">
        <v>20575.57</v>
      </c>
      <c r="Y20" s="48">
        <f t="shared" si="1"/>
        <v>-0.081203007518797</v>
      </c>
      <c r="Z20" s="48">
        <f t="shared" si="2"/>
        <v>-0.0994239083132541</v>
      </c>
      <c r="AA20" s="48">
        <f t="shared" si="7"/>
        <v>1.34699103713188</v>
      </c>
      <c r="AB20" s="48">
        <f t="shared" si="8"/>
        <v>1.28209376459559</v>
      </c>
      <c r="AC20" s="30"/>
    </row>
    <row r="21" s="10" customFormat="1" customHeight="1" spans="1:29">
      <c r="A21" s="18"/>
      <c r="B21" s="18"/>
      <c r="C21" s="22">
        <v>32596</v>
      </c>
      <c r="D21" s="20" t="s">
        <v>757</v>
      </c>
      <c r="E21" s="20" t="str">
        <f>C21&amp;D21</f>
        <v>32596,</v>
      </c>
      <c r="F21" s="22" t="s">
        <v>813</v>
      </c>
      <c r="G21" s="18" t="s">
        <v>814</v>
      </c>
      <c r="H21" s="18" t="s">
        <v>815</v>
      </c>
      <c r="I21" s="18">
        <v>15.833</v>
      </c>
      <c r="J21" s="18">
        <v>39.8</v>
      </c>
      <c r="K21" s="41">
        <v>0.602185929648241</v>
      </c>
      <c r="L21" s="41" t="s">
        <v>816</v>
      </c>
      <c r="M21" s="18"/>
      <c r="N21" s="18"/>
      <c r="O21" s="30">
        <f>VLOOKUP(C:C,[1]查询指定品种销售汇总!$B$1:$U$65536,20,0)</f>
        <v>385.3</v>
      </c>
      <c r="P21" s="30">
        <f>VLOOKUP(C:C,[1]查询指定品种销售汇总!$B$1:$V$65536,21,0)</f>
        <v>13523.34</v>
      </c>
      <c r="Q21" s="46" t="str">
        <f>VLOOKUP(C:C,[1]查询指定品种销售汇总!$B$1:$X$65536,23,0)</f>
        <v>55.18%</v>
      </c>
      <c r="R21" s="30">
        <v>385.3</v>
      </c>
      <c r="S21" s="30">
        <v>13523.34</v>
      </c>
      <c r="T21" s="30" t="s">
        <v>1033</v>
      </c>
      <c r="U21" s="30">
        <v>346</v>
      </c>
      <c r="V21" s="30">
        <v>12958.66</v>
      </c>
      <c r="W21" s="30">
        <v>111</v>
      </c>
      <c r="X21" s="30">
        <v>3974.77</v>
      </c>
      <c r="Y21" s="48">
        <f t="shared" si="1"/>
        <v>0.113583815028902</v>
      </c>
      <c r="Z21" s="48">
        <f t="shared" si="2"/>
        <v>0.0435754931451246</v>
      </c>
      <c r="AA21" s="48">
        <f t="shared" si="7"/>
        <v>2.47117117117117</v>
      </c>
      <c r="AB21" s="48">
        <f t="shared" si="8"/>
        <v>2.40229497555833</v>
      </c>
      <c r="AC21" s="30"/>
    </row>
    <row r="22" s="10" customFormat="1" customHeight="1" spans="1:29">
      <c r="A22" s="18"/>
      <c r="B22" s="18"/>
      <c r="C22" s="18">
        <v>161198</v>
      </c>
      <c r="D22" s="20" t="s">
        <v>757</v>
      </c>
      <c r="E22" s="20" t="str">
        <f>C22&amp;D22</f>
        <v>161198,</v>
      </c>
      <c r="F22" s="18" t="s">
        <v>817</v>
      </c>
      <c r="G22" s="18" t="s">
        <v>818</v>
      </c>
      <c r="H22" s="18" t="s">
        <v>819</v>
      </c>
      <c r="I22" s="18">
        <v>13.9</v>
      </c>
      <c r="J22" s="18">
        <v>32</v>
      </c>
      <c r="K22" s="41">
        <v>0.565625</v>
      </c>
      <c r="L22" s="40" t="s">
        <v>820</v>
      </c>
      <c r="M22" s="18"/>
      <c r="N22" s="18"/>
      <c r="O22" s="30">
        <f>VLOOKUP(C:C,[1]查询指定品种销售汇总!$B$1:$U$65536,20,0)</f>
        <v>2157</v>
      </c>
      <c r="P22" s="30">
        <f>VLOOKUP(C:C,[1]查询指定品种销售汇总!$B$1:$V$65536,21,0)</f>
        <v>50250.61</v>
      </c>
      <c r="Q22" s="46" t="str">
        <f>VLOOKUP(C:C,[1]查询指定品种销售汇总!$B$1:$X$65536,23,0)</f>
        <v>42.84%</v>
      </c>
      <c r="R22" s="30">
        <v>2157</v>
      </c>
      <c r="S22" s="30">
        <v>50250.61</v>
      </c>
      <c r="T22" s="30" t="s">
        <v>1034</v>
      </c>
      <c r="U22" s="30">
        <v>2102</v>
      </c>
      <c r="V22" s="30">
        <v>51776.41</v>
      </c>
      <c r="W22" s="30">
        <v>2444</v>
      </c>
      <c r="X22" s="30">
        <v>60828.62</v>
      </c>
      <c r="Y22" s="48">
        <f t="shared" si="1"/>
        <v>0.0261655566127498</v>
      </c>
      <c r="Z22" s="48">
        <f t="shared" si="2"/>
        <v>-0.0294690188060548</v>
      </c>
      <c r="AA22" s="48">
        <f t="shared" si="7"/>
        <v>-0.117430441898527</v>
      </c>
      <c r="AB22" s="48">
        <f t="shared" si="8"/>
        <v>-0.173898569456286</v>
      </c>
      <c r="AC22" s="30"/>
    </row>
    <row r="23" s="10" customFormat="1" customHeight="1" spans="1:29">
      <c r="A23" s="18"/>
      <c r="B23" s="18"/>
      <c r="C23" s="18">
        <v>144423</v>
      </c>
      <c r="D23" s="20" t="s">
        <v>757</v>
      </c>
      <c r="E23" s="20" t="str">
        <f>C23&amp;D23</f>
        <v>144423,</v>
      </c>
      <c r="F23" s="18" t="s">
        <v>821</v>
      </c>
      <c r="G23" s="18" t="s">
        <v>822</v>
      </c>
      <c r="H23" s="18" t="s">
        <v>819</v>
      </c>
      <c r="I23" s="18">
        <v>8.5</v>
      </c>
      <c r="J23" s="18">
        <v>18</v>
      </c>
      <c r="K23" s="41">
        <v>0.527777777777778</v>
      </c>
      <c r="L23" s="40" t="s">
        <v>823</v>
      </c>
      <c r="M23" s="18"/>
      <c r="N23" s="18"/>
      <c r="O23" s="30">
        <f>VLOOKUP(C:C,[1]查询指定品种销售汇总!$B$1:$U$65536,20,0)</f>
        <v>1619</v>
      </c>
      <c r="P23" s="30">
        <f>VLOOKUP(C:C,[1]查询指定品种销售汇总!$B$1:$V$65536,21,0)</f>
        <v>25064.31</v>
      </c>
      <c r="Q23" s="46" t="str">
        <f>VLOOKUP(C:C,[1]查询指定品种销售汇总!$B$1:$X$65536,23,0)</f>
        <v>49.37%</v>
      </c>
      <c r="R23" s="30">
        <v>1619</v>
      </c>
      <c r="S23" s="30">
        <v>25064.31</v>
      </c>
      <c r="T23" s="30" t="s">
        <v>1035</v>
      </c>
      <c r="U23" s="30">
        <v>1911</v>
      </c>
      <c r="V23" s="30">
        <v>30661.4</v>
      </c>
      <c r="W23" s="30">
        <v>1500</v>
      </c>
      <c r="X23" s="30">
        <v>22287.15</v>
      </c>
      <c r="Y23" s="48">
        <f t="shared" si="1"/>
        <v>-0.15279958137101</v>
      </c>
      <c r="Z23" s="48">
        <f t="shared" si="2"/>
        <v>-0.182545154493924</v>
      </c>
      <c r="AA23" s="48">
        <f t="shared" si="7"/>
        <v>0.0793333333333333</v>
      </c>
      <c r="AB23" s="48">
        <f t="shared" si="8"/>
        <v>0.124608126207254</v>
      </c>
      <c r="AC23" s="30"/>
    </row>
    <row r="24" s="10" customFormat="1" customHeight="1" spans="1:29">
      <c r="A24" s="18"/>
      <c r="B24" s="18"/>
      <c r="C24" s="22">
        <v>58522</v>
      </c>
      <c r="D24" s="20" t="s">
        <v>757</v>
      </c>
      <c r="E24" s="20" t="str">
        <f>C24&amp;D24</f>
        <v>58522,</v>
      </c>
      <c r="F24" s="22" t="s">
        <v>824</v>
      </c>
      <c r="G24" s="22" t="s">
        <v>825</v>
      </c>
      <c r="H24" s="22" t="s">
        <v>771</v>
      </c>
      <c r="I24" s="18">
        <v>11.812</v>
      </c>
      <c r="J24" s="18">
        <v>35</v>
      </c>
      <c r="K24" s="41">
        <v>0.662514285714286</v>
      </c>
      <c r="L24" s="40" t="s">
        <v>805</v>
      </c>
      <c r="M24" s="18"/>
      <c r="N24" s="18"/>
      <c r="O24" s="30">
        <f>VLOOKUP(C:C,[1]查询指定品种销售汇总!$B$1:$U$65536,20,0)</f>
        <v>2048</v>
      </c>
      <c r="P24" s="30">
        <f>VLOOKUP(C:C,[1]查询指定品种销售汇总!$B$1:$V$65536,21,0)</f>
        <v>60503.85</v>
      </c>
      <c r="Q24" s="46" t="str">
        <f>VLOOKUP(C:C,[1]查询指定品种销售汇总!$B$1:$X$65536,23,0)</f>
        <v>59.98%</v>
      </c>
      <c r="R24" s="30">
        <v>2048</v>
      </c>
      <c r="S24" s="30">
        <v>60503.85</v>
      </c>
      <c r="T24" s="30" t="s">
        <v>1036</v>
      </c>
      <c r="U24" s="30">
        <v>2064</v>
      </c>
      <c r="V24" s="30">
        <v>62320.21</v>
      </c>
      <c r="W24" s="30">
        <v>2188</v>
      </c>
      <c r="X24" s="30">
        <v>55527.95</v>
      </c>
      <c r="Y24" s="48">
        <f t="shared" si="1"/>
        <v>-0.00775193798449612</v>
      </c>
      <c r="Z24" s="48">
        <f t="shared" si="2"/>
        <v>-0.0291456014028194</v>
      </c>
      <c r="AA24" s="48">
        <f t="shared" si="7"/>
        <v>-0.0639853747714808</v>
      </c>
      <c r="AB24" s="48">
        <f t="shared" si="8"/>
        <v>0.0896107275705298</v>
      </c>
      <c r="AC24" s="30"/>
    </row>
    <row r="25" s="11" customFormat="1" customHeight="1" spans="1:16377">
      <c r="A25" s="23"/>
      <c r="B25" s="23"/>
      <c r="C25" s="26"/>
      <c r="D25" s="23"/>
      <c r="E25" s="23"/>
      <c r="F25" s="26" t="s">
        <v>809</v>
      </c>
      <c r="G25" s="26"/>
      <c r="H25" s="26"/>
      <c r="I25" s="23"/>
      <c r="J25" s="23"/>
      <c r="K25" s="42"/>
      <c r="L25" s="42"/>
      <c r="M25" s="23"/>
      <c r="N25" s="23"/>
      <c r="O25" s="34"/>
      <c r="P25" s="34"/>
      <c r="Q25" s="47"/>
      <c r="R25" s="34">
        <f>SUM(R20:R24)</f>
        <v>8042.3</v>
      </c>
      <c r="S25" s="34">
        <f t="shared" ref="S25:X25" si="10">SUM(S20:S24)</f>
        <v>196297.49</v>
      </c>
      <c r="T25" s="34">
        <f t="shared" si="10"/>
        <v>0</v>
      </c>
      <c r="U25" s="34">
        <f t="shared" si="10"/>
        <v>8418</v>
      </c>
      <c r="V25" s="34">
        <f t="shared" si="10"/>
        <v>209855.95</v>
      </c>
      <c r="W25" s="34">
        <f t="shared" si="10"/>
        <v>7024</v>
      </c>
      <c r="X25" s="34">
        <f t="shared" si="10"/>
        <v>163194.06</v>
      </c>
      <c r="Y25" s="50">
        <f t="shared" si="1"/>
        <v>-0.0446305535756712</v>
      </c>
      <c r="Z25" s="50">
        <f t="shared" si="2"/>
        <v>-0.0646084135331877</v>
      </c>
      <c r="AA25" s="50">
        <f t="shared" si="7"/>
        <v>0.14497437357631</v>
      </c>
      <c r="AB25" s="50">
        <f t="shared" si="8"/>
        <v>0.202847027643041</v>
      </c>
      <c r="AC25" s="50">
        <f>R25/M20</f>
        <v>0.911102299762094</v>
      </c>
      <c r="XEO25" s="51"/>
      <c r="XEP25" s="51"/>
      <c r="XEQ25" s="51"/>
      <c r="XER25" s="51"/>
      <c r="XES25" s="51"/>
      <c r="XET25" s="51"/>
      <c r="XEU25" s="51"/>
      <c r="XEV25" s="51"/>
      <c r="XEW25" s="51"/>
    </row>
    <row r="26" s="10" customFormat="1" customHeight="1" spans="1:29">
      <c r="A26" s="18">
        <v>5</v>
      </c>
      <c r="B26" s="18" t="s">
        <v>4</v>
      </c>
      <c r="C26" s="22">
        <v>184082</v>
      </c>
      <c r="D26" s="20" t="s">
        <v>757</v>
      </c>
      <c r="E26" s="20" t="str">
        <f>C26&amp;D26</f>
        <v>184082,</v>
      </c>
      <c r="F26" s="22" t="s">
        <v>826</v>
      </c>
      <c r="G26" s="18" t="s">
        <v>940</v>
      </c>
      <c r="H26" s="18" t="s">
        <v>828</v>
      </c>
      <c r="I26" s="18">
        <v>19.08</v>
      </c>
      <c r="J26" s="18">
        <v>59</v>
      </c>
      <c r="K26" s="41">
        <v>0.676610169491525</v>
      </c>
      <c r="L26" s="40" t="s">
        <v>762</v>
      </c>
      <c r="M26" s="18">
        <v>1512</v>
      </c>
      <c r="N26" s="18">
        <v>1807</v>
      </c>
      <c r="O26" s="30">
        <f>VLOOKUP(C:C,[1]查询指定品种销售汇总!$B$1:$U$65536,20,0)</f>
        <v>325</v>
      </c>
      <c r="P26" s="30">
        <f>VLOOKUP(C:C,[1]查询指定品种销售汇总!$B$1:$V$65536,21,0)</f>
        <v>16906.56</v>
      </c>
      <c r="Q26" s="46" t="str">
        <f>VLOOKUP(C:C,[1]查询指定品种销售汇总!$B$1:$X$65536,23,0)</f>
        <v>62.19%</v>
      </c>
      <c r="R26" s="30">
        <v>325</v>
      </c>
      <c r="S26" s="30">
        <v>16906.56</v>
      </c>
      <c r="T26" s="30" t="s">
        <v>1037</v>
      </c>
      <c r="U26" s="30">
        <v>330</v>
      </c>
      <c r="V26" s="30">
        <v>17619.97</v>
      </c>
      <c r="W26" s="30">
        <v>106</v>
      </c>
      <c r="X26" s="30">
        <v>5845.6</v>
      </c>
      <c r="Y26" s="48">
        <f t="shared" si="1"/>
        <v>-0.0151515151515152</v>
      </c>
      <c r="Z26" s="48">
        <f t="shared" si="2"/>
        <v>-0.0404887181987256</v>
      </c>
      <c r="AA26" s="48">
        <f t="shared" si="7"/>
        <v>2.06603773584906</v>
      </c>
      <c r="AB26" s="48">
        <f t="shared" si="8"/>
        <v>1.89218557547557</v>
      </c>
      <c r="AC26" s="48"/>
    </row>
    <row r="27" s="10" customFormat="1" customHeight="1" spans="1:29">
      <c r="A27" s="18"/>
      <c r="B27" s="18"/>
      <c r="C27" s="22">
        <v>48233</v>
      </c>
      <c r="D27" s="20" t="s">
        <v>757</v>
      </c>
      <c r="E27" s="20" t="str">
        <f>C27&amp;D27</f>
        <v>48233,</v>
      </c>
      <c r="F27" s="22" t="s">
        <v>826</v>
      </c>
      <c r="G27" s="18" t="s">
        <v>830</v>
      </c>
      <c r="H27" s="18" t="s">
        <v>828</v>
      </c>
      <c r="I27" s="18">
        <v>11.14</v>
      </c>
      <c r="J27" s="18">
        <v>29.8</v>
      </c>
      <c r="K27" s="41">
        <v>0.626174496644295</v>
      </c>
      <c r="L27" s="40" t="s">
        <v>762</v>
      </c>
      <c r="M27" s="18"/>
      <c r="N27" s="18"/>
      <c r="O27" s="30">
        <f>VLOOKUP(C:C,[1]查询指定品种销售汇总!$B$1:$U$65536,20,0)</f>
        <v>342</v>
      </c>
      <c r="P27" s="30">
        <f>VLOOKUP(C:C,[1]查询指定品种销售汇总!$B$1:$V$65536,21,0)</f>
        <v>9078.05</v>
      </c>
      <c r="Q27" s="46" t="str">
        <f>VLOOKUP(C:C,[1]查询指定品种销售汇总!$B$1:$X$65536,23,0)</f>
        <v>57.87%</v>
      </c>
      <c r="R27" s="30">
        <v>342</v>
      </c>
      <c r="S27" s="30">
        <v>9078.05</v>
      </c>
      <c r="T27" s="30" t="s">
        <v>1038</v>
      </c>
      <c r="U27" s="30">
        <v>374</v>
      </c>
      <c r="V27" s="30">
        <v>10305.24</v>
      </c>
      <c r="W27" s="30">
        <v>0</v>
      </c>
      <c r="X27" s="30">
        <v>0</v>
      </c>
      <c r="Y27" s="48">
        <f t="shared" si="1"/>
        <v>-0.0855614973262032</v>
      </c>
      <c r="Z27" s="48">
        <f t="shared" si="2"/>
        <v>-0.119084077614883</v>
      </c>
      <c r="AA27" s="48"/>
      <c r="AB27" s="48"/>
      <c r="AC27" s="48"/>
    </row>
    <row r="28" s="11" customFormat="1" customHeight="1" spans="1:16377">
      <c r="A28" s="23"/>
      <c r="B28" s="23"/>
      <c r="C28" s="26"/>
      <c r="D28" s="23"/>
      <c r="E28" s="23"/>
      <c r="F28" s="26" t="s">
        <v>4</v>
      </c>
      <c r="G28" s="23"/>
      <c r="H28" s="23"/>
      <c r="I28" s="23"/>
      <c r="J28" s="23"/>
      <c r="K28" s="42"/>
      <c r="L28" s="42"/>
      <c r="M28" s="23"/>
      <c r="N28" s="23"/>
      <c r="O28" s="34"/>
      <c r="P28" s="34"/>
      <c r="Q28" s="47"/>
      <c r="R28" s="34">
        <f>SUM(R26:R27)</f>
        <v>667</v>
      </c>
      <c r="S28" s="34">
        <f t="shared" ref="S28:X28" si="11">SUM(S26:S27)</f>
        <v>25984.61</v>
      </c>
      <c r="T28" s="34">
        <f t="shared" si="11"/>
        <v>0</v>
      </c>
      <c r="U28" s="34">
        <f t="shared" si="11"/>
        <v>704</v>
      </c>
      <c r="V28" s="34">
        <f t="shared" si="11"/>
        <v>27925.21</v>
      </c>
      <c r="W28" s="34">
        <f t="shared" si="11"/>
        <v>106</v>
      </c>
      <c r="X28" s="34">
        <f t="shared" si="11"/>
        <v>5845.6</v>
      </c>
      <c r="Y28" s="50">
        <f t="shared" si="1"/>
        <v>-0.0525568181818182</v>
      </c>
      <c r="Z28" s="50">
        <f t="shared" si="2"/>
        <v>-0.0694927629908602</v>
      </c>
      <c r="AA28" s="50">
        <f>(R28-W28)/W28</f>
        <v>5.29245283018868</v>
      </c>
      <c r="AB28" s="50">
        <f>(S28-X28)/X28</f>
        <v>3.44515704119338</v>
      </c>
      <c r="AC28" s="50">
        <f>R28/M26</f>
        <v>0.441137566137566</v>
      </c>
      <c r="XEO28" s="51"/>
      <c r="XEP28" s="51"/>
      <c r="XEQ28" s="51"/>
      <c r="XER28" s="51"/>
      <c r="XES28" s="51"/>
      <c r="XET28" s="51"/>
      <c r="XEU28" s="51"/>
      <c r="XEV28" s="51"/>
      <c r="XEW28" s="51"/>
    </row>
    <row r="29" s="10" customFormat="1" customHeight="1" spans="1:29">
      <c r="A29" s="22">
        <v>6</v>
      </c>
      <c r="B29" s="18" t="s">
        <v>5</v>
      </c>
      <c r="C29" s="27">
        <v>201264</v>
      </c>
      <c r="D29" s="20" t="s">
        <v>757</v>
      </c>
      <c r="E29" s="20" t="str">
        <f t="shared" ref="E29:E36" si="12">C29&amp;D29</f>
        <v>201264,</v>
      </c>
      <c r="F29" s="19" t="s">
        <v>831</v>
      </c>
      <c r="G29" s="19" t="s">
        <v>832</v>
      </c>
      <c r="H29" s="19" t="s">
        <v>833</v>
      </c>
      <c r="I29" s="18">
        <v>120</v>
      </c>
      <c r="J29" s="18">
        <v>248</v>
      </c>
      <c r="K29" s="41">
        <f>(J29-I29)/I29</f>
        <v>1.06666666666667</v>
      </c>
      <c r="L29" s="40" t="s">
        <v>834</v>
      </c>
      <c r="M29" s="18">
        <v>13143</v>
      </c>
      <c r="N29" s="18">
        <v>15755</v>
      </c>
      <c r="O29" s="30">
        <f>VLOOKUP(C:C,[1]查询指定品种销售汇总!$B$1:$U$65536,20,0)</f>
        <v>134</v>
      </c>
      <c r="P29" s="30">
        <f>VLOOKUP(C:C,[1]查询指定品种销售汇总!$B$1:$V$65536,21,0)</f>
        <v>28881.52</v>
      </c>
      <c r="Q29" s="46" t="str">
        <f>VLOOKUP(C:C,[1]查询指定品种销售汇总!$B$1:$X$65536,23,0)</f>
        <v>43.12%</v>
      </c>
      <c r="R29" s="30">
        <v>134</v>
      </c>
      <c r="S29" s="30">
        <v>28881.52</v>
      </c>
      <c r="T29" s="30" t="s">
        <v>1039</v>
      </c>
      <c r="U29" s="30">
        <v>68</v>
      </c>
      <c r="V29" s="30">
        <v>14303.08</v>
      </c>
      <c r="W29" s="30">
        <v>0</v>
      </c>
      <c r="X29" s="30">
        <v>0</v>
      </c>
      <c r="Y29" s="48">
        <f t="shared" si="1"/>
        <v>0.970588235294118</v>
      </c>
      <c r="Z29" s="48">
        <f t="shared" si="2"/>
        <v>1.01925179751494</v>
      </c>
      <c r="AA29" s="48"/>
      <c r="AB29" s="48"/>
      <c r="AC29" s="48"/>
    </row>
    <row r="30" s="10" customFormat="1" customHeight="1" spans="1:29">
      <c r="A30" s="22"/>
      <c r="B30" s="18"/>
      <c r="C30" s="27">
        <v>201495</v>
      </c>
      <c r="D30" s="20" t="s">
        <v>757</v>
      </c>
      <c r="E30" s="20" t="str">
        <f t="shared" si="12"/>
        <v>201495,</v>
      </c>
      <c r="F30" s="19" t="s">
        <v>835</v>
      </c>
      <c r="G30" s="19" t="s">
        <v>836</v>
      </c>
      <c r="H30" s="19" t="s">
        <v>833</v>
      </c>
      <c r="I30" s="18">
        <v>137</v>
      </c>
      <c r="J30" s="18">
        <v>268</v>
      </c>
      <c r="K30" s="41">
        <f>(J30-I30)/I30</f>
        <v>0.956204379562044</v>
      </c>
      <c r="L30" s="40" t="s">
        <v>834</v>
      </c>
      <c r="M30" s="18"/>
      <c r="N30" s="18"/>
      <c r="O30" s="30">
        <f>VLOOKUP(C:C,[1]查询指定品种销售汇总!$B$1:$U$65536,20,0)</f>
        <v>146</v>
      </c>
      <c r="P30" s="30">
        <f>VLOOKUP(C:C,[1]查询指定品种销售汇总!$B$1:$V$65536,21,0)</f>
        <v>34319</v>
      </c>
      <c r="Q30" s="46" t="str">
        <f>VLOOKUP(C:C,[1]查询指定品种销售汇总!$B$1:$X$65536,23,0)</f>
        <v>42%</v>
      </c>
      <c r="R30" s="30">
        <v>146</v>
      </c>
      <c r="S30" s="30">
        <v>34319</v>
      </c>
      <c r="T30" s="30" t="s">
        <v>1040</v>
      </c>
      <c r="U30" s="30">
        <v>99</v>
      </c>
      <c r="V30" s="30">
        <v>22198.41</v>
      </c>
      <c r="W30" s="30">
        <v>0</v>
      </c>
      <c r="X30" s="30">
        <v>0</v>
      </c>
      <c r="Y30" s="48">
        <f t="shared" si="1"/>
        <v>0.474747474747475</v>
      </c>
      <c r="Z30" s="48">
        <f t="shared" si="2"/>
        <v>0.546011628760799</v>
      </c>
      <c r="AA30" s="48"/>
      <c r="AB30" s="48"/>
      <c r="AC30" s="48"/>
    </row>
    <row r="31" s="10" customFormat="1" customHeight="1" spans="1:29">
      <c r="A31" s="22"/>
      <c r="B31" s="18"/>
      <c r="C31" s="22">
        <v>174232</v>
      </c>
      <c r="D31" s="20" t="s">
        <v>757</v>
      </c>
      <c r="E31" s="20" t="str">
        <f t="shared" si="12"/>
        <v>174232,</v>
      </c>
      <c r="F31" s="18" t="s">
        <v>837</v>
      </c>
      <c r="G31" s="18" t="s">
        <v>838</v>
      </c>
      <c r="H31" s="18" t="s">
        <v>839</v>
      </c>
      <c r="I31" s="18">
        <v>69</v>
      </c>
      <c r="J31" s="18">
        <v>138</v>
      </c>
      <c r="K31" s="41">
        <v>0.5</v>
      </c>
      <c r="L31" s="40" t="s">
        <v>840</v>
      </c>
      <c r="M31" s="18"/>
      <c r="N31" s="18"/>
      <c r="O31" s="30">
        <f>VLOOKUP(C:C,[1]查询指定品种销售汇总!$B$1:$U$65536,20,0)</f>
        <v>6019</v>
      </c>
      <c r="P31" s="30">
        <f>VLOOKUP(C:C,[1]查询指定品种销售汇总!$B$1:$V$65536,21,0)</f>
        <v>572509.95</v>
      </c>
      <c r="Q31" s="46" t="str">
        <f>VLOOKUP(C:C,[1]查询指定品种销售汇总!$B$1:$X$65536,23,0)</f>
        <v>27.49%</v>
      </c>
      <c r="R31" s="30">
        <v>6019</v>
      </c>
      <c r="S31" s="30">
        <v>572509.95</v>
      </c>
      <c r="T31" s="30" t="s">
        <v>1041</v>
      </c>
      <c r="U31" s="30">
        <v>5044</v>
      </c>
      <c r="V31" s="30">
        <v>497029.74</v>
      </c>
      <c r="W31" s="30">
        <v>5737</v>
      </c>
      <c r="X31" s="30">
        <v>543773.77</v>
      </c>
      <c r="Y31" s="48">
        <f t="shared" si="1"/>
        <v>0.193298969072165</v>
      </c>
      <c r="Z31" s="48">
        <f t="shared" si="2"/>
        <v>0.151862562590319</v>
      </c>
      <c r="AA31" s="48">
        <f>(R31-W31)/W31</f>
        <v>0.0491546104235663</v>
      </c>
      <c r="AB31" s="48">
        <f>(S31-X31)/X31</f>
        <v>0.0528458369737105</v>
      </c>
      <c r="AC31" s="48"/>
    </row>
    <row r="32" s="10" customFormat="1" customHeight="1" spans="1:29">
      <c r="A32" s="22"/>
      <c r="B32" s="18"/>
      <c r="C32" s="22">
        <v>181356</v>
      </c>
      <c r="D32" s="20" t="s">
        <v>757</v>
      </c>
      <c r="E32" s="20" t="str">
        <f t="shared" si="12"/>
        <v>181356,</v>
      </c>
      <c r="F32" s="22" t="s">
        <v>841</v>
      </c>
      <c r="G32" s="18" t="s">
        <v>842</v>
      </c>
      <c r="H32" s="18" t="s">
        <v>843</v>
      </c>
      <c r="I32" s="18">
        <v>44.5</v>
      </c>
      <c r="J32" s="18">
        <v>78</v>
      </c>
      <c r="K32" s="41">
        <v>0.429487179487179</v>
      </c>
      <c r="L32" s="40" t="s">
        <v>844</v>
      </c>
      <c r="M32" s="18"/>
      <c r="N32" s="18"/>
      <c r="O32" s="30">
        <f>VLOOKUP(C:C,[1]查询指定品种销售汇总!$B$1:$U$65536,20,0)</f>
        <v>859</v>
      </c>
      <c r="P32" s="30">
        <f>VLOOKUP(C:C,[1]查询指定品种销售汇总!$B$1:$V$65536,21,0)</f>
        <v>50864.47</v>
      </c>
      <c r="Q32" s="46" t="str">
        <f>VLOOKUP(C:C,[1]查询指定品种销售汇总!$B$1:$X$65536,23,0)</f>
        <v>35.42%</v>
      </c>
      <c r="R32" s="30">
        <v>859</v>
      </c>
      <c r="S32" s="30">
        <v>50864.47</v>
      </c>
      <c r="T32" s="30" t="s">
        <v>1042</v>
      </c>
      <c r="U32" s="30">
        <v>837</v>
      </c>
      <c r="V32" s="30">
        <v>52521.77</v>
      </c>
      <c r="W32" s="30">
        <v>320</v>
      </c>
      <c r="X32" s="30">
        <v>21199.67</v>
      </c>
      <c r="Y32" s="48">
        <f t="shared" si="1"/>
        <v>0.026284348864994</v>
      </c>
      <c r="Z32" s="48">
        <f t="shared" si="2"/>
        <v>-0.031554534434007</v>
      </c>
      <c r="AA32" s="48">
        <f>(R32-W32)/W32</f>
        <v>1.684375</v>
      </c>
      <c r="AB32" s="48">
        <f>(S32-X32)/X32</f>
        <v>1.39930480049925</v>
      </c>
      <c r="AC32" s="48"/>
    </row>
    <row r="33" s="10" customFormat="1" customHeight="1" spans="1:29">
      <c r="A33" s="22"/>
      <c r="B33" s="18"/>
      <c r="C33" s="22">
        <v>67665</v>
      </c>
      <c r="D33" s="20" t="s">
        <v>757</v>
      </c>
      <c r="E33" s="20" t="str">
        <f t="shared" si="12"/>
        <v>67665,</v>
      </c>
      <c r="F33" s="22" t="s">
        <v>845</v>
      </c>
      <c r="G33" s="22" t="s">
        <v>846</v>
      </c>
      <c r="H33" s="22" t="s">
        <v>847</v>
      </c>
      <c r="I33" s="18">
        <v>15.92</v>
      </c>
      <c r="J33" s="18">
        <v>39.8</v>
      </c>
      <c r="K33" s="41">
        <v>0.6</v>
      </c>
      <c r="L33" s="40" t="s">
        <v>848</v>
      </c>
      <c r="M33" s="18"/>
      <c r="N33" s="18"/>
      <c r="O33" s="30">
        <f>VLOOKUP(C:C,[1]查询指定品种销售汇总!$B$1:$U$65536,20,0)</f>
        <v>815</v>
      </c>
      <c r="P33" s="30">
        <f>VLOOKUP(C:C,[1]查询指定品种销售汇总!$B$1:$V$65536,21,0)</f>
        <v>21232.14</v>
      </c>
      <c r="Q33" s="46" t="str">
        <f>VLOOKUP(C:C,[1]查询指定品种销售汇总!$B$1:$X$65536,23,0)</f>
        <v>33.08%</v>
      </c>
      <c r="R33" s="30">
        <v>815</v>
      </c>
      <c r="S33" s="30">
        <v>21232.14</v>
      </c>
      <c r="T33" s="30" t="s">
        <v>1043</v>
      </c>
      <c r="U33" s="30">
        <v>896</v>
      </c>
      <c r="V33" s="30">
        <v>23709.35</v>
      </c>
      <c r="W33" s="30">
        <v>0</v>
      </c>
      <c r="X33" s="30">
        <v>0</v>
      </c>
      <c r="Y33" s="48">
        <f t="shared" si="1"/>
        <v>-0.0904017857142857</v>
      </c>
      <c r="Z33" s="48">
        <f t="shared" si="2"/>
        <v>-0.104482408838707</v>
      </c>
      <c r="AA33" s="48"/>
      <c r="AB33" s="48"/>
      <c r="AC33" s="48"/>
    </row>
    <row r="34" s="10" customFormat="1" customHeight="1" spans="1:29">
      <c r="A34" s="22"/>
      <c r="B34" s="18"/>
      <c r="C34" s="22">
        <v>169668</v>
      </c>
      <c r="D34" s="20" t="s">
        <v>757</v>
      </c>
      <c r="E34" s="20" t="str">
        <f t="shared" si="12"/>
        <v>169668,</v>
      </c>
      <c r="F34" s="22" t="s">
        <v>849</v>
      </c>
      <c r="G34" s="18" t="s">
        <v>850</v>
      </c>
      <c r="H34" s="18" t="s">
        <v>851</v>
      </c>
      <c r="I34" s="18">
        <v>34.8</v>
      </c>
      <c r="J34" s="18">
        <v>87</v>
      </c>
      <c r="K34" s="41">
        <v>0.6</v>
      </c>
      <c r="L34" s="40" t="s">
        <v>852</v>
      </c>
      <c r="M34" s="18"/>
      <c r="N34" s="18"/>
      <c r="O34" s="30">
        <f>VLOOKUP(C:C,[1]查询指定品种销售汇总!$B$1:$U$65536,20,0)</f>
        <v>1154</v>
      </c>
      <c r="P34" s="30">
        <f>VLOOKUP(C:C,[1]查询指定品种销售汇总!$B$1:$V$65536,21,0)</f>
        <v>75591.5</v>
      </c>
      <c r="Q34" s="46" t="str">
        <f>VLOOKUP(C:C,[1]查询指定品种销售汇总!$B$1:$X$65536,23,0)</f>
        <v>46.85%</v>
      </c>
      <c r="R34" s="30">
        <v>1154</v>
      </c>
      <c r="S34" s="30">
        <v>75591.5</v>
      </c>
      <c r="T34" s="30" t="s">
        <v>1044</v>
      </c>
      <c r="U34" s="30">
        <v>901</v>
      </c>
      <c r="V34" s="30">
        <v>63365.76</v>
      </c>
      <c r="W34" s="30">
        <v>615</v>
      </c>
      <c r="X34" s="30">
        <v>41718.71</v>
      </c>
      <c r="Y34" s="48">
        <f t="shared" si="1"/>
        <v>0.280799112097669</v>
      </c>
      <c r="Z34" s="48">
        <f t="shared" si="2"/>
        <v>0.192939215121858</v>
      </c>
      <c r="AA34" s="48">
        <f>(R34-W34)/W34</f>
        <v>0.876422764227642</v>
      </c>
      <c r="AB34" s="48">
        <f>(S34-X34)/X34</f>
        <v>0.811932823426228</v>
      </c>
      <c r="AC34" s="48"/>
    </row>
    <row r="35" s="10" customFormat="1" customHeight="1" spans="1:29">
      <c r="A35" s="22"/>
      <c r="B35" s="18"/>
      <c r="C35" s="22">
        <v>184102</v>
      </c>
      <c r="D35" s="20" t="s">
        <v>757</v>
      </c>
      <c r="E35" s="20" t="str">
        <f t="shared" si="12"/>
        <v>184102,</v>
      </c>
      <c r="F35" s="22" t="s">
        <v>845</v>
      </c>
      <c r="G35" s="22" t="s">
        <v>853</v>
      </c>
      <c r="H35" s="22" t="s">
        <v>847</v>
      </c>
      <c r="I35" s="18">
        <v>17.65</v>
      </c>
      <c r="J35" s="18">
        <v>43.8</v>
      </c>
      <c r="K35" s="41">
        <v>0.59703196347032</v>
      </c>
      <c r="L35" s="40" t="s">
        <v>848</v>
      </c>
      <c r="M35" s="18"/>
      <c r="N35" s="18"/>
      <c r="O35" s="30">
        <f>VLOOKUP(C:C,[1]查询指定品种销售汇总!$B$1:$U$65536,20,0)</f>
        <v>628</v>
      </c>
      <c r="P35" s="30">
        <f>VLOOKUP(C:C,[1]查询指定品种销售汇总!$B$1:$V$65536,21,0)</f>
        <v>16374.08</v>
      </c>
      <c r="Q35" s="46" t="str">
        <f>VLOOKUP(C:C,[1]查询指定品种销售汇总!$B$1:$X$65536,23,0)</f>
        <v>33.13%</v>
      </c>
      <c r="R35" s="30">
        <v>628</v>
      </c>
      <c r="S35" s="30">
        <v>16374.08</v>
      </c>
      <c r="T35" s="30" t="s">
        <v>1045</v>
      </c>
      <c r="U35" s="30">
        <v>693</v>
      </c>
      <c r="V35" s="30">
        <v>18445.99</v>
      </c>
      <c r="W35" s="30">
        <v>328</v>
      </c>
      <c r="X35" s="30">
        <v>12882.52</v>
      </c>
      <c r="Y35" s="48">
        <f t="shared" si="1"/>
        <v>-0.0937950937950938</v>
      </c>
      <c r="Z35" s="48">
        <f t="shared" si="2"/>
        <v>-0.112323057748595</v>
      </c>
      <c r="AA35" s="48">
        <f>(R35-W35)/W35</f>
        <v>0.914634146341463</v>
      </c>
      <c r="AB35" s="48">
        <f>(S35-X35)/X35</f>
        <v>0.271030823161928</v>
      </c>
      <c r="AC35" s="48"/>
    </row>
    <row r="36" s="10" customFormat="1" customHeight="1" spans="1:29">
      <c r="A36" s="22"/>
      <c r="B36" s="18"/>
      <c r="C36" s="18">
        <v>183439</v>
      </c>
      <c r="D36" s="20" t="s">
        <v>757</v>
      </c>
      <c r="E36" s="20" t="str">
        <f t="shared" si="12"/>
        <v>183439,</v>
      </c>
      <c r="F36" s="18" t="s">
        <v>854</v>
      </c>
      <c r="G36" s="18" t="s">
        <v>855</v>
      </c>
      <c r="H36" s="18" t="s">
        <v>856</v>
      </c>
      <c r="I36" s="18">
        <v>56</v>
      </c>
      <c r="J36" s="18">
        <v>112</v>
      </c>
      <c r="K36" s="41">
        <v>0.5</v>
      </c>
      <c r="L36" s="40" t="s">
        <v>805</v>
      </c>
      <c r="M36" s="18"/>
      <c r="N36" s="18"/>
      <c r="O36" s="30">
        <f>VLOOKUP(C:C,[1]查询指定品种销售汇总!$B$1:$U$65536,20,0)</f>
        <v>2665</v>
      </c>
      <c r="P36" s="30">
        <f>VLOOKUP(C:C,[1]查询指定品种销售汇总!$B$1:$V$65536,21,0)</f>
        <v>217428.13</v>
      </c>
      <c r="Q36" s="46" t="str">
        <f>VLOOKUP(C:C,[1]查询指定品种销售汇总!$B$1:$X$65536,23,0)</f>
        <v>31.36%</v>
      </c>
      <c r="R36" s="30">
        <v>2665</v>
      </c>
      <c r="S36" s="30">
        <v>217428.13</v>
      </c>
      <c r="T36" s="30" t="s">
        <v>1046</v>
      </c>
      <c r="U36" s="30">
        <v>2304</v>
      </c>
      <c r="V36" s="30">
        <v>194553.57</v>
      </c>
      <c r="W36" s="30">
        <v>1651</v>
      </c>
      <c r="X36" s="30">
        <v>134513.77</v>
      </c>
      <c r="Y36" s="48">
        <f t="shared" si="1"/>
        <v>0.156684027777778</v>
      </c>
      <c r="Z36" s="48">
        <f t="shared" si="2"/>
        <v>0.117574609399355</v>
      </c>
      <c r="AA36" s="48">
        <f>(R36-W36)/W36</f>
        <v>0.614173228346457</v>
      </c>
      <c r="AB36" s="48">
        <f>(S36-X36)/X36</f>
        <v>0.616400536539865</v>
      </c>
      <c r="AC36" s="48"/>
    </row>
    <row r="37" s="11" customFormat="1" customHeight="1" spans="1:16377">
      <c r="A37" s="26"/>
      <c r="B37" s="23"/>
      <c r="C37" s="23"/>
      <c r="D37" s="23"/>
      <c r="E37" s="23"/>
      <c r="F37" s="23" t="s">
        <v>5</v>
      </c>
      <c r="G37" s="23"/>
      <c r="H37" s="23"/>
      <c r="I37" s="23"/>
      <c r="J37" s="23"/>
      <c r="K37" s="42"/>
      <c r="L37" s="42"/>
      <c r="M37" s="23"/>
      <c r="N37" s="23"/>
      <c r="O37" s="34"/>
      <c r="P37" s="34"/>
      <c r="Q37" s="47"/>
      <c r="R37" s="34">
        <f>SUM(R29:R36)</f>
        <v>12420</v>
      </c>
      <c r="S37" s="34">
        <f t="shared" ref="S37:X37" si="13">SUM(S29:S36)</f>
        <v>1017200.79</v>
      </c>
      <c r="T37" s="34">
        <f t="shared" si="13"/>
        <v>0</v>
      </c>
      <c r="U37" s="34">
        <f t="shared" si="13"/>
        <v>10842</v>
      </c>
      <c r="V37" s="34">
        <f t="shared" si="13"/>
        <v>886127.67</v>
      </c>
      <c r="W37" s="34">
        <f t="shared" si="13"/>
        <v>8651</v>
      </c>
      <c r="X37" s="34">
        <f t="shared" si="13"/>
        <v>754088.44</v>
      </c>
      <c r="Y37" s="50">
        <f t="shared" si="1"/>
        <v>0.145545102379635</v>
      </c>
      <c r="Z37" s="50">
        <f t="shared" si="2"/>
        <v>0.147916744321955</v>
      </c>
      <c r="AA37" s="50">
        <f>(R37-W37)/W37</f>
        <v>0.43567217662698</v>
      </c>
      <c r="AB37" s="50">
        <f>(S37-X37)/X37</f>
        <v>0.348914445631868</v>
      </c>
      <c r="AC37" s="50">
        <f>R37/M29</f>
        <v>0.944989728372518</v>
      </c>
      <c r="XEO37" s="51"/>
      <c r="XEP37" s="51"/>
      <c r="XEQ37" s="51"/>
      <c r="XER37" s="51"/>
      <c r="XES37" s="51"/>
      <c r="XET37" s="51"/>
      <c r="XEU37" s="51"/>
      <c r="XEV37" s="51"/>
      <c r="XEW37" s="51"/>
    </row>
    <row r="38" s="10" customFormat="1" customHeight="1" spans="1:29">
      <c r="A38" s="18">
        <v>7</v>
      </c>
      <c r="B38" s="18" t="s">
        <v>6</v>
      </c>
      <c r="C38" s="18">
        <v>84174</v>
      </c>
      <c r="D38" s="20" t="s">
        <v>757</v>
      </c>
      <c r="E38" s="20" t="str">
        <f>C38&amp;D38</f>
        <v>84174,</v>
      </c>
      <c r="F38" s="18" t="s">
        <v>857</v>
      </c>
      <c r="G38" s="18" t="s">
        <v>858</v>
      </c>
      <c r="H38" s="18" t="s">
        <v>792</v>
      </c>
      <c r="I38" s="18">
        <v>12.25</v>
      </c>
      <c r="J38" s="18">
        <v>35</v>
      </c>
      <c r="K38" s="41">
        <v>0.65</v>
      </c>
      <c r="L38" s="40" t="s">
        <v>859</v>
      </c>
      <c r="M38" s="18">
        <v>2561</v>
      </c>
      <c r="N38" s="18">
        <v>3057</v>
      </c>
      <c r="O38" s="30">
        <f>VLOOKUP(C:C,[1]查询指定品种销售汇总!$B$1:$U$65536,20,0)</f>
        <v>3145</v>
      </c>
      <c r="P38" s="30">
        <f>VLOOKUP(C:C,[1]查询指定品种销售汇总!$B$1:$V$65536,21,0)</f>
        <v>86454.56</v>
      </c>
      <c r="Q38" s="46" t="str">
        <f>VLOOKUP(C:C,[1]查询指定品种销售汇总!$B$1:$X$65536,23,0)</f>
        <v>55.47%</v>
      </c>
      <c r="R38" s="30">
        <v>3145</v>
      </c>
      <c r="S38" s="30">
        <v>86454.56</v>
      </c>
      <c r="T38" s="30" t="s">
        <v>1047</v>
      </c>
      <c r="U38" s="30">
        <v>2257</v>
      </c>
      <c r="V38" s="30">
        <v>64964.09</v>
      </c>
      <c r="W38" s="30">
        <v>2418</v>
      </c>
      <c r="X38" s="30">
        <v>69851.78</v>
      </c>
      <c r="Y38" s="48">
        <f t="shared" si="1"/>
        <v>0.39344262295082</v>
      </c>
      <c r="Z38" s="48">
        <f t="shared" si="2"/>
        <v>0.33080537262971</v>
      </c>
      <c r="AA38" s="48">
        <f>(R38-W38)/W38</f>
        <v>0.30066170388751</v>
      </c>
      <c r="AB38" s="48">
        <f>(S38-X38)/X38</f>
        <v>0.237685854247379</v>
      </c>
      <c r="AC38" s="48">
        <f>R38/M38</f>
        <v>1.2280359234674</v>
      </c>
    </row>
    <row r="39" s="10" customFormat="1" customHeight="1" spans="1:29">
      <c r="A39" s="18">
        <v>8</v>
      </c>
      <c r="B39" s="22" t="s">
        <v>7</v>
      </c>
      <c r="C39" s="18">
        <v>197387</v>
      </c>
      <c r="D39" s="20" t="s">
        <v>757</v>
      </c>
      <c r="E39" s="20" t="str">
        <f>C39&amp;D39</f>
        <v>197387,</v>
      </c>
      <c r="F39" s="22" t="s">
        <v>860</v>
      </c>
      <c r="G39" s="22" t="s">
        <v>861</v>
      </c>
      <c r="H39" s="22" t="s">
        <v>862</v>
      </c>
      <c r="I39" s="18">
        <v>33</v>
      </c>
      <c r="J39" s="18">
        <v>88</v>
      </c>
      <c r="K39" s="41">
        <v>0.625</v>
      </c>
      <c r="L39" s="40" t="s">
        <v>863</v>
      </c>
      <c r="M39" s="22">
        <v>1110</v>
      </c>
      <c r="N39" s="22">
        <v>1352</v>
      </c>
      <c r="O39" s="30">
        <f>VLOOKUP(C:C,[1]查询指定品种销售汇总!$B$1:$U$65536,20,0)</f>
        <v>380</v>
      </c>
      <c r="P39" s="30">
        <f>VLOOKUP(C:C,[1]查询指定品种销售汇总!$B$1:$V$65536,21,0)</f>
        <v>12644.98</v>
      </c>
      <c r="Q39" s="46" t="str">
        <f>VLOOKUP(C:C,[1]查询指定品种销售汇总!$B$1:$X$65536,23,0)</f>
        <v>.83%</v>
      </c>
      <c r="R39" s="30">
        <v>380</v>
      </c>
      <c r="S39" s="30">
        <v>12644.98</v>
      </c>
      <c r="T39" s="30" t="s">
        <v>1048</v>
      </c>
      <c r="U39" s="30">
        <v>295</v>
      </c>
      <c r="V39" s="30">
        <v>11143.87</v>
      </c>
      <c r="W39" s="30">
        <v>0</v>
      </c>
      <c r="X39" s="30">
        <v>0</v>
      </c>
      <c r="Y39" s="48">
        <f t="shared" si="1"/>
        <v>0.288135593220339</v>
      </c>
      <c r="Z39" s="48">
        <f t="shared" si="2"/>
        <v>0.134702755864883</v>
      </c>
      <c r="AA39" s="48"/>
      <c r="AB39" s="48"/>
      <c r="AC39" s="48"/>
    </row>
    <row r="40" s="10" customFormat="1" customHeight="1" spans="1:29">
      <c r="A40" s="18"/>
      <c r="B40" s="22"/>
      <c r="C40" s="18">
        <v>197384</v>
      </c>
      <c r="D40" s="20" t="s">
        <v>757</v>
      </c>
      <c r="E40" s="20" t="str">
        <f>C40&amp;D40</f>
        <v>197384,</v>
      </c>
      <c r="F40" s="22" t="s">
        <v>864</v>
      </c>
      <c r="G40" s="18" t="s">
        <v>865</v>
      </c>
      <c r="H40" s="18" t="s">
        <v>862</v>
      </c>
      <c r="I40" s="18">
        <v>9.9</v>
      </c>
      <c r="J40" s="18">
        <v>19.8</v>
      </c>
      <c r="K40" s="41">
        <v>0.5</v>
      </c>
      <c r="L40" s="40" t="s">
        <v>866</v>
      </c>
      <c r="M40" s="22"/>
      <c r="N40" s="22"/>
      <c r="O40" s="30">
        <f>VLOOKUP(C:C,[1]查询指定品种销售汇总!$B$1:$U$65536,20,0)</f>
        <v>1010.59</v>
      </c>
      <c r="P40" s="30">
        <f>VLOOKUP(C:C,[1]查询指定品种销售汇总!$B$1:$V$65536,21,0)</f>
        <v>13263.79</v>
      </c>
      <c r="Q40" s="46" t="str">
        <f>VLOOKUP(C:C,[1]查询指定品种销售汇总!$B$1:$X$65536,23,0)</f>
        <v>24.57%</v>
      </c>
      <c r="R40" s="30">
        <v>1010.59</v>
      </c>
      <c r="S40" s="30">
        <v>13263.79</v>
      </c>
      <c r="T40" s="30" t="s">
        <v>1049</v>
      </c>
      <c r="U40" s="30">
        <v>527</v>
      </c>
      <c r="V40" s="30">
        <v>5089.5</v>
      </c>
      <c r="W40" s="30">
        <v>0</v>
      </c>
      <c r="X40" s="30">
        <v>0</v>
      </c>
      <c r="Y40" s="48">
        <f t="shared" si="1"/>
        <v>0.917628083491461</v>
      </c>
      <c r="Z40" s="48">
        <f t="shared" si="2"/>
        <v>1.60610865507417</v>
      </c>
      <c r="AA40" s="48"/>
      <c r="AB40" s="48"/>
      <c r="AC40" s="48"/>
    </row>
    <row r="41" s="11" customFormat="1" customHeight="1" spans="1:16377">
      <c r="A41" s="23"/>
      <c r="B41" s="26"/>
      <c r="C41" s="23"/>
      <c r="D41" s="23"/>
      <c r="E41" s="23"/>
      <c r="F41" s="26" t="s">
        <v>7</v>
      </c>
      <c r="G41" s="23"/>
      <c r="H41" s="23"/>
      <c r="I41" s="23"/>
      <c r="J41" s="23"/>
      <c r="K41" s="42"/>
      <c r="L41" s="42"/>
      <c r="M41" s="26"/>
      <c r="N41" s="26"/>
      <c r="O41" s="34"/>
      <c r="P41" s="34"/>
      <c r="Q41" s="47"/>
      <c r="R41" s="34">
        <f>SUM(R39:R40)</f>
        <v>1390.59</v>
      </c>
      <c r="S41" s="34">
        <f t="shared" ref="S41:AB41" si="14">SUM(S39:S40)</f>
        <v>25908.77</v>
      </c>
      <c r="T41" s="34">
        <f t="shared" si="14"/>
        <v>0</v>
      </c>
      <c r="U41" s="34">
        <f t="shared" si="14"/>
        <v>822</v>
      </c>
      <c r="V41" s="34">
        <f t="shared" si="14"/>
        <v>16233.37</v>
      </c>
      <c r="W41" s="34">
        <f t="shared" si="14"/>
        <v>0</v>
      </c>
      <c r="X41" s="34">
        <f t="shared" si="14"/>
        <v>0</v>
      </c>
      <c r="Y41" s="50">
        <f t="shared" si="1"/>
        <v>0.691715328467153</v>
      </c>
      <c r="Z41" s="50">
        <f t="shared" si="2"/>
        <v>0.596019187636332</v>
      </c>
      <c r="AA41" s="50"/>
      <c r="AB41" s="50"/>
      <c r="AC41" s="50">
        <f>R41/M39</f>
        <v>1.25278378378378</v>
      </c>
      <c r="XEO41" s="51"/>
      <c r="XEP41" s="51"/>
      <c r="XEQ41" s="51"/>
      <c r="XER41" s="51"/>
      <c r="XES41" s="51"/>
      <c r="XET41" s="51"/>
      <c r="XEU41" s="51"/>
      <c r="XEV41" s="51"/>
      <c r="XEW41" s="51"/>
    </row>
    <row r="42" s="10" customFormat="1" ht="32" customHeight="1" spans="1:29">
      <c r="A42" s="22">
        <v>9</v>
      </c>
      <c r="B42" s="22" t="s">
        <v>867</v>
      </c>
      <c r="C42" s="22">
        <v>201173</v>
      </c>
      <c r="D42" s="20" t="s">
        <v>757</v>
      </c>
      <c r="E42" s="20" t="str">
        <f>C42&amp;D42</f>
        <v>201173,</v>
      </c>
      <c r="F42" s="22" t="s">
        <v>868</v>
      </c>
      <c r="G42" s="22" t="s">
        <v>869</v>
      </c>
      <c r="H42" s="22" t="s">
        <v>795</v>
      </c>
      <c r="I42" s="18">
        <v>12</v>
      </c>
      <c r="J42" s="18">
        <v>29.9</v>
      </c>
      <c r="K42" s="41">
        <v>0.598662207357859</v>
      </c>
      <c r="L42" s="40" t="s">
        <v>870</v>
      </c>
      <c r="M42" s="22">
        <v>3195</v>
      </c>
      <c r="N42" s="22">
        <v>3862</v>
      </c>
      <c r="O42" s="30">
        <f>VLOOKUP(C:C,[1]查询指定品种销售汇总!$B$1:$U$65536,20,0)</f>
        <v>6333</v>
      </c>
      <c r="P42" s="30">
        <f>VLOOKUP(C:C,[1]查询指定品种销售汇总!$B$1:$V$65536,21,0)</f>
        <v>96854.53</v>
      </c>
      <c r="Q42" s="46" t="str">
        <f>VLOOKUP(C:C,[1]查询指定品种销售汇总!$B$1:$X$65536,23,0)</f>
        <v>37.62%</v>
      </c>
      <c r="R42" s="30">
        <v>6333</v>
      </c>
      <c r="S42" s="30">
        <v>96854.53</v>
      </c>
      <c r="T42" s="30" t="s">
        <v>1050</v>
      </c>
      <c r="U42" s="30">
        <v>2133</v>
      </c>
      <c r="V42" s="30">
        <v>45848.02</v>
      </c>
      <c r="W42" s="30">
        <v>0</v>
      </c>
      <c r="X42" s="30">
        <v>0</v>
      </c>
      <c r="Y42" s="48">
        <f t="shared" si="1"/>
        <v>1.9690576652602</v>
      </c>
      <c r="Z42" s="48">
        <f t="shared" si="2"/>
        <v>1.11251281952852</v>
      </c>
      <c r="AA42" s="48"/>
      <c r="AB42" s="48"/>
      <c r="AC42" s="48"/>
    </row>
    <row r="43" customHeight="1" spans="1:29">
      <c r="A43" s="22">
        <v>10</v>
      </c>
      <c r="B43" s="22" t="s">
        <v>9</v>
      </c>
      <c r="C43" s="22">
        <v>132393</v>
      </c>
      <c r="D43" s="20" t="s">
        <v>757</v>
      </c>
      <c r="E43" s="20" t="str">
        <f>C43&amp;D43</f>
        <v>132393,</v>
      </c>
      <c r="F43" s="22" t="s">
        <v>871</v>
      </c>
      <c r="G43" s="18" t="s">
        <v>872</v>
      </c>
      <c r="H43" s="18" t="s">
        <v>873</v>
      </c>
      <c r="I43" s="18">
        <v>7.02</v>
      </c>
      <c r="J43" s="18">
        <v>19.5</v>
      </c>
      <c r="K43" s="41">
        <v>0.64</v>
      </c>
      <c r="L43" s="40" t="s">
        <v>874</v>
      </c>
      <c r="M43" s="22">
        <v>2983</v>
      </c>
      <c r="N43" s="22">
        <v>3926</v>
      </c>
      <c r="O43" s="30">
        <f>VLOOKUP(C:C,[1]查询指定品种销售汇总!$B$1:$U$65536,20,0)</f>
        <v>886</v>
      </c>
      <c r="P43" s="30">
        <f>VLOOKUP(C:C,[1]查询指定品种销售汇总!$B$1:$V$65536,21,0)</f>
        <v>12574.96</v>
      </c>
      <c r="Q43" s="46" t="str">
        <f>VLOOKUP(C:C,[1]查询指定品种销售汇总!$B$1:$X$65536,23,0)</f>
        <v>51.28%</v>
      </c>
      <c r="R43" s="30">
        <v>886</v>
      </c>
      <c r="S43" s="30">
        <v>12574.96</v>
      </c>
      <c r="T43" s="30" t="s">
        <v>1051</v>
      </c>
      <c r="U43" s="30">
        <v>463</v>
      </c>
      <c r="V43" s="30">
        <v>6954.44</v>
      </c>
      <c r="W43" s="30">
        <v>300</v>
      </c>
      <c r="X43" s="30">
        <v>4403.52</v>
      </c>
      <c r="Y43" s="48">
        <f t="shared" si="1"/>
        <v>0.913606911447084</v>
      </c>
      <c r="Z43" s="48">
        <f t="shared" si="2"/>
        <v>0.8081916013367</v>
      </c>
      <c r="AA43" s="48">
        <f>(R43-W43)/W43</f>
        <v>1.95333333333333</v>
      </c>
      <c r="AB43" s="48">
        <f>(S43-X43)/X43</f>
        <v>1.85566092580481</v>
      </c>
      <c r="AC43" s="48"/>
    </row>
    <row r="44" customHeight="1" spans="1:29">
      <c r="A44" s="22"/>
      <c r="B44" s="22"/>
      <c r="C44" s="19">
        <v>53857</v>
      </c>
      <c r="D44" s="20" t="s">
        <v>757</v>
      </c>
      <c r="E44" s="20" t="str">
        <f>C44&amp;D44</f>
        <v>53857,</v>
      </c>
      <c r="F44" s="19" t="s">
        <v>875</v>
      </c>
      <c r="G44" s="19" t="s">
        <v>876</v>
      </c>
      <c r="H44" s="19" t="s">
        <v>877</v>
      </c>
      <c r="I44" s="18">
        <v>4.5</v>
      </c>
      <c r="J44" s="18">
        <v>21</v>
      </c>
      <c r="K44" s="41">
        <f>(J44-I44)/I44</f>
        <v>3.66666666666667</v>
      </c>
      <c r="L44" s="40" t="s">
        <v>762</v>
      </c>
      <c r="M44" s="22"/>
      <c r="N44" s="22"/>
      <c r="O44" s="30">
        <f>VLOOKUP(C:C,[1]查询指定品种销售汇总!$B$1:$U$65536,20,0)</f>
        <v>2841</v>
      </c>
      <c r="P44" s="30">
        <f>VLOOKUP(C:C,[1]查询指定品种销售汇总!$B$1:$V$65536,21,0)</f>
        <v>51718.71</v>
      </c>
      <c r="Q44" s="46" t="str">
        <f>VLOOKUP(C:C,[1]查询指定品种销售汇总!$B$1:$X$65536,23,0)</f>
        <v>61.63%</v>
      </c>
      <c r="R44" s="30">
        <v>2841</v>
      </c>
      <c r="S44" s="30">
        <v>51718.71</v>
      </c>
      <c r="T44" s="30" t="s">
        <v>1052</v>
      </c>
      <c r="U44" s="30">
        <v>2343</v>
      </c>
      <c r="V44" s="30">
        <v>46004.32</v>
      </c>
      <c r="W44" s="30">
        <v>1675</v>
      </c>
      <c r="X44" s="30">
        <v>29708.2</v>
      </c>
      <c r="Y44" s="48">
        <f t="shared" si="1"/>
        <v>0.212548015364917</v>
      </c>
      <c r="Z44" s="48">
        <f t="shared" si="2"/>
        <v>0.124214204231255</v>
      </c>
      <c r="AA44" s="48">
        <f>(R44-W44)/W44</f>
        <v>0.696119402985075</v>
      </c>
      <c r="AB44" s="48">
        <f>(S44-X44)/X44</f>
        <v>0.74089005729058</v>
      </c>
      <c r="AC44" s="48"/>
    </row>
    <row r="45" customHeight="1" spans="1:29">
      <c r="A45" s="22"/>
      <c r="B45" s="22"/>
      <c r="C45" s="19">
        <v>38124</v>
      </c>
      <c r="D45" s="20" t="s">
        <v>757</v>
      </c>
      <c r="E45" s="20" t="str">
        <f>C45&amp;D45</f>
        <v>38124,</v>
      </c>
      <c r="F45" s="28" t="s">
        <v>878</v>
      </c>
      <c r="G45" s="19" t="s">
        <v>879</v>
      </c>
      <c r="H45" s="21" t="s">
        <v>771</v>
      </c>
      <c r="I45" s="20">
        <v>14.1</v>
      </c>
      <c r="J45" s="20">
        <v>28</v>
      </c>
      <c r="K45" s="40">
        <f>(J45-I45)/I45</f>
        <v>0.98581560283688</v>
      </c>
      <c r="L45" s="40" t="s">
        <v>880</v>
      </c>
      <c r="M45" s="22"/>
      <c r="N45" s="22"/>
      <c r="O45" s="30">
        <f>VLOOKUP(C:C,[1]查询指定品种销售汇总!$B$1:$U$65536,20,0)</f>
        <v>704</v>
      </c>
      <c r="P45" s="30">
        <f>VLOOKUP(C:C,[1]查询指定品种销售汇总!$B$1:$V$65536,21,0)</f>
        <v>16546.66</v>
      </c>
      <c r="Q45" s="46" t="str">
        <f>VLOOKUP(C:C,[1]查询指定品种销售汇总!$B$1:$X$65536,23,0)</f>
        <v>39.93%</v>
      </c>
      <c r="R45" s="30">
        <v>704</v>
      </c>
      <c r="S45" s="30">
        <v>16546.66</v>
      </c>
      <c r="T45" s="30" t="s">
        <v>1053</v>
      </c>
      <c r="U45" s="30">
        <v>485</v>
      </c>
      <c r="V45" s="30">
        <v>11805.75</v>
      </c>
      <c r="W45" s="30">
        <v>700</v>
      </c>
      <c r="X45" s="30">
        <v>17151.11</v>
      </c>
      <c r="Y45" s="48">
        <f t="shared" si="1"/>
        <v>0.451546391752577</v>
      </c>
      <c r="Z45" s="48">
        <f t="shared" si="2"/>
        <v>0.401576350507168</v>
      </c>
      <c r="AA45" s="48">
        <f>(R45-W45)/W45</f>
        <v>0.00571428571428571</v>
      </c>
      <c r="AB45" s="48">
        <f>(S45-X45)/X45</f>
        <v>-0.0352426169501566</v>
      </c>
      <c r="AC45" s="48"/>
    </row>
    <row r="46" s="12" customFormat="1" customHeight="1" spans="1:16377">
      <c r="A46" s="26"/>
      <c r="B46" s="26"/>
      <c r="C46" s="24"/>
      <c r="D46" s="23"/>
      <c r="E46" s="23"/>
      <c r="F46" s="29" t="s">
        <v>9</v>
      </c>
      <c r="G46" s="24"/>
      <c r="H46" s="25"/>
      <c r="I46" s="23"/>
      <c r="J46" s="23"/>
      <c r="K46" s="42"/>
      <c r="L46" s="42"/>
      <c r="M46" s="26"/>
      <c r="N46" s="26"/>
      <c r="O46" s="34"/>
      <c r="P46" s="34"/>
      <c r="Q46" s="47"/>
      <c r="R46" s="34">
        <f>SUM(R43:R45)</f>
        <v>4431</v>
      </c>
      <c r="S46" s="34">
        <f t="shared" ref="S46:X46" si="15">SUM(S43:S45)</f>
        <v>80840.33</v>
      </c>
      <c r="T46" s="34">
        <f t="shared" si="15"/>
        <v>0</v>
      </c>
      <c r="U46" s="34">
        <f t="shared" si="15"/>
        <v>3291</v>
      </c>
      <c r="V46" s="34">
        <f t="shared" si="15"/>
        <v>64764.51</v>
      </c>
      <c r="W46" s="34">
        <f t="shared" si="15"/>
        <v>2675</v>
      </c>
      <c r="X46" s="34">
        <f t="shared" si="15"/>
        <v>51262.83</v>
      </c>
      <c r="Y46" s="50">
        <f t="shared" si="1"/>
        <v>0.346399270738377</v>
      </c>
      <c r="Z46" s="50">
        <f t="shared" si="2"/>
        <v>0.24821958816642</v>
      </c>
      <c r="AA46" s="50">
        <f>(R46-W46)/W46</f>
        <v>0.656448598130841</v>
      </c>
      <c r="AB46" s="50">
        <f>(S46-X46)/X46</f>
        <v>0.576977509825345</v>
      </c>
      <c r="AC46" s="50">
        <f>R46/M43</f>
        <v>1.48541736506872</v>
      </c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11"/>
      <c r="AMA46" s="11"/>
      <c r="AMB46" s="11"/>
      <c r="AMC46" s="11"/>
      <c r="AMD46" s="11"/>
      <c r="AME46" s="11"/>
      <c r="AMF46" s="11"/>
      <c r="AMG46" s="11"/>
      <c r="AMH46" s="11"/>
      <c r="AMI46" s="11"/>
      <c r="AMJ46" s="11"/>
      <c r="AMK46" s="11"/>
      <c r="AML46" s="11"/>
      <c r="AMM46" s="11"/>
      <c r="AMN46" s="11"/>
      <c r="AMO46" s="11"/>
      <c r="AMP46" s="11"/>
      <c r="AMQ46" s="11"/>
      <c r="AMR46" s="11"/>
      <c r="AMS46" s="11"/>
      <c r="AMT46" s="11"/>
      <c r="AMU46" s="11"/>
      <c r="AMV46" s="11"/>
      <c r="AMW46" s="11"/>
      <c r="AMX46" s="11"/>
      <c r="AMY46" s="11"/>
      <c r="AMZ46" s="11"/>
      <c r="ANA46" s="11"/>
      <c r="ANB46" s="11"/>
      <c r="ANC46" s="11"/>
      <c r="AND46" s="11"/>
      <c r="ANE46" s="11"/>
      <c r="ANF46" s="11"/>
      <c r="ANG46" s="11"/>
      <c r="ANH46" s="11"/>
      <c r="ANI46" s="11"/>
      <c r="ANJ46" s="11"/>
      <c r="ANK46" s="11"/>
      <c r="ANL46" s="11"/>
      <c r="ANM46" s="11"/>
      <c r="ANN46" s="11"/>
      <c r="ANO46" s="11"/>
      <c r="ANP46" s="11"/>
      <c r="ANQ46" s="11"/>
      <c r="ANR46" s="11"/>
      <c r="ANS46" s="11"/>
      <c r="ANT46" s="11"/>
      <c r="ANU46" s="11"/>
      <c r="ANV46" s="11"/>
      <c r="ANW46" s="11"/>
      <c r="ANX46" s="11"/>
      <c r="ANY46" s="11"/>
      <c r="ANZ46" s="11"/>
      <c r="AOA46" s="11"/>
      <c r="AOB46" s="11"/>
      <c r="AOC46" s="11"/>
      <c r="AOD46" s="11"/>
      <c r="AOE46" s="11"/>
      <c r="AOF46" s="11"/>
      <c r="AOG46" s="11"/>
      <c r="AOH46" s="11"/>
      <c r="AOI46" s="11"/>
      <c r="AOJ46" s="11"/>
      <c r="AOK46" s="11"/>
      <c r="AOL46" s="11"/>
      <c r="AOM46" s="11"/>
      <c r="AON46" s="11"/>
      <c r="AOO46" s="11"/>
      <c r="AOP46" s="11"/>
      <c r="AOQ46" s="11"/>
      <c r="AOR46" s="11"/>
      <c r="AOS46" s="11"/>
      <c r="AOT46" s="11"/>
      <c r="AOU46" s="11"/>
      <c r="AOV46" s="11"/>
      <c r="AOW46" s="11"/>
      <c r="AOX46" s="11"/>
      <c r="AOY46" s="11"/>
      <c r="AOZ46" s="11"/>
      <c r="APA46" s="11"/>
      <c r="APB46" s="11"/>
      <c r="APC46" s="11"/>
      <c r="APD46" s="11"/>
      <c r="APE46" s="11"/>
      <c r="APF46" s="11"/>
      <c r="APG46" s="11"/>
      <c r="APH46" s="11"/>
      <c r="API46" s="11"/>
      <c r="APJ46" s="11"/>
      <c r="APK46" s="11"/>
      <c r="APL46" s="11"/>
      <c r="APM46" s="11"/>
      <c r="APN46" s="11"/>
      <c r="APO46" s="11"/>
      <c r="APP46" s="11"/>
      <c r="APQ46" s="11"/>
      <c r="APR46" s="11"/>
      <c r="APS46" s="11"/>
      <c r="APT46" s="11"/>
      <c r="APU46" s="11"/>
      <c r="APV46" s="11"/>
      <c r="APW46" s="11"/>
      <c r="APX46" s="11"/>
      <c r="APY46" s="11"/>
      <c r="APZ46" s="11"/>
      <c r="AQA46" s="11"/>
      <c r="AQB46" s="11"/>
      <c r="AQC46" s="11"/>
      <c r="AQD46" s="11"/>
      <c r="AQE46" s="11"/>
      <c r="AQF46" s="11"/>
      <c r="AQG46" s="11"/>
      <c r="AQH46" s="11"/>
      <c r="AQI46" s="11"/>
      <c r="AQJ46" s="11"/>
      <c r="AQK46" s="11"/>
      <c r="AQL46" s="11"/>
      <c r="AQM46" s="11"/>
      <c r="AQN46" s="11"/>
      <c r="AQO46" s="11"/>
      <c r="AQP46" s="11"/>
      <c r="AQQ46" s="11"/>
      <c r="AQR46" s="11"/>
      <c r="AQS46" s="11"/>
      <c r="AQT46" s="11"/>
      <c r="AQU46" s="11"/>
      <c r="AQV46" s="11"/>
      <c r="AQW46" s="11"/>
      <c r="AQX46" s="11"/>
      <c r="AQY46" s="11"/>
      <c r="AQZ46" s="11"/>
      <c r="ARA46" s="11"/>
      <c r="ARB46" s="11"/>
      <c r="ARC46" s="11"/>
      <c r="ARD46" s="11"/>
      <c r="ARE46" s="11"/>
      <c r="ARF46" s="11"/>
      <c r="ARG46" s="11"/>
      <c r="ARH46" s="11"/>
      <c r="ARI46" s="11"/>
      <c r="ARJ46" s="11"/>
      <c r="ARK46" s="11"/>
      <c r="ARL46" s="11"/>
      <c r="ARM46" s="11"/>
      <c r="ARN46" s="11"/>
      <c r="ARO46" s="11"/>
      <c r="ARP46" s="11"/>
      <c r="ARQ46" s="11"/>
      <c r="ARR46" s="11"/>
      <c r="ARS46" s="11"/>
      <c r="ART46" s="11"/>
      <c r="ARU46" s="11"/>
      <c r="ARV46" s="11"/>
      <c r="ARW46" s="11"/>
      <c r="ARX46" s="11"/>
      <c r="ARY46" s="11"/>
      <c r="ARZ46" s="11"/>
      <c r="ASA46" s="11"/>
      <c r="ASB46" s="11"/>
      <c r="ASC46" s="11"/>
      <c r="ASD46" s="11"/>
      <c r="ASE46" s="11"/>
      <c r="ASF46" s="11"/>
      <c r="ASG46" s="11"/>
      <c r="ASH46" s="11"/>
      <c r="ASI46" s="11"/>
      <c r="ASJ46" s="11"/>
      <c r="ASK46" s="11"/>
      <c r="ASL46" s="11"/>
      <c r="ASM46" s="11"/>
      <c r="ASN46" s="11"/>
      <c r="ASO46" s="11"/>
      <c r="ASP46" s="11"/>
      <c r="ASQ46" s="11"/>
      <c r="ASR46" s="11"/>
      <c r="ASS46" s="11"/>
      <c r="AST46" s="11"/>
      <c r="ASU46" s="11"/>
      <c r="ASV46" s="11"/>
      <c r="ASW46" s="11"/>
      <c r="ASX46" s="11"/>
      <c r="ASY46" s="11"/>
      <c r="ASZ46" s="11"/>
      <c r="ATA46" s="11"/>
      <c r="ATB46" s="11"/>
      <c r="ATC46" s="11"/>
      <c r="ATD46" s="11"/>
      <c r="ATE46" s="11"/>
      <c r="ATF46" s="11"/>
      <c r="ATG46" s="11"/>
      <c r="ATH46" s="11"/>
      <c r="ATI46" s="11"/>
      <c r="ATJ46" s="11"/>
      <c r="ATK46" s="11"/>
      <c r="ATL46" s="11"/>
      <c r="ATM46" s="11"/>
      <c r="ATN46" s="11"/>
      <c r="ATO46" s="11"/>
      <c r="ATP46" s="11"/>
      <c r="ATQ46" s="11"/>
      <c r="ATR46" s="11"/>
      <c r="ATS46" s="11"/>
      <c r="ATT46" s="11"/>
      <c r="ATU46" s="11"/>
      <c r="ATV46" s="11"/>
      <c r="ATW46" s="11"/>
      <c r="ATX46" s="11"/>
      <c r="ATY46" s="11"/>
      <c r="ATZ46" s="11"/>
      <c r="AUA46" s="11"/>
      <c r="AUB46" s="11"/>
      <c r="AUC46" s="11"/>
      <c r="AUD46" s="11"/>
      <c r="AUE46" s="11"/>
      <c r="AUF46" s="11"/>
      <c r="AUG46" s="11"/>
      <c r="AUH46" s="11"/>
      <c r="AUI46" s="11"/>
      <c r="AUJ46" s="11"/>
      <c r="AUK46" s="11"/>
      <c r="AUL46" s="11"/>
      <c r="AUM46" s="11"/>
      <c r="AUN46" s="11"/>
      <c r="AUO46" s="11"/>
      <c r="AUP46" s="11"/>
      <c r="AUQ46" s="11"/>
      <c r="AUR46" s="11"/>
      <c r="AUS46" s="11"/>
      <c r="AUT46" s="11"/>
      <c r="AUU46" s="11"/>
      <c r="AUV46" s="11"/>
      <c r="AUW46" s="11"/>
      <c r="AUX46" s="11"/>
      <c r="AUY46" s="11"/>
      <c r="AUZ46" s="11"/>
      <c r="AVA46" s="11"/>
      <c r="AVB46" s="11"/>
      <c r="AVC46" s="11"/>
      <c r="AVD46" s="11"/>
      <c r="AVE46" s="11"/>
      <c r="AVF46" s="11"/>
      <c r="AVG46" s="11"/>
      <c r="AVH46" s="11"/>
      <c r="AVI46" s="11"/>
      <c r="AVJ46" s="11"/>
      <c r="AVK46" s="11"/>
      <c r="AVL46" s="11"/>
      <c r="AVM46" s="11"/>
      <c r="AVN46" s="11"/>
      <c r="AVO46" s="11"/>
      <c r="AVP46" s="11"/>
      <c r="AVQ46" s="11"/>
      <c r="AVR46" s="11"/>
      <c r="AVS46" s="11"/>
      <c r="AVT46" s="11"/>
      <c r="AVU46" s="11"/>
      <c r="AVV46" s="11"/>
      <c r="AVW46" s="11"/>
      <c r="AVX46" s="11"/>
      <c r="AVY46" s="11"/>
      <c r="AVZ46" s="11"/>
      <c r="AWA46" s="11"/>
      <c r="AWB46" s="11"/>
      <c r="AWC46" s="11"/>
      <c r="AWD46" s="11"/>
      <c r="AWE46" s="11"/>
      <c r="AWF46" s="11"/>
      <c r="AWG46" s="11"/>
      <c r="AWH46" s="11"/>
      <c r="AWI46" s="11"/>
      <c r="AWJ46" s="11"/>
      <c r="AWK46" s="11"/>
      <c r="AWL46" s="11"/>
      <c r="AWM46" s="11"/>
      <c r="AWN46" s="11"/>
      <c r="AWO46" s="11"/>
      <c r="AWP46" s="11"/>
      <c r="AWQ46" s="11"/>
      <c r="AWR46" s="11"/>
      <c r="AWS46" s="11"/>
      <c r="AWT46" s="11"/>
      <c r="AWU46" s="11"/>
      <c r="AWV46" s="11"/>
      <c r="AWW46" s="11"/>
      <c r="AWX46" s="11"/>
      <c r="AWY46" s="11"/>
      <c r="AWZ46" s="11"/>
      <c r="AXA46" s="11"/>
      <c r="AXB46" s="11"/>
      <c r="AXC46" s="11"/>
      <c r="AXD46" s="11"/>
      <c r="AXE46" s="11"/>
      <c r="AXF46" s="11"/>
      <c r="AXG46" s="11"/>
      <c r="AXH46" s="11"/>
      <c r="AXI46" s="11"/>
      <c r="AXJ46" s="11"/>
      <c r="AXK46" s="11"/>
      <c r="AXL46" s="11"/>
      <c r="AXM46" s="11"/>
      <c r="AXN46" s="11"/>
      <c r="AXO46" s="11"/>
      <c r="AXP46" s="11"/>
      <c r="AXQ46" s="11"/>
      <c r="AXR46" s="11"/>
      <c r="AXS46" s="11"/>
      <c r="AXT46" s="11"/>
      <c r="AXU46" s="11"/>
      <c r="AXV46" s="11"/>
      <c r="AXW46" s="11"/>
      <c r="AXX46" s="11"/>
      <c r="AXY46" s="11"/>
      <c r="AXZ46" s="11"/>
      <c r="AYA46" s="11"/>
      <c r="AYB46" s="11"/>
      <c r="AYC46" s="11"/>
      <c r="AYD46" s="11"/>
      <c r="AYE46" s="11"/>
      <c r="AYF46" s="11"/>
      <c r="AYG46" s="11"/>
      <c r="AYH46" s="11"/>
      <c r="AYI46" s="11"/>
      <c r="AYJ46" s="11"/>
      <c r="AYK46" s="11"/>
      <c r="AYL46" s="11"/>
      <c r="AYM46" s="11"/>
      <c r="AYN46" s="11"/>
      <c r="AYO46" s="11"/>
      <c r="AYP46" s="11"/>
      <c r="AYQ46" s="11"/>
      <c r="AYR46" s="11"/>
      <c r="AYS46" s="11"/>
      <c r="AYT46" s="11"/>
      <c r="AYU46" s="11"/>
      <c r="AYV46" s="11"/>
      <c r="AYW46" s="11"/>
      <c r="AYX46" s="11"/>
      <c r="AYY46" s="11"/>
      <c r="AYZ46" s="11"/>
      <c r="AZA46" s="11"/>
      <c r="AZB46" s="11"/>
      <c r="AZC46" s="11"/>
      <c r="AZD46" s="11"/>
      <c r="AZE46" s="11"/>
      <c r="AZF46" s="11"/>
      <c r="AZG46" s="11"/>
      <c r="AZH46" s="11"/>
      <c r="AZI46" s="11"/>
      <c r="AZJ46" s="11"/>
      <c r="AZK46" s="11"/>
      <c r="AZL46" s="11"/>
      <c r="AZM46" s="11"/>
      <c r="AZN46" s="11"/>
      <c r="AZO46" s="11"/>
      <c r="AZP46" s="11"/>
      <c r="AZQ46" s="11"/>
      <c r="AZR46" s="11"/>
      <c r="AZS46" s="11"/>
      <c r="AZT46" s="11"/>
      <c r="AZU46" s="11"/>
      <c r="AZV46" s="11"/>
      <c r="AZW46" s="11"/>
      <c r="AZX46" s="11"/>
      <c r="AZY46" s="11"/>
      <c r="AZZ46" s="11"/>
      <c r="BAA46" s="11"/>
      <c r="BAB46" s="11"/>
      <c r="BAC46" s="11"/>
      <c r="BAD46" s="11"/>
      <c r="BAE46" s="11"/>
      <c r="BAF46" s="11"/>
      <c r="BAG46" s="11"/>
      <c r="BAH46" s="11"/>
      <c r="BAI46" s="11"/>
      <c r="BAJ46" s="11"/>
      <c r="BAK46" s="11"/>
      <c r="BAL46" s="11"/>
      <c r="BAM46" s="11"/>
      <c r="BAN46" s="11"/>
      <c r="BAO46" s="11"/>
      <c r="BAP46" s="11"/>
      <c r="BAQ46" s="11"/>
      <c r="BAR46" s="11"/>
      <c r="BAS46" s="11"/>
      <c r="BAT46" s="11"/>
      <c r="BAU46" s="11"/>
      <c r="BAV46" s="11"/>
      <c r="BAW46" s="11"/>
      <c r="BAX46" s="11"/>
      <c r="BAY46" s="11"/>
      <c r="BAZ46" s="11"/>
      <c r="BBA46" s="11"/>
      <c r="BBB46" s="11"/>
      <c r="BBC46" s="11"/>
      <c r="BBD46" s="11"/>
      <c r="BBE46" s="11"/>
      <c r="BBF46" s="11"/>
      <c r="BBG46" s="11"/>
      <c r="BBH46" s="11"/>
      <c r="BBI46" s="11"/>
      <c r="BBJ46" s="11"/>
      <c r="BBK46" s="11"/>
      <c r="BBL46" s="11"/>
      <c r="BBM46" s="11"/>
      <c r="BBN46" s="11"/>
      <c r="BBO46" s="11"/>
      <c r="BBP46" s="11"/>
      <c r="BBQ46" s="11"/>
      <c r="BBR46" s="11"/>
      <c r="BBS46" s="11"/>
      <c r="BBT46" s="11"/>
      <c r="BBU46" s="11"/>
      <c r="BBV46" s="11"/>
      <c r="BBW46" s="11"/>
      <c r="BBX46" s="11"/>
      <c r="BBY46" s="11"/>
      <c r="BBZ46" s="11"/>
      <c r="BCA46" s="11"/>
      <c r="BCB46" s="11"/>
      <c r="BCC46" s="11"/>
      <c r="BCD46" s="11"/>
      <c r="BCE46" s="11"/>
      <c r="BCF46" s="11"/>
      <c r="BCG46" s="11"/>
      <c r="BCH46" s="11"/>
      <c r="BCI46" s="11"/>
      <c r="BCJ46" s="11"/>
      <c r="BCK46" s="11"/>
      <c r="BCL46" s="11"/>
      <c r="BCM46" s="11"/>
      <c r="BCN46" s="11"/>
      <c r="BCO46" s="11"/>
      <c r="BCP46" s="11"/>
      <c r="BCQ46" s="11"/>
      <c r="BCR46" s="11"/>
      <c r="BCS46" s="11"/>
      <c r="BCT46" s="11"/>
      <c r="BCU46" s="11"/>
      <c r="BCV46" s="11"/>
      <c r="BCW46" s="11"/>
      <c r="BCX46" s="11"/>
      <c r="BCY46" s="11"/>
      <c r="BCZ46" s="11"/>
      <c r="BDA46" s="11"/>
      <c r="BDB46" s="11"/>
      <c r="BDC46" s="11"/>
      <c r="BDD46" s="11"/>
      <c r="BDE46" s="11"/>
      <c r="BDF46" s="11"/>
      <c r="BDG46" s="11"/>
      <c r="BDH46" s="11"/>
      <c r="BDI46" s="11"/>
      <c r="BDJ46" s="11"/>
      <c r="BDK46" s="11"/>
      <c r="BDL46" s="11"/>
      <c r="BDM46" s="11"/>
      <c r="BDN46" s="11"/>
      <c r="BDO46" s="11"/>
      <c r="BDP46" s="11"/>
      <c r="BDQ46" s="11"/>
      <c r="BDR46" s="11"/>
      <c r="BDS46" s="11"/>
      <c r="BDT46" s="11"/>
      <c r="BDU46" s="11"/>
      <c r="BDV46" s="11"/>
      <c r="BDW46" s="11"/>
      <c r="BDX46" s="11"/>
      <c r="BDY46" s="11"/>
      <c r="BDZ46" s="11"/>
      <c r="BEA46" s="11"/>
      <c r="BEB46" s="11"/>
      <c r="BEC46" s="11"/>
      <c r="BED46" s="11"/>
      <c r="BEE46" s="11"/>
      <c r="BEF46" s="11"/>
      <c r="BEG46" s="11"/>
      <c r="BEH46" s="11"/>
      <c r="BEI46" s="11"/>
      <c r="BEJ46" s="11"/>
      <c r="BEK46" s="11"/>
      <c r="BEL46" s="11"/>
      <c r="BEM46" s="11"/>
      <c r="BEN46" s="11"/>
      <c r="BEO46" s="11"/>
      <c r="BEP46" s="11"/>
      <c r="BEQ46" s="11"/>
      <c r="BER46" s="11"/>
      <c r="BES46" s="11"/>
      <c r="BET46" s="11"/>
      <c r="BEU46" s="11"/>
      <c r="BEV46" s="11"/>
      <c r="BEW46" s="11"/>
      <c r="BEX46" s="11"/>
      <c r="BEY46" s="11"/>
      <c r="BEZ46" s="11"/>
      <c r="BFA46" s="11"/>
      <c r="BFB46" s="11"/>
      <c r="BFC46" s="11"/>
      <c r="BFD46" s="11"/>
      <c r="BFE46" s="11"/>
      <c r="BFF46" s="11"/>
      <c r="BFG46" s="11"/>
      <c r="BFH46" s="11"/>
      <c r="BFI46" s="11"/>
      <c r="BFJ46" s="11"/>
      <c r="BFK46" s="11"/>
      <c r="BFL46" s="11"/>
      <c r="BFM46" s="11"/>
      <c r="BFN46" s="11"/>
      <c r="BFO46" s="11"/>
      <c r="BFP46" s="11"/>
      <c r="BFQ46" s="11"/>
      <c r="BFR46" s="11"/>
      <c r="BFS46" s="11"/>
      <c r="BFT46" s="11"/>
      <c r="BFU46" s="11"/>
      <c r="BFV46" s="11"/>
      <c r="BFW46" s="11"/>
      <c r="BFX46" s="11"/>
      <c r="BFY46" s="11"/>
      <c r="BFZ46" s="11"/>
      <c r="BGA46" s="11"/>
      <c r="BGB46" s="11"/>
      <c r="BGC46" s="11"/>
      <c r="BGD46" s="11"/>
      <c r="BGE46" s="11"/>
      <c r="BGF46" s="11"/>
      <c r="BGG46" s="11"/>
      <c r="BGH46" s="11"/>
      <c r="BGI46" s="11"/>
      <c r="BGJ46" s="11"/>
      <c r="BGK46" s="11"/>
      <c r="BGL46" s="11"/>
      <c r="BGM46" s="11"/>
      <c r="BGN46" s="11"/>
      <c r="BGO46" s="11"/>
      <c r="BGP46" s="11"/>
      <c r="BGQ46" s="11"/>
      <c r="BGR46" s="11"/>
      <c r="BGS46" s="11"/>
      <c r="BGT46" s="11"/>
      <c r="BGU46" s="11"/>
      <c r="BGV46" s="11"/>
      <c r="BGW46" s="11"/>
      <c r="BGX46" s="11"/>
      <c r="BGY46" s="11"/>
      <c r="BGZ46" s="11"/>
      <c r="BHA46" s="11"/>
      <c r="BHB46" s="11"/>
      <c r="BHC46" s="11"/>
      <c r="BHD46" s="11"/>
      <c r="BHE46" s="11"/>
      <c r="BHF46" s="11"/>
      <c r="BHG46" s="11"/>
      <c r="BHH46" s="11"/>
      <c r="BHI46" s="11"/>
      <c r="BHJ46" s="11"/>
      <c r="BHK46" s="11"/>
      <c r="BHL46" s="11"/>
      <c r="BHM46" s="11"/>
      <c r="BHN46" s="11"/>
      <c r="BHO46" s="11"/>
      <c r="BHP46" s="11"/>
      <c r="BHQ46" s="11"/>
      <c r="BHR46" s="11"/>
      <c r="BHS46" s="11"/>
      <c r="BHT46" s="11"/>
      <c r="BHU46" s="11"/>
      <c r="BHV46" s="11"/>
      <c r="BHW46" s="11"/>
      <c r="BHX46" s="11"/>
      <c r="BHY46" s="11"/>
      <c r="BHZ46" s="11"/>
      <c r="BIA46" s="11"/>
      <c r="BIB46" s="11"/>
      <c r="BIC46" s="11"/>
      <c r="BID46" s="11"/>
      <c r="BIE46" s="11"/>
      <c r="BIF46" s="11"/>
      <c r="BIG46" s="11"/>
      <c r="BIH46" s="11"/>
      <c r="BII46" s="11"/>
      <c r="BIJ46" s="11"/>
      <c r="BIK46" s="11"/>
      <c r="BIL46" s="11"/>
      <c r="BIM46" s="11"/>
      <c r="BIN46" s="11"/>
      <c r="BIO46" s="11"/>
      <c r="BIP46" s="11"/>
      <c r="BIQ46" s="11"/>
      <c r="BIR46" s="11"/>
      <c r="BIS46" s="11"/>
      <c r="BIT46" s="11"/>
      <c r="BIU46" s="11"/>
      <c r="BIV46" s="11"/>
      <c r="BIW46" s="11"/>
      <c r="BIX46" s="11"/>
      <c r="BIY46" s="11"/>
      <c r="BIZ46" s="11"/>
      <c r="BJA46" s="11"/>
      <c r="BJB46" s="11"/>
      <c r="BJC46" s="11"/>
      <c r="BJD46" s="11"/>
      <c r="BJE46" s="11"/>
      <c r="BJF46" s="11"/>
      <c r="BJG46" s="11"/>
      <c r="BJH46" s="11"/>
      <c r="BJI46" s="11"/>
      <c r="BJJ46" s="11"/>
      <c r="BJK46" s="11"/>
      <c r="BJL46" s="11"/>
      <c r="BJM46" s="11"/>
      <c r="BJN46" s="11"/>
      <c r="BJO46" s="11"/>
      <c r="BJP46" s="11"/>
      <c r="BJQ46" s="11"/>
      <c r="BJR46" s="11"/>
      <c r="BJS46" s="11"/>
      <c r="BJT46" s="11"/>
      <c r="BJU46" s="11"/>
      <c r="BJV46" s="11"/>
      <c r="BJW46" s="11"/>
      <c r="BJX46" s="11"/>
      <c r="BJY46" s="11"/>
      <c r="BJZ46" s="11"/>
      <c r="BKA46" s="11"/>
      <c r="BKB46" s="11"/>
      <c r="BKC46" s="11"/>
      <c r="BKD46" s="11"/>
      <c r="BKE46" s="11"/>
      <c r="BKF46" s="11"/>
      <c r="BKG46" s="11"/>
      <c r="BKH46" s="11"/>
      <c r="BKI46" s="11"/>
      <c r="BKJ46" s="11"/>
      <c r="BKK46" s="11"/>
      <c r="BKL46" s="11"/>
      <c r="BKM46" s="11"/>
      <c r="BKN46" s="11"/>
      <c r="BKO46" s="11"/>
      <c r="BKP46" s="11"/>
      <c r="BKQ46" s="11"/>
      <c r="BKR46" s="11"/>
      <c r="BKS46" s="11"/>
      <c r="BKT46" s="11"/>
      <c r="BKU46" s="11"/>
      <c r="BKV46" s="11"/>
      <c r="BKW46" s="11"/>
      <c r="BKX46" s="11"/>
      <c r="BKY46" s="11"/>
      <c r="BKZ46" s="11"/>
      <c r="BLA46" s="11"/>
      <c r="BLB46" s="11"/>
      <c r="BLC46" s="11"/>
      <c r="BLD46" s="11"/>
      <c r="BLE46" s="11"/>
      <c r="BLF46" s="11"/>
      <c r="BLG46" s="11"/>
      <c r="BLH46" s="11"/>
      <c r="BLI46" s="11"/>
      <c r="BLJ46" s="11"/>
      <c r="BLK46" s="11"/>
      <c r="BLL46" s="11"/>
      <c r="BLM46" s="11"/>
      <c r="BLN46" s="11"/>
      <c r="BLO46" s="11"/>
      <c r="BLP46" s="11"/>
      <c r="BLQ46" s="11"/>
      <c r="BLR46" s="11"/>
      <c r="BLS46" s="11"/>
      <c r="BLT46" s="11"/>
      <c r="BLU46" s="11"/>
      <c r="BLV46" s="11"/>
      <c r="BLW46" s="11"/>
      <c r="BLX46" s="11"/>
      <c r="BLY46" s="11"/>
      <c r="BLZ46" s="11"/>
      <c r="BMA46" s="11"/>
      <c r="BMB46" s="11"/>
      <c r="BMC46" s="11"/>
      <c r="BMD46" s="11"/>
      <c r="BME46" s="11"/>
      <c r="BMF46" s="11"/>
      <c r="BMG46" s="11"/>
      <c r="BMH46" s="11"/>
      <c r="BMI46" s="11"/>
      <c r="BMJ46" s="11"/>
      <c r="BMK46" s="11"/>
      <c r="BML46" s="11"/>
      <c r="BMM46" s="11"/>
      <c r="BMN46" s="11"/>
      <c r="BMO46" s="11"/>
      <c r="BMP46" s="11"/>
      <c r="BMQ46" s="11"/>
      <c r="BMR46" s="11"/>
      <c r="BMS46" s="11"/>
      <c r="BMT46" s="11"/>
      <c r="BMU46" s="11"/>
      <c r="BMV46" s="11"/>
      <c r="BMW46" s="11"/>
      <c r="BMX46" s="11"/>
      <c r="BMY46" s="11"/>
      <c r="BMZ46" s="11"/>
      <c r="BNA46" s="11"/>
      <c r="BNB46" s="11"/>
      <c r="BNC46" s="11"/>
      <c r="BND46" s="11"/>
      <c r="BNE46" s="11"/>
      <c r="BNF46" s="11"/>
      <c r="BNG46" s="11"/>
      <c r="BNH46" s="11"/>
      <c r="BNI46" s="11"/>
      <c r="BNJ46" s="11"/>
      <c r="BNK46" s="11"/>
      <c r="BNL46" s="11"/>
      <c r="BNM46" s="11"/>
      <c r="BNN46" s="11"/>
      <c r="BNO46" s="11"/>
      <c r="BNP46" s="11"/>
      <c r="BNQ46" s="11"/>
      <c r="BNR46" s="11"/>
      <c r="BNS46" s="11"/>
      <c r="BNT46" s="11"/>
      <c r="BNU46" s="11"/>
      <c r="BNV46" s="11"/>
      <c r="BNW46" s="11"/>
      <c r="BNX46" s="11"/>
      <c r="BNY46" s="11"/>
      <c r="BNZ46" s="11"/>
      <c r="BOA46" s="11"/>
      <c r="BOB46" s="11"/>
      <c r="BOC46" s="11"/>
      <c r="BOD46" s="11"/>
      <c r="BOE46" s="11"/>
      <c r="BOF46" s="11"/>
      <c r="BOG46" s="11"/>
      <c r="BOH46" s="11"/>
      <c r="BOI46" s="11"/>
      <c r="BOJ46" s="11"/>
      <c r="BOK46" s="11"/>
      <c r="BOL46" s="11"/>
      <c r="BOM46" s="11"/>
      <c r="BON46" s="11"/>
      <c r="BOO46" s="11"/>
      <c r="BOP46" s="11"/>
      <c r="BOQ46" s="11"/>
      <c r="BOR46" s="11"/>
      <c r="BOS46" s="11"/>
      <c r="BOT46" s="11"/>
      <c r="BOU46" s="11"/>
      <c r="BOV46" s="11"/>
      <c r="BOW46" s="11"/>
      <c r="BOX46" s="11"/>
      <c r="BOY46" s="11"/>
      <c r="BOZ46" s="11"/>
      <c r="BPA46" s="11"/>
      <c r="BPB46" s="11"/>
      <c r="BPC46" s="11"/>
      <c r="BPD46" s="11"/>
      <c r="BPE46" s="11"/>
      <c r="BPF46" s="11"/>
      <c r="BPG46" s="11"/>
      <c r="BPH46" s="11"/>
      <c r="BPI46" s="11"/>
      <c r="BPJ46" s="11"/>
      <c r="BPK46" s="11"/>
      <c r="BPL46" s="11"/>
      <c r="BPM46" s="11"/>
      <c r="BPN46" s="11"/>
      <c r="BPO46" s="11"/>
      <c r="BPP46" s="11"/>
      <c r="BPQ46" s="11"/>
      <c r="BPR46" s="11"/>
      <c r="BPS46" s="11"/>
      <c r="BPT46" s="11"/>
      <c r="BPU46" s="11"/>
      <c r="BPV46" s="11"/>
      <c r="BPW46" s="11"/>
      <c r="BPX46" s="11"/>
      <c r="BPY46" s="11"/>
      <c r="BPZ46" s="11"/>
      <c r="BQA46" s="11"/>
      <c r="BQB46" s="11"/>
      <c r="BQC46" s="11"/>
      <c r="BQD46" s="11"/>
      <c r="BQE46" s="11"/>
      <c r="BQF46" s="11"/>
      <c r="BQG46" s="11"/>
      <c r="BQH46" s="11"/>
      <c r="BQI46" s="11"/>
      <c r="BQJ46" s="11"/>
      <c r="BQK46" s="11"/>
      <c r="BQL46" s="11"/>
      <c r="BQM46" s="11"/>
      <c r="BQN46" s="11"/>
      <c r="BQO46" s="11"/>
      <c r="BQP46" s="11"/>
      <c r="BQQ46" s="11"/>
      <c r="BQR46" s="11"/>
      <c r="BQS46" s="11"/>
      <c r="BQT46" s="11"/>
      <c r="BQU46" s="11"/>
      <c r="BQV46" s="11"/>
      <c r="BQW46" s="11"/>
      <c r="BQX46" s="11"/>
      <c r="BQY46" s="11"/>
      <c r="BQZ46" s="11"/>
      <c r="BRA46" s="11"/>
      <c r="BRB46" s="11"/>
      <c r="BRC46" s="11"/>
      <c r="BRD46" s="11"/>
      <c r="BRE46" s="11"/>
      <c r="BRF46" s="11"/>
      <c r="BRG46" s="11"/>
      <c r="BRH46" s="11"/>
      <c r="BRI46" s="11"/>
      <c r="BRJ46" s="11"/>
      <c r="BRK46" s="11"/>
      <c r="BRL46" s="11"/>
      <c r="BRM46" s="11"/>
      <c r="BRN46" s="11"/>
      <c r="BRO46" s="11"/>
      <c r="BRP46" s="11"/>
      <c r="BRQ46" s="11"/>
      <c r="BRR46" s="11"/>
      <c r="BRS46" s="11"/>
      <c r="BRT46" s="11"/>
      <c r="BRU46" s="11"/>
      <c r="BRV46" s="11"/>
      <c r="BRW46" s="11"/>
      <c r="BRX46" s="11"/>
      <c r="BRY46" s="11"/>
      <c r="BRZ46" s="11"/>
      <c r="BSA46" s="11"/>
      <c r="BSB46" s="11"/>
      <c r="BSC46" s="11"/>
      <c r="BSD46" s="11"/>
      <c r="BSE46" s="11"/>
      <c r="BSF46" s="11"/>
      <c r="BSG46" s="11"/>
      <c r="BSH46" s="11"/>
      <c r="BSI46" s="11"/>
      <c r="BSJ46" s="11"/>
      <c r="BSK46" s="11"/>
      <c r="BSL46" s="11"/>
      <c r="BSM46" s="11"/>
      <c r="BSN46" s="11"/>
      <c r="BSO46" s="11"/>
      <c r="BSP46" s="11"/>
      <c r="BSQ46" s="11"/>
      <c r="BSR46" s="11"/>
      <c r="BSS46" s="11"/>
      <c r="BST46" s="11"/>
      <c r="BSU46" s="11"/>
      <c r="BSV46" s="11"/>
      <c r="BSW46" s="11"/>
      <c r="BSX46" s="11"/>
      <c r="BSY46" s="11"/>
      <c r="BSZ46" s="11"/>
      <c r="BTA46" s="11"/>
      <c r="BTB46" s="11"/>
      <c r="BTC46" s="11"/>
      <c r="BTD46" s="11"/>
      <c r="BTE46" s="11"/>
      <c r="BTF46" s="11"/>
      <c r="BTG46" s="11"/>
      <c r="BTH46" s="11"/>
      <c r="BTI46" s="11"/>
      <c r="BTJ46" s="11"/>
      <c r="BTK46" s="11"/>
      <c r="BTL46" s="11"/>
      <c r="BTM46" s="11"/>
      <c r="BTN46" s="11"/>
      <c r="BTO46" s="11"/>
      <c r="BTP46" s="11"/>
      <c r="BTQ46" s="11"/>
      <c r="BTR46" s="11"/>
      <c r="BTS46" s="11"/>
      <c r="BTT46" s="11"/>
      <c r="BTU46" s="11"/>
      <c r="BTV46" s="11"/>
      <c r="BTW46" s="11"/>
      <c r="BTX46" s="11"/>
      <c r="BTY46" s="11"/>
      <c r="BTZ46" s="11"/>
      <c r="BUA46" s="11"/>
      <c r="BUB46" s="11"/>
      <c r="BUC46" s="11"/>
      <c r="BUD46" s="11"/>
      <c r="BUE46" s="11"/>
      <c r="BUF46" s="11"/>
      <c r="BUG46" s="11"/>
      <c r="BUH46" s="11"/>
      <c r="BUI46" s="11"/>
      <c r="BUJ46" s="11"/>
      <c r="BUK46" s="11"/>
      <c r="BUL46" s="11"/>
      <c r="BUM46" s="11"/>
      <c r="BUN46" s="11"/>
      <c r="BUO46" s="11"/>
      <c r="BUP46" s="11"/>
      <c r="BUQ46" s="11"/>
      <c r="BUR46" s="11"/>
      <c r="BUS46" s="11"/>
      <c r="BUT46" s="11"/>
      <c r="BUU46" s="11"/>
      <c r="BUV46" s="11"/>
      <c r="BUW46" s="11"/>
      <c r="BUX46" s="11"/>
      <c r="BUY46" s="11"/>
      <c r="BUZ46" s="11"/>
      <c r="BVA46" s="11"/>
      <c r="BVB46" s="11"/>
      <c r="BVC46" s="11"/>
      <c r="BVD46" s="11"/>
      <c r="BVE46" s="11"/>
      <c r="BVF46" s="11"/>
      <c r="BVG46" s="11"/>
      <c r="BVH46" s="11"/>
      <c r="BVI46" s="11"/>
      <c r="BVJ46" s="11"/>
      <c r="BVK46" s="11"/>
      <c r="BVL46" s="11"/>
      <c r="BVM46" s="11"/>
      <c r="BVN46" s="11"/>
      <c r="BVO46" s="11"/>
      <c r="BVP46" s="11"/>
      <c r="BVQ46" s="11"/>
      <c r="BVR46" s="11"/>
      <c r="BVS46" s="11"/>
      <c r="BVT46" s="11"/>
      <c r="BVU46" s="11"/>
      <c r="BVV46" s="11"/>
      <c r="BVW46" s="11"/>
      <c r="BVX46" s="11"/>
      <c r="BVY46" s="11"/>
      <c r="BVZ46" s="11"/>
      <c r="BWA46" s="11"/>
      <c r="BWB46" s="11"/>
      <c r="BWC46" s="11"/>
      <c r="BWD46" s="11"/>
      <c r="BWE46" s="11"/>
      <c r="BWF46" s="11"/>
      <c r="BWG46" s="11"/>
      <c r="BWH46" s="11"/>
      <c r="BWI46" s="11"/>
      <c r="BWJ46" s="11"/>
      <c r="BWK46" s="11"/>
      <c r="BWL46" s="11"/>
      <c r="BWM46" s="11"/>
      <c r="BWN46" s="11"/>
      <c r="BWO46" s="11"/>
      <c r="BWP46" s="11"/>
      <c r="BWQ46" s="11"/>
      <c r="BWR46" s="11"/>
      <c r="BWS46" s="11"/>
      <c r="BWT46" s="11"/>
      <c r="BWU46" s="11"/>
      <c r="BWV46" s="11"/>
      <c r="BWW46" s="11"/>
      <c r="BWX46" s="11"/>
      <c r="BWY46" s="11"/>
      <c r="BWZ46" s="11"/>
      <c r="BXA46" s="11"/>
      <c r="BXB46" s="11"/>
      <c r="BXC46" s="11"/>
      <c r="BXD46" s="11"/>
      <c r="BXE46" s="11"/>
      <c r="BXF46" s="11"/>
      <c r="BXG46" s="11"/>
      <c r="BXH46" s="11"/>
      <c r="BXI46" s="11"/>
      <c r="BXJ46" s="11"/>
      <c r="BXK46" s="11"/>
      <c r="BXL46" s="11"/>
      <c r="BXM46" s="11"/>
      <c r="BXN46" s="11"/>
      <c r="BXO46" s="11"/>
      <c r="BXP46" s="11"/>
      <c r="BXQ46" s="11"/>
      <c r="BXR46" s="11"/>
      <c r="BXS46" s="11"/>
      <c r="BXT46" s="11"/>
      <c r="BXU46" s="11"/>
      <c r="BXV46" s="11"/>
      <c r="BXW46" s="11"/>
      <c r="BXX46" s="11"/>
      <c r="BXY46" s="11"/>
      <c r="BXZ46" s="11"/>
      <c r="BYA46" s="11"/>
      <c r="BYB46" s="11"/>
      <c r="BYC46" s="11"/>
      <c r="BYD46" s="11"/>
      <c r="BYE46" s="11"/>
      <c r="BYF46" s="11"/>
      <c r="BYG46" s="11"/>
      <c r="BYH46" s="11"/>
      <c r="BYI46" s="11"/>
      <c r="BYJ46" s="11"/>
      <c r="BYK46" s="11"/>
      <c r="BYL46" s="11"/>
      <c r="BYM46" s="11"/>
      <c r="BYN46" s="11"/>
      <c r="BYO46" s="11"/>
      <c r="BYP46" s="11"/>
      <c r="BYQ46" s="11"/>
      <c r="BYR46" s="11"/>
      <c r="BYS46" s="11"/>
      <c r="BYT46" s="11"/>
      <c r="BYU46" s="11"/>
      <c r="BYV46" s="11"/>
      <c r="BYW46" s="11"/>
      <c r="BYX46" s="11"/>
      <c r="BYY46" s="11"/>
      <c r="BYZ46" s="11"/>
      <c r="BZA46" s="11"/>
      <c r="BZB46" s="11"/>
      <c r="BZC46" s="11"/>
      <c r="BZD46" s="11"/>
      <c r="BZE46" s="11"/>
      <c r="BZF46" s="11"/>
      <c r="BZG46" s="11"/>
      <c r="BZH46" s="11"/>
      <c r="BZI46" s="11"/>
      <c r="BZJ46" s="11"/>
      <c r="BZK46" s="11"/>
      <c r="BZL46" s="11"/>
      <c r="BZM46" s="11"/>
      <c r="BZN46" s="11"/>
      <c r="BZO46" s="11"/>
      <c r="BZP46" s="11"/>
      <c r="BZQ46" s="11"/>
      <c r="BZR46" s="11"/>
      <c r="BZS46" s="11"/>
      <c r="BZT46" s="11"/>
      <c r="BZU46" s="11"/>
      <c r="BZV46" s="11"/>
      <c r="BZW46" s="11"/>
      <c r="BZX46" s="11"/>
      <c r="BZY46" s="11"/>
      <c r="BZZ46" s="11"/>
      <c r="CAA46" s="11"/>
      <c r="CAB46" s="11"/>
      <c r="CAC46" s="11"/>
      <c r="CAD46" s="11"/>
      <c r="CAE46" s="11"/>
      <c r="CAF46" s="11"/>
      <c r="CAG46" s="11"/>
      <c r="CAH46" s="11"/>
      <c r="CAI46" s="11"/>
      <c r="CAJ46" s="11"/>
      <c r="CAK46" s="11"/>
      <c r="CAL46" s="11"/>
      <c r="CAM46" s="11"/>
      <c r="CAN46" s="11"/>
      <c r="CAO46" s="11"/>
      <c r="CAP46" s="11"/>
      <c r="CAQ46" s="11"/>
      <c r="CAR46" s="11"/>
      <c r="CAS46" s="11"/>
      <c r="CAT46" s="11"/>
      <c r="CAU46" s="11"/>
      <c r="CAV46" s="11"/>
      <c r="CAW46" s="11"/>
      <c r="CAX46" s="11"/>
      <c r="CAY46" s="11"/>
      <c r="CAZ46" s="11"/>
      <c r="CBA46" s="11"/>
      <c r="CBB46" s="11"/>
      <c r="CBC46" s="11"/>
      <c r="CBD46" s="11"/>
      <c r="CBE46" s="11"/>
      <c r="CBF46" s="11"/>
      <c r="CBG46" s="11"/>
      <c r="CBH46" s="11"/>
      <c r="CBI46" s="11"/>
      <c r="CBJ46" s="11"/>
      <c r="CBK46" s="11"/>
      <c r="CBL46" s="11"/>
      <c r="CBM46" s="11"/>
      <c r="CBN46" s="11"/>
      <c r="CBO46" s="11"/>
      <c r="CBP46" s="11"/>
      <c r="CBQ46" s="11"/>
      <c r="CBR46" s="11"/>
      <c r="CBS46" s="11"/>
      <c r="CBT46" s="11"/>
      <c r="CBU46" s="11"/>
      <c r="CBV46" s="11"/>
      <c r="CBW46" s="11"/>
      <c r="CBX46" s="11"/>
      <c r="CBY46" s="11"/>
      <c r="CBZ46" s="11"/>
      <c r="CCA46" s="11"/>
      <c r="CCB46" s="11"/>
      <c r="CCC46" s="11"/>
      <c r="CCD46" s="11"/>
      <c r="CCE46" s="11"/>
      <c r="CCF46" s="11"/>
      <c r="CCG46" s="11"/>
      <c r="CCH46" s="11"/>
      <c r="CCI46" s="11"/>
      <c r="CCJ46" s="11"/>
      <c r="CCK46" s="11"/>
      <c r="CCL46" s="11"/>
      <c r="CCM46" s="11"/>
      <c r="CCN46" s="11"/>
      <c r="CCO46" s="11"/>
      <c r="CCP46" s="11"/>
      <c r="CCQ46" s="11"/>
      <c r="CCR46" s="11"/>
      <c r="CCS46" s="11"/>
      <c r="CCT46" s="11"/>
      <c r="CCU46" s="11"/>
      <c r="CCV46" s="11"/>
      <c r="CCW46" s="11"/>
      <c r="CCX46" s="11"/>
      <c r="CCY46" s="11"/>
      <c r="CCZ46" s="11"/>
      <c r="CDA46" s="11"/>
      <c r="CDB46" s="11"/>
      <c r="CDC46" s="11"/>
      <c r="CDD46" s="11"/>
      <c r="CDE46" s="11"/>
      <c r="CDF46" s="11"/>
      <c r="CDG46" s="11"/>
      <c r="CDH46" s="11"/>
      <c r="CDI46" s="11"/>
      <c r="CDJ46" s="11"/>
      <c r="CDK46" s="11"/>
      <c r="CDL46" s="11"/>
      <c r="CDM46" s="11"/>
      <c r="CDN46" s="11"/>
      <c r="CDO46" s="11"/>
      <c r="CDP46" s="11"/>
      <c r="CDQ46" s="11"/>
      <c r="CDR46" s="11"/>
      <c r="CDS46" s="11"/>
      <c r="CDT46" s="11"/>
      <c r="CDU46" s="11"/>
      <c r="CDV46" s="11"/>
      <c r="CDW46" s="11"/>
      <c r="CDX46" s="11"/>
      <c r="CDY46" s="11"/>
      <c r="CDZ46" s="11"/>
      <c r="CEA46" s="11"/>
      <c r="CEB46" s="11"/>
      <c r="CEC46" s="11"/>
      <c r="CED46" s="11"/>
      <c r="CEE46" s="11"/>
      <c r="CEF46" s="11"/>
      <c r="CEG46" s="11"/>
      <c r="CEH46" s="11"/>
      <c r="CEI46" s="11"/>
      <c r="CEJ46" s="11"/>
      <c r="CEK46" s="11"/>
      <c r="CEL46" s="11"/>
      <c r="CEM46" s="11"/>
      <c r="CEN46" s="11"/>
      <c r="CEO46" s="11"/>
      <c r="CEP46" s="11"/>
      <c r="CEQ46" s="11"/>
      <c r="CER46" s="11"/>
      <c r="CES46" s="11"/>
      <c r="CET46" s="11"/>
      <c r="CEU46" s="11"/>
      <c r="CEV46" s="11"/>
      <c r="CEW46" s="11"/>
      <c r="CEX46" s="11"/>
      <c r="CEY46" s="11"/>
      <c r="CEZ46" s="11"/>
      <c r="CFA46" s="11"/>
      <c r="CFB46" s="11"/>
      <c r="CFC46" s="11"/>
      <c r="CFD46" s="11"/>
      <c r="CFE46" s="11"/>
      <c r="CFF46" s="11"/>
      <c r="CFG46" s="11"/>
      <c r="CFH46" s="11"/>
      <c r="CFI46" s="11"/>
      <c r="CFJ46" s="11"/>
      <c r="CFK46" s="11"/>
      <c r="CFL46" s="11"/>
      <c r="CFM46" s="11"/>
      <c r="CFN46" s="11"/>
      <c r="CFO46" s="11"/>
      <c r="CFP46" s="11"/>
      <c r="CFQ46" s="11"/>
      <c r="CFR46" s="11"/>
      <c r="CFS46" s="11"/>
      <c r="CFT46" s="11"/>
      <c r="CFU46" s="11"/>
      <c r="CFV46" s="11"/>
      <c r="CFW46" s="11"/>
      <c r="CFX46" s="11"/>
      <c r="CFY46" s="11"/>
      <c r="CFZ46" s="11"/>
      <c r="CGA46" s="11"/>
      <c r="CGB46" s="11"/>
      <c r="CGC46" s="11"/>
      <c r="CGD46" s="11"/>
      <c r="CGE46" s="11"/>
      <c r="CGF46" s="11"/>
      <c r="CGG46" s="11"/>
      <c r="CGH46" s="11"/>
      <c r="CGI46" s="11"/>
      <c r="CGJ46" s="11"/>
      <c r="CGK46" s="11"/>
      <c r="CGL46" s="11"/>
      <c r="CGM46" s="11"/>
      <c r="CGN46" s="11"/>
      <c r="CGO46" s="11"/>
      <c r="CGP46" s="11"/>
      <c r="CGQ46" s="11"/>
      <c r="CGR46" s="11"/>
      <c r="CGS46" s="11"/>
      <c r="CGT46" s="11"/>
      <c r="CGU46" s="11"/>
      <c r="CGV46" s="11"/>
      <c r="CGW46" s="11"/>
      <c r="CGX46" s="11"/>
      <c r="CGY46" s="11"/>
      <c r="CGZ46" s="11"/>
      <c r="CHA46" s="11"/>
      <c r="CHB46" s="11"/>
      <c r="CHC46" s="11"/>
      <c r="CHD46" s="11"/>
      <c r="CHE46" s="11"/>
      <c r="CHF46" s="11"/>
      <c r="CHG46" s="11"/>
      <c r="CHH46" s="11"/>
      <c r="CHI46" s="11"/>
      <c r="CHJ46" s="11"/>
      <c r="CHK46" s="11"/>
      <c r="CHL46" s="11"/>
      <c r="CHM46" s="11"/>
      <c r="CHN46" s="11"/>
      <c r="CHO46" s="11"/>
      <c r="CHP46" s="11"/>
      <c r="CHQ46" s="11"/>
      <c r="CHR46" s="11"/>
      <c r="CHS46" s="11"/>
      <c r="CHT46" s="11"/>
      <c r="CHU46" s="11"/>
      <c r="CHV46" s="11"/>
      <c r="CHW46" s="11"/>
      <c r="CHX46" s="11"/>
      <c r="CHY46" s="11"/>
      <c r="CHZ46" s="11"/>
      <c r="CIA46" s="11"/>
      <c r="CIB46" s="11"/>
      <c r="CIC46" s="11"/>
      <c r="CID46" s="11"/>
      <c r="CIE46" s="11"/>
      <c r="CIF46" s="11"/>
      <c r="CIG46" s="11"/>
      <c r="CIH46" s="11"/>
      <c r="CII46" s="11"/>
      <c r="CIJ46" s="11"/>
      <c r="CIK46" s="11"/>
      <c r="CIL46" s="11"/>
      <c r="CIM46" s="11"/>
      <c r="CIN46" s="11"/>
      <c r="CIO46" s="11"/>
      <c r="CIP46" s="11"/>
      <c r="CIQ46" s="11"/>
      <c r="CIR46" s="11"/>
      <c r="CIS46" s="11"/>
      <c r="CIT46" s="11"/>
      <c r="CIU46" s="11"/>
      <c r="CIV46" s="11"/>
      <c r="CIW46" s="11"/>
      <c r="CIX46" s="11"/>
      <c r="CIY46" s="11"/>
      <c r="CIZ46" s="11"/>
      <c r="CJA46" s="11"/>
      <c r="CJB46" s="11"/>
      <c r="CJC46" s="11"/>
      <c r="CJD46" s="11"/>
      <c r="CJE46" s="11"/>
      <c r="CJF46" s="11"/>
      <c r="CJG46" s="11"/>
      <c r="CJH46" s="11"/>
      <c r="CJI46" s="11"/>
      <c r="CJJ46" s="11"/>
      <c r="CJK46" s="11"/>
      <c r="CJL46" s="11"/>
      <c r="CJM46" s="11"/>
      <c r="CJN46" s="11"/>
      <c r="CJO46" s="11"/>
      <c r="CJP46" s="11"/>
      <c r="CJQ46" s="11"/>
      <c r="CJR46" s="11"/>
      <c r="CJS46" s="11"/>
      <c r="CJT46" s="11"/>
      <c r="CJU46" s="11"/>
      <c r="CJV46" s="11"/>
      <c r="CJW46" s="11"/>
      <c r="CJX46" s="11"/>
      <c r="CJY46" s="11"/>
      <c r="CJZ46" s="11"/>
      <c r="CKA46" s="11"/>
      <c r="CKB46" s="11"/>
      <c r="CKC46" s="11"/>
      <c r="CKD46" s="11"/>
      <c r="CKE46" s="11"/>
      <c r="CKF46" s="11"/>
      <c r="CKG46" s="11"/>
      <c r="CKH46" s="11"/>
      <c r="CKI46" s="11"/>
      <c r="CKJ46" s="11"/>
      <c r="CKK46" s="11"/>
      <c r="CKL46" s="11"/>
      <c r="CKM46" s="11"/>
      <c r="CKN46" s="11"/>
      <c r="CKO46" s="11"/>
      <c r="CKP46" s="11"/>
      <c r="CKQ46" s="11"/>
      <c r="CKR46" s="11"/>
      <c r="CKS46" s="11"/>
      <c r="CKT46" s="11"/>
      <c r="CKU46" s="11"/>
      <c r="CKV46" s="11"/>
      <c r="CKW46" s="11"/>
      <c r="CKX46" s="11"/>
      <c r="CKY46" s="11"/>
      <c r="CKZ46" s="11"/>
      <c r="CLA46" s="11"/>
      <c r="CLB46" s="11"/>
      <c r="CLC46" s="11"/>
      <c r="CLD46" s="11"/>
      <c r="CLE46" s="11"/>
      <c r="CLF46" s="11"/>
      <c r="CLG46" s="11"/>
      <c r="CLH46" s="11"/>
      <c r="CLI46" s="11"/>
      <c r="CLJ46" s="11"/>
      <c r="CLK46" s="11"/>
      <c r="CLL46" s="11"/>
      <c r="CLM46" s="11"/>
      <c r="CLN46" s="11"/>
      <c r="CLO46" s="11"/>
      <c r="CLP46" s="11"/>
      <c r="CLQ46" s="11"/>
      <c r="CLR46" s="11"/>
      <c r="CLS46" s="11"/>
      <c r="CLT46" s="11"/>
      <c r="CLU46" s="11"/>
      <c r="CLV46" s="11"/>
      <c r="CLW46" s="11"/>
      <c r="CLX46" s="11"/>
      <c r="CLY46" s="11"/>
      <c r="CLZ46" s="11"/>
      <c r="CMA46" s="11"/>
      <c r="CMB46" s="11"/>
      <c r="CMC46" s="11"/>
      <c r="CMD46" s="11"/>
      <c r="CME46" s="11"/>
      <c r="CMF46" s="11"/>
      <c r="CMG46" s="11"/>
      <c r="CMH46" s="11"/>
      <c r="CMI46" s="11"/>
      <c r="CMJ46" s="11"/>
      <c r="CMK46" s="11"/>
      <c r="CML46" s="11"/>
      <c r="CMM46" s="11"/>
      <c r="CMN46" s="11"/>
      <c r="CMO46" s="11"/>
      <c r="CMP46" s="11"/>
      <c r="CMQ46" s="11"/>
      <c r="CMR46" s="11"/>
      <c r="CMS46" s="11"/>
      <c r="CMT46" s="11"/>
      <c r="CMU46" s="11"/>
      <c r="CMV46" s="11"/>
      <c r="CMW46" s="11"/>
      <c r="CMX46" s="11"/>
      <c r="CMY46" s="11"/>
      <c r="CMZ46" s="11"/>
      <c r="CNA46" s="11"/>
      <c r="CNB46" s="11"/>
      <c r="CNC46" s="11"/>
      <c r="CND46" s="11"/>
      <c r="CNE46" s="11"/>
      <c r="CNF46" s="11"/>
      <c r="CNG46" s="11"/>
      <c r="CNH46" s="11"/>
      <c r="CNI46" s="11"/>
      <c r="CNJ46" s="11"/>
      <c r="CNK46" s="11"/>
      <c r="CNL46" s="11"/>
      <c r="CNM46" s="11"/>
      <c r="CNN46" s="11"/>
      <c r="CNO46" s="11"/>
      <c r="CNP46" s="11"/>
      <c r="CNQ46" s="11"/>
      <c r="CNR46" s="11"/>
      <c r="CNS46" s="11"/>
      <c r="CNT46" s="11"/>
      <c r="CNU46" s="11"/>
      <c r="CNV46" s="11"/>
      <c r="CNW46" s="11"/>
      <c r="CNX46" s="11"/>
      <c r="CNY46" s="11"/>
      <c r="CNZ46" s="11"/>
      <c r="COA46" s="11"/>
      <c r="COB46" s="11"/>
      <c r="COC46" s="11"/>
      <c r="COD46" s="11"/>
      <c r="COE46" s="11"/>
      <c r="COF46" s="11"/>
      <c r="COG46" s="11"/>
      <c r="COH46" s="11"/>
      <c r="COI46" s="11"/>
      <c r="COJ46" s="11"/>
      <c r="COK46" s="11"/>
      <c r="COL46" s="11"/>
      <c r="COM46" s="11"/>
      <c r="CON46" s="11"/>
      <c r="COO46" s="11"/>
      <c r="COP46" s="11"/>
      <c r="COQ46" s="11"/>
      <c r="COR46" s="11"/>
      <c r="COS46" s="11"/>
      <c r="COT46" s="11"/>
      <c r="COU46" s="11"/>
      <c r="COV46" s="11"/>
      <c r="COW46" s="11"/>
      <c r="COX46" s="11"/>
      <c r="COY46" s="11"/>
      <c r="COZ46" s="11"/>
      <c r="CPA46" s="11"/>
      <c r="CPB46" s="11"/>
      <c r="CPC46" s="11"/>
      <c r="CPD46" s="11"/>
      <c r="CPE46" s="11"/>
      <c r="CPF46" s="11"/>
      <c r="CPG46" s="11"/>
      <c r="CPH46" s="11"/>
      <c r="CPI46" s="11"/>
      <c r="CPJ46" s="11"/>
      <c r="CPK46" s="11"/>
      <c r="CPL46" s="11"/>
      <c r="CPM46" s="11"/>
      <c r="CPN46" s="11"/>
      <c r="CPO46" s="11"/>
      <c r="CPP46" s="11"/>
      <c r="CPQ46" s="11"/>
      <c r="CPR46" s="11"/>
      <c r="CPS46" s="11"/>
      <c r="CPT46" s="11"/>
      <c r="CPU46" s="11"/>
      <c r="CPV46" s="11"/>
      <c r="CPW46" s="11"/>
      <c r="CPX46" s="11"/>
      <c r="CPY46" s="11"/>
      <c r="CPZ46" s="11"/>
      <c r="CQA46" s="11"/>
      <c r="CQB46" s="11"/>
      <c r="CQC46" s="11"/>
      <c r="CQD46" s="11"/>
      <c r="CQE46" s="11"/>
      <c r="CQF46" s="11"/>
      <c r="CQG46" s="11"/>
      <c r="CQH46" s="11"/>
      <c r="CQI46" s="11"/>
      <c r="CQJ46" s="11"/>
      <c r="CQK46" s="11"/>
      <c r="CQL46" s="11"/>
      <c r="CQM46" s="11"/>
      <c r="CQN46" s="11"/>
      <c r="CQO46" s="11"/>
      <c r="CQP46" s="11"/>
      <c r="CQQ46" s="11"/>
      <c r="CQR46" s="11"/>
      <c r="CQS46" s="11"/>
      <c r="CQT46" s="11"/>
      <c r="CQU46" s="11"/>
      <c r="CQV46" s="11"/>
      <c r="CQW46" s="11"/>
      <c r="CQX46" s="11"/>
      <c r="CQY46" s="11"/>
      <c r="CQZ46" s="11"/>
      <c r="CRA46" s="11"/>
      <c r="CRB46" s="11"/>
      <c r="CRC46" s="11"/>
      <c r="CRD46" s="11"/>
      <c r="CRE46" s="11"/>
      <c r="CRF46" s="11"/>
      <c r="CRG46" s="11"/>
      <c r="CRH46" s="11"/>
      <c r="CRI46" s="11"/>
      <c r="CRJ46" s="11"/>
      <c r="CRK46" s="11"/>
      <c r="CRL46" s="11"/>
      <c r="CRM46" s="11"/>
      <c r="CRN46" s="11"/>
      <c r="CRO46" s="11"/>
      <c r="CRP46" s="11"/>
      <c r="CRQ46" s="11"/>
      <c r="CRR46" s="11"/>
      <c r="CRS46" s="11"/>
      <c r="CRT46" s="11"/>
      <c r="CRU46" s="11"/>
      <c r="CRV46" s="11"/>
      <c r="CRW46" s="11"/>
      <c r="CRX46" s="11"/>
      <c r="CRY46" s="11"/>
      <c r="CRZ46" s="11"/>
      <c r="CSA46" s="11"/>
      <c r="CSB46" s="11"/>
      <c r="CSC46" s="11"/>
      <c r="CSD46" s="11"/>
      <c r="CSE46" s="11"/>
      <c r="CSF46" s="11"/>
      <c r="CSG46" s="11"/>
      <c r="CSH46" s="11"/>
      <c r="CSI46" s="11"/>
      <c r="CSJ46" s="11"/>
      <c r="CSK46" s="11"/>
      <c r="CSL46" s="11"/>
      <c r="CSM46" s="11"/>
      <c r="CSN46" s="11"/>
      <c r="CSO46" s="11"/>
      <c r="CSP46" s="11"/>
      <c r="CSQ46" s="11"/>
      <c r="CSR46" s="11"/>
      <c r="CSS46" s="11"/>
      <c r="CST46" s="11"/>
      <c r="CSU46" s="11"/>
      <c r="CSV46" s="11"/>
      <c r="CSW46" s="11"/>
      <c r="CSX46" s="11"/>
      <c r="CSY46" s="11"/>
      <c r="CSZ46" s="11"/>
      <c r="CTA46" s="11"/>
      <c r="CTB46" s="11"/>
      <c r="CTC46" s="11"/>
      <c r="CTD46" s="11"/>
      <c r="CTE46" s="11"/>
      <c r="CTF46" s="11"/>
      <c r="CTG46" s="11"/>
      <c r="CTH46" s="11"/>
      <c r="CTI46" s="11"/>
      <c r="CTJ46" s="11"/>
      <c r="CTK46" s="11"/>
      <c r="CTL46" s="11"/>
      <c r="CTM46" s="11"/>
      <c r="CTN46" s="11"/>
      <c r="CTO46" s="11"/>
      <c r="CTP46" s="11"/>
      <c r="CTQ46" s="11"/>
      <c r="CTR46" s="11"/>
      <c r="CTS46" s="11"/>
      <c r="CTT46" s="11"/>
      <c r="CTU46" s="11"/>
      <c r="CTV46" s="11"/>
      <c r="CTW46" s="11"/>
      <c r="CTX46" s="11"/>
      <c r="CTY46" s="11"/>
      <c r="CTZ46" s="11"/>
      <c r="CUA46" s="11"/>
      <c r="CUB46" s="11"/>
      <c r="CUC46" s="11"/>
      <c r="CUD46" s="11"/>
      <c r="CUE46" s="11"/>
      <c r="CUF46" s="11"/>
      <c r="CUG46" s="11"/>
      <c r="CUH46" s="11"/>
      <c r="CUI46" s="11"/>
      <c r="CUJ46" s="11"/>
      <c r="CUK46" s="11"/>
      <c r="CUL46" s="11"/>
      <c r="CUM46" s="11"/>
      <c r="CUN46" s="11"/>
      <c r="CUO46" s="11"/>
      <c r="CUP46" s="11"/>
      <c r="CUQ46" s="11"/>
      <c r="CUR46" s="11"/>
      <c r="CUS46" s="11"/>
      <c r="CUT46" s="11"/>
      <c r="CUU46" s="11"/>
      <c r="CUV46" s="11"/>
      <c r="CUW46" s="11"/>
      <c r="CUX46" s="11"/>
      <c r="CUY46" s="11"/>
      <c r="CUZ46" s="11"/>
      <c r="CVA46" s="11"/>
      <c r="CVB46" s="11"/>
      <c r="CVC46" s="11"/>
      <c r="CVD46" s="11"/>
      <c r="CVE46" s="11"/>
      <c r="CVF46" s="11"/>
      <c r="CVG46" s="11"/>
      <c r="CVH46" s="11"/>
      <c r="CVI46" s="11"/>
      <c r="CVJ46" s="11"/>
      <c r="CVK46" s="11"/>
      <c r="CVL46" s="11"/>
      <c r="CVM46" s="11"/>
      <c r="CVN46" s="11"/>
      <c r="CVO46" s="11"/>
      <c r="CVP46" s="11"/>
      <c r="CVQ46" s="11"/>
      <c r="CVR46" s="11"/>
      <c r="CVS46" s="11"/>
      <c r="CVT46" s="11"/>
      <c r="CVU46" s="11"/>
      <c r="CVV46" s="11"/>
      <c r="CVW46" s="11"/>
      <c r="CVX46" s="11"/>
      <c r="CVY46" s="11"/>
      <c r="CVZ46" s="11"/>
      <c r="CWA46" s="11"/>
      <c r="CWB46" s="11"/>
      <c r="CWC46" s="11"/>
      <c r="CWD46" s="11"/>
      <c r="CWE46" s="11"/>
      <c r="CWF46" s="11"/>
      <c r="CWG46" s="11"/>
      <c r="CWH46" s="11"/>
      <c r="CWI46" s="11"/>
      <c r="CWJ46" s="11"/>
      <c r="CWK46" s="11"/>
      <c r="CWL46" s="11"/>
      <c r="CWM46" s="11"/>
      <c r="CWN46" s="11"/>
      <c r="CWO46" s="11"/>
      <c r="CWP46" s="11"/>
      <c r="CWQ46" s="11"/>
      <c r="CWR46" s="11"/>
      <c r="CWS46" s="11"/>
      <c r="CWT46" s="11"/>
      <c r="CWU46" s="11"/>
      <c r="CWV46" s="11"/>
      <c r="CWW46" s="11"/>
      <c r="CWX46" s="11"/>
      <c r="CWY46" s="11"/>
      <c r="CWZ46" s="11"/>
      <c r="CXA46" s="11"/>
      <c r="CXB46" s="11"/>
      <c r="CXC46" s="11"/>
      <c r="CXD46" s="11"/>
      <c r="CXE46" s="11"/>
      <c r="CXF46" s="11"/>
      <c r="CXG46" s="11"/>
      <c r="CXH46" s="11"/>
      <c r="CXI46" s="11"/>
      <c r="CXJ46" s="11"/>
      <c r="CXK46" s="11"/>
      <c r="CXL46" s="11"/>
      <c r="CXM46" s="11"/>
      <c r="CXN46" s="11"/>
      <c r="CXO46" s="11"/>
      <c r="CXP46" s="11"/>
      <c r="CXQ46" s="11"/>
      <c r="CXR46" s="11"/>
      <c r="CXS46" s="11"/>
      <c r="CXT46" s="11"/>
      <c r="CXU46" s="11"/>
      <c r="CXV46" s="11"/>
      <c r="CXW46" s="11"/>
      <c r="CXX46" s="11"/>
      <c r="CXY46" s="11"/>
      <c r="CXZ46" s="11"/>
      <c r="CYA46" s="11"/>
      <c r="CYB46" s="11"/>
      <c r="CYC46" s="11"/>
      <c r="CYD46" s="11"/>
      <c r="CYE46" s="11"/>
      <c r="CYF46" s="11"/>
      <c r="CYG46" s="11"/>
      <c r="CYH46" s="11"/>
      <c r="CYI46" s="11"/>
      <c r="CYJ46" s="11"/>
      <c r="CYK46" s="11"/>
      <c r="CYL46" s="11"/>
      <c r="CYM46" s="11"/>
      <c r="CYN46" s="11"/>
      <c r="CYO46" s="11"/>
      <c r="CYP46" s="11"/>
      <c r="CYQ46" s="11"/>
      <c r="CYR46" s="11"/>
      <c r="CYS46" s="11"/>
      <c r="CYT46" s="11"/>
      <c r="CYU46" s="11"/>
      <c r="CYV46" s="11"/>
      <c r="CYW46" s="11"/>
      <c r="CYX46" s="11"/>
      <c r="CYY46" s="11"/>
      <c r="CYZ46" s="11"/>
      <c r="CZA46" s="11"/>
      <c r="CZB46" s="11"/>
      <c r="CZC46" s="11"/>
      <c r="CZD46" s="11"/>
      <c r="CZE46" s="11"/>
      <c r="CZF46" s="11"/>
      <c r="CZG46" s="11"/>
      <c r="CZH46" s="11"/>
      <c r="CZI46" s="11"/>
      <c r="CZJ46" s="11"/>
      <c r="CZK46" s="11"/>
      <c r="CZL46" s="11"/>
      <c r="CZM46" s="11"/>
      <c r="CZN46" s="11"/>
      <c r="CZO46" s="11"/>
      <c r="CZP46" s="11"/>
      <c r="CZQ46" s="11"/>
      <c r="CZR46" s="11"/>
      <c r="CZS46" s="11"/>
      <c r="CZT46" s="11"/>
      <c r="CZU46" s="11"/>
      <c r="CZV46" s="11"/>
      <c r="CZW46" s="11"/>
      <c r="CZX46" s="11"/>
      <c r="CZY46" s="11"/>
      <c r="CZZ46" s="11"/>
      <c r="DAA46" s="11"/>
      <c r="DAB46" s="11"/>
      <c r="DAC46" s="11"/>
      <c r="DAD46" s="11"/>
      <c r="DAE46" s="11"/>
      <c r="DAF46" s="11"/>
      <c r="DAG46" s="11"/>
      <c r="DAH46" s="11"/>
      <c r="DAI46" s="11"/>
      <c r="DAJ46" s="11"/>
      <c r="DAK46" s="11"/>
      <c r="DAL46" s="11"/>
      <c r="DAM46" s="11"/>
      <c r="DAN46" s="11"/>
      <c r="DAO46" s="11"/>
      <c r="DAP46" s="11"/>
      <c r="DAQ46" s="11"/>
      <c r="DAR46" s="11"/>
      <c r="DAS46" s="11"/>
      <c r="DAT46" s="11"/>
      <c r="DAU46" s="11"/>
      <c r="DAV46" s="11"/>
      <c r="DAW46" s="11"/>
      <c r="DAX46" s="11"/>
      <c r="DAY46" s="11"/>
      <c r="DAZ46" s="11"/>
      <c r="DBA46" s="11"/>
      <c r="DBB46" s="11"/>
      <c r="DBC46" s="11"/>
      <c r="DBD46" s="11"/>
      <c r="DBE46" s="11"/>
      <c r="DBF46" s="11"/>
      <c r="DBG46" s="11"/>
      <c r="DBH46" s="11"/>
      <c r="DBI46" s="11"/>
      <c r="DBJ46" s="11"/>
      <c r="DBK46" s="11"/>
      <c r="DBL46" s="11"/>
      <c r="DBM46" s="11"/>
      <c r="DBN46" s="11"/>
      <c r="DBO46" s="11"/>
      <c r="DBP46" s="11"/>
      <c r="DBQ46" s="11"/>
      <c r="DBR46" s="11"/>
      <c r="DBS46" s="11"/>
      <c r="DBT46" s="11"/>
      <c r="DBU46" s="11"/>
      <c r="DBV46" s="11"/>
      <c r="DBW46" s="11"/>
      <c r="DBX46" s="11"/>
      <c r="DBY46" s="11"/>
      <c r="DBZ46" s="11"/>
      <c r="DCA46" s="11"/>
      <c r="DCB46" s="11"/>
      <c r="DCC46" s="11"/>
      <c r="DCD46" s="11"/>
      <c r="DCE46" s="11"/>
      <c r="DCF46" s="11"/>
      <c r="DCG46" s="11"/>
      <c r="DCH46" s="11"/>
      <c r="DCI46" s="11"/>
      <c r="DCJ46" s="11"/>
      <c r="DCK46" s="11"/>
      <c r="DCL46" s="11"/>
      <c r="DCM46" s="11"/>
      <c r="DCN46" s="11"/>
      <c r="DCO46" s="11"/>
      <c r="DCP46" s="11"/>
      <c r="DCQ46" s="11"/>
      <c r="DCR46" s="11"/>
      <c r="DCS46" s="11"/>
      <c r="DCT46" s="11"/>
      <c r="DCU46" s="11"/>
      <c r="DCV46" s="11"/>
      <c r="DCW46" s="11"/>
      <c r="DCX46" s="11"/>
      <c r="DCY46" s="11"/>
      <c r="DCZ46" s="11"/>
      <c r="DDA46" s="11"/>
      <c r="DDB46" s="11"/>
      <c r="DDC46" s="11"/>
      <c r="DDD46" s="11"/>
      <c r="DDE46" s="11"/>
      <c r="DDF46" s="11"/>
      <c r="DDG46" s="11"/>
      <c r="DDH46" s="11"/>
      <c r="DDI46" s="11"/>
      <c r="DDJ46" s="11"/>
      <c r="DDK46" s="11"/>
      <c r="DDL46" s="11"/>
      <c r="DDM46" s="11"/>
      <c r="DDN46" s="11"/>
      <c r="DDO46" s="11"/>
      <c r="DDP46" s="11"/>
      <c r="DDQ46" s="11"/>
      <c r="DDR46" s="11"/>
      <c r="DDS46" s="11"/>
      <c r="DDT46" s="11"/>
      <c r="DDU46" s="11"/>
      <c r="DDV46" s="11"/>
      <c r="DDW46" s="11"/>
      <c r="DDX46" s="11"/>
      <c r="DDY46" s="11"/>
      <c r="DDZ46" s="11"/>
      <c r="DEA46" s="11"/>
      <c r="DEB46" s="11"/>
      <c r="DEC46" s="11"/>
      <c r="DED46" s="11"/>
      <c r="DEE46" s="11"/>
      <c r="DEF46" s="11"/>
      <c r="DEG46" s="11"/>
      <c r="DEH46" s="11"/>
      <c r="DEI46" s="11"/>
      <c r="DEJ46" s="11"/>
      <c r="DEK46" s="11"/>
      <c r="DEL46" s="11"/>
      <c r="DEM46" s="11"/>
      <c r="DEN46" s="11"/>
      <c r="DEO46" s="11"/>
      <c r="DEP46" s="11"/>
      <c r="DEQ46" s="11"/>
      <c r="DER46" s="11"/>
      <c r="DES46" s="11"/>
      <c r="DET46" s="11"/>
      <c r="DEU46" s="11"/>
      <c r="DEV46" s="11"/>
      <c r="DEW46" s="11"/>
      <c r="DEX46" s="11"/>
      <c r="DEY46" s="11"/>
      <c r="DEZ46" s="11"/>
      <c r="DFA46" s="11"/>
      <c r="DFB46" s="11"/>
      <c r="DFC46" s="11"/>
      <c r="DFD46" s="11"/>
      <c r="DFE46" s="11"/>
      <c r="DFF46" s="11"/>
      <c r="DFG46" s="11"/>
      <c r="DFH46" s="11"/>
      <c r="DFI46" s="11"/>
      <c r="DFJ46" s="11"/>
      <c r="DFK46" s="11"/>
      <c r="DFL46" s="11"/>
      <c r="DFM46" s="11"/>
      <c r="DFN46" s="11"/>
      <c r="DFO46" s="11"/>
      <c r="DFP46" s="11"/>
      <c r="DFQ46" s="11"/>
      <c r="DFR46" s="11"/>
      <c r="DFS46" s="11"/>
      <c r="DFT46" s="11"/>
      <c r="DFU46" s="11"/>
      <c r="DFV46" s="11"/>
      <c r="DFW46" s="11"/>
      <c r="DFX46" s="11"/>
      <c r="DFY46" s="11"/>
      <c r="DFZ46" s="11"/>
      <c r="DGA46" s="11"/>
      <c r="DGB46" s="11"/>
      <c r="DGC46" s="11"/>
      <c r="DGD46" s="11"/>
      <c r="DGE46" s="11"/>
      <c r="DGF46" s="11"/>
      <c r="DGG46" s="11"/>
      <c r="DGH46" s="11"/>
      <c r="DGI46" s="11"/>
      <c r="DGJ46" s="11"/>
      <c r="DGK46" s="11"/>
      <c r="DGL46" s="11"/>
      <c r="DGM46" s="11"/>
      <c r="DGN46" s="11"/>
      <c r="DGO46" s="11"/>
      <c r="DGP46" s="11"/>
      <c r="DGQ46" s="11"/>
      <c r="DGR46" s="11"/>
      <c r="DGS46" s="11"/>
      <c r="DGT46" s="11"/>
      <c r="DGU46" s="11"/>
      <c r="DGV46" s="11"/>
      <c r="DGW46" s="11"/>
      <c r="DGX46" s="11"/>
      <c r="DGY46" s="11"/>
      <c r="DGZ46" s="11"/>
      <c r="DHA46" s="11"/>
      <c r="DHB46" s="11"/>
      <c r="DHC46" s="11"/>
      <c r="DHD46" s="11"/>
      <c r="DHE46" s="11"/>
      <c r="DHF46" s="11"/>
      <c r="DHG46" s="11"/>
      <c r="DHH46" s="11"/>
      <c r="DHI46" s="11"/>
      <c r="DHJ46" s="11"/>
      <c r="DHK46" s="11"/>
      <c r="DHL46" s="11"/>
      <c r="DHM46" s="11"/>
      <c r="DHN46" s="11"/>
      <c r="DHO46" s="11"/>
      <c r="DHP46" s="11"/>
      <c r="DHQ46" s="11"/>
      <c r="DHR46" s="11"/>
      <c r="DHS46" s="11"/>
      <c r="DHT46" s="11"/>
      <c r="DHU46" s="11"/>
      <c r="DHV46" s="11"/>
      <c r="DHW46" s="11"/>
      <c r="DHX46" s="11"/>
      <c r="DHY46" s="11"/>
      <c r="DHZ46" s="11"/>
      <c r="DIA46" s="11"/>
      <c r="DIB46" s="11"/>
      <c r="DIC46" s="11"/>
      <c r="DID46" s="11"/>
      <c r="DIE46" s="11"/>
      <c r="DIF46" s="11"/>
      <c r="DIG46" s="11"/>
      <c r="DIH46" s="11"/>
      <c r="DII46" s="11"/>
      <c r="DIJ46" s="11"/>
      <c r="DIK46" s="11"/>
      <c r="DIL46" s="11"/>
      <c r="DIM46" s="11"/>
      <c r="DIN46" s="11"/>
      <c r="DIO46" s="11"/>
      <c r="DIP46" s="11"/>
      <c r="DIQ46" s="11"/>
      <c r="DIR46" s="11"/>
      <c r="DIS46" s="11"/>
      <c r="DIT46" s="11"/>
      <c r="DIU46" s="11"/>
      <c r="DIV46" s="11"/>
      <c r="DIW46" s="11"/>
      <c r="DIX46" s="11"/>
      <c r="DIY46" s="11"/>
      <c r="DIZ46" s="11"/>
      <c r="DJA46" s="11"/>
      <c r="DJB46" s="11"/>
      <c r="DJC46" s="11"/>
      <c r="DJD46" s="11"/>
      <c r="DJE46" s="11"/>
      <c r="DJF46" s="11"/>
      <c r="DJG46" s="11"/>
      <c r="DJH46" s="11"/>
      <c r="DJI46" s="11"/>
      <c r="DJJ46" s="11"/>
      <c r="DJK46" s="11"/>
      <c r="DJL46" s="11"/>
      <c r="DJM46" s="11"/>
      <c r="DJN46" s="11"/>
      <c r="DJO46" s="11"/>
      <c r="DJP46" s="11"/>
      <c r="DJQ46" s="11"/>
      <c r="DJR46" s="11"/>
      <c r="DJS46" s="11"/>
      <c r="DJT46" s="11"/>
      <c r="DJU46" s="11"/>
      <c r="DJV46" s="11"/>
      <c r="DJW46" s="11"/>
      <c r="DJX46" s="11"/>
      <c r="DJY46" s="11"/>
      <c r="DJZ46" s="11"/>
      <c r="DKA46" s="11"/>
      <c r="DKB46" s="11"/>
      <c r="DKC46" s="11"/>
      <c r="DKD46" s="11"/>
      <c r="DKE46" s="11"/>
      <c r="DKF46" s="11"/>
      <c r="DKG46" s="11"/>
      <c r="DKH46" s="11"/>
      <c r="DKI46" s="11"/>
      <c r="DKJ46" s="11"/>
      <c r="DKK46" s="11"/>
      <c r="DKL46" s="11"/>
      <c r="DKM46" s="11"/>
      <c r="DKN46" s="11"/>
      <c r="DKO46" s="11"/>
      <c r="DKP46" s="11"/>
      <c r="DKQ46" s="11"/>
      <c r="DKR46" s="11"/>
      <c r="DKS46" s="11"/>
      <c r="DKT46" s="11"/>
      <c r="DKU46" s="11"/>
      <c r="DKV46" s="11"/>
      <c r="DKW46" s="11"/>
      <c r="DKX46" s="11"/>
      <c r="DKY46" s="11"/>
      <c r="DKZ46" s="11"/>
      <c r="DLA46" s="11"/>
      <c r="DLB46" s="11"/>
      <c r="DLC46" s="11"/>
      <c r="DLD46" s="11"/>
      <c r="DLE46" s="11"/>
      <c r="DLF46" s="11"/>
      <c r="DLG46" s="11"/>
      <c r="DLH46" s="11"/>
      <c r="DLI46" s="11"/>
      <c r="DLJ46" s="11"/>
      <c r="DLK46" s="11"/>
      <c r="DLL46" s="11"/>
      <c r="DLM46" s="11"/>
      <c r="DLN46" s="11"/>
      <c r="DLO46" s="11"/>
      <c r="DLP46" s="11"/>
      <c r="DLQ46" s="11"/>
      <c r="DLR46" s="11"/>
      <c r="DLS46" s="11"/>
      <c r="DLT46" s="11"/>
      <c r="DLU46" s="11"/>
      <c r="DLV46" s="11"/>
      <c r="DLW46" s="11"/>
      <c r="DLX46" s="11"/>
      <c r="DLY46" s="11"/>
      <c r="DLZ46" s="11"/>
      <c r="DMA46" s="11"/>
      <c r="DMB46" s="11"/>
      <c r="DMC46" s="11"/>
      <c r="DMD46" s="11"/>
      <c r="DME46" s="11"/>
      <c r="DMF46" s="11"/>
      <c r="DMG46" s="11"/>
      <c r="DMH46" s="11"/>
      <c r="DMI46" s="11"/>
      <c r="DMJ46" s="11"/>
      <c r="DMK46" s="11"/>
      <c r="DML46" s="11"/>
      <c r="DMM46" s="11"/>
      <c r="DMN46" s="11"/>
      <c r="DMO46" s="11"/>
      <c r="DMP46" s="11"/>
      <c r="DMQ46" s="11"/>
      <c r="DMR46" s="11"/>
      <c r="DMS46" s="11"/>
      <c r="DMT46" s="11"/>
      <c r="DMU46" s="11"/>
      <c r="DMV46" s="11"/>
      <c r="DMW46" s="11"/>
      <c r="DMX46" s="11"/>
      <c r="DMY46" s="11"/>
      <c r="DMZ46" s="11"/>
      <c r="DNA46" s="11"/>
      <c r="DNB46" s="11"/>
      <c r="DNC46" s="11"/>
      <c r="DND46" s="11"/>
      <c r="DNE46" s="11"/>
      <c r="DNF46" s="11"/>
      <c r="DNG46" s="11"/>
      <c r="DNH46" s="11"/>
      <c r="DNI46" s="11"/>
      <c r="DNJ46" s="11"/>
      <c r="DNK46" s="11"/>
      <c r="DNL46" s="11"/>
      <c r="DNM46" s="11"/>
      <c r="DNN46" s="11"/>
      <c r="DNO46" s="11"/>
      <c r="DNP46" s="11"/>
      <c r="DNQ46" s="11"/>
      <c r="DNR46" s="11"/>
      <c r="DNS46" s="11"/>
      <c r="DNT46" s="11"/>
      <c r="DNU46" s="11"/>
      <c r="DNV46" s="11"/>
      <c r="DNW46" s="11"/>
      <c r="DNX46" s="11"/>
      <c r="DNY46" s="11"/>
      <c r="DNZ46" s="11"/>
      <c r="DOA46" s="11"/>
      <c r="DOB46" s="11"/>
      <c r="DOC46" s="11"/>
      <c r="DOD46" s="11"/>
      <c r="DOE46" s="11"/>
      <c r="DOF46" s="11"/>
      <c r="DOG46" s="11"/>
      <c r="DOH46" s="11"/>
      <c r="DOI46" s="11"/>
      <c r="DOJ46" s="11"/>
      <c r="DOK46" s="11"/>
      <c r="DOL46" s="11"/>
      <c r="DOM46" s="11"/>
      <c r="DON46" s="11"/>
      <c r="DOO46" s="11"/>
      <c r="DOP46" s="11"/>
      <c r="DOQ46" s="11"/>
      <c r="DOR46" s="11"/>
      <c r="DOS46" s="11"/>
      <c r="DOT46" s="11"/>
      <c r="DOU46" s="11"/>
      <c r="DOV46" s="11"/>
      <c r="DOW46" s="11"/>
      <c r="DOX46" s="11"/>
      <c r="DOY46" s="11"/>
      <c r="DOZ46" s="11"/>
      <c r="DPA46" s="11"/>
      <c r="DPB46" s="11"/>
      <c r="DPC46" s="11"/>
      <c r="DPD46" s="11"/>
      <c r="DPE46" s="11"/>
      <c r="DPF46" s="11"/>
      <c r="DPG46" s="11"/>
      <c r="DPH46" s="11"/>
      <c r="DPI46" s="11"/>
      <c r="DPJ46" s="11"/>
      <c r="DPK46" s="11"/>
      <c r="DPL46" s="11"/>
      <c r="DPM46" s="11"/>
      <c r="DPN46" s="11"/>
      <c r="DPO46" s="11"/>
      <c r="DPP46" s="11"/>
      <c r="DPQ46" s="11"/>
      <c r="DPR46" s="11"/>
      <c r="DPS46" s="11"/>
      <c r="DPT46" s="11"/>
      <c r="DPU46" s="11"/>
      <c r="DPV46" s="11"/>
      <c r="DPW46" s="11"/>
      <c r="DPX46" s="11"/>
      <c r="DPY46" s="11"/>
      <c r="DPZ46" s="11"/>
      <c r="DQA46" s="11"/>
      <c r="DQB46" s="11"/>
      <c r="DQC46" s="11"/>
      <c r="DQD46" s="11"/>
      <c r="DQE46" s="11"/>
      <c r="DQF46" s="11"/>
      <c r="DQG46" s="11"/>
      <c r="DQH46" s="11"/>
      <c r="DQI46" s="11"/>
      <c r="DQJ46" s="11"/>
      <c r="DQK46" s="11"/>
      <c r="DQL46" s="11"/>
      <c r="DQM46" s="11"/>
      <c r="DQN46" s="11"/>
      <c r="DQO46" s="11"/>
      <c r="DQP46" s="11"/>
      <c r="DQQ46" s="11"/>
      <c r="DQR46" s="11"/>
      <c r="DQS46" s="11"/>
      <c r="DQT46" s="11"/>
      <c r="DQU46" s="11"/>
      <c r="DQV46" s="11"/>
      <c r="DQW46" s="11"/>
      <c r="DQX46" s="11"/>
      <c r="DQY46" s="11"/>
      <c r="DQZ46" s="11"/>
      <c r="DRA46" s="11"/>
      <c r="DRB46" s="11"/>
      <c r="DRC46" s="11"/>
      <c r="DRD46" s="11"/>
      <c r="DRE46" s="11"/>
      <c r="DRF46" s="11"/>
      <c r="DRG46" s="11"/>
      <c r="DRH46" s="11"/>
      <c r="DRI46" s="11"/>
      <c r="DRJ46" s="11"/>
      <c r="DRK46" s="11"/>
      <c r="DRL46" s="11"/>
      <c r="DRM46" s="11"/>
      <c r="DRN46" s="11"/>
      <c r="DRO46" s="11"/>
      <c r="DRP46" s="11"/>
      <c r="DRQ46" s="11"/>
      <c r="DRR46" s="11"/>
      <c r="DRS46" s="11"/>
      <c r="DRT46" s="11"/>
      <c r="DRU46" s="11"/>
      <c r="DRV46" s="11"/>
      <c r="DRW46" s="11"/>
      <c r="DRX46" s="11"/>
      <c r="DRY46" s="11"/>
      <c r="DRZ46" s="11"/>
      <c r="DSA46" s="11"/>
      <c r="DSB46" s="11"/>
      <c r="DSC46" s="11"/>
      <c r="DSD46" s="11"/>
      <c r="DSE46" s="11"/>
      <c r="DSF46" s="11"/>
      <c r="DSG46" s="11"/>
      <c r="DSH46" s="11"/>
      <c r="DSI46" s="11"/>
      <c r="DSJ46" s="11"/>
      <c r="DSK46" s="11"/>
      <c r="DSL46" s="11"/>
      <c r="DSM46" s="11"/>
      <c r="DSN46" s="11"/>
      <c r="DSO46" s="11"/>
      <c r="DSP46" s="11"/>
      <c r="DSQ46" s="11"/>
      <c r="DSR46" s="11"/>
      <c r="DSS46" s="11"/>
      <c r="DST46" s="11"/>
      <c r="DSU46" s="11"/>
      <c r="DSV46" s="11"/>
      <c r="DSW46" s="11"/>
      <c r="DSX46" s="11"/>
      <c r="DSY46" s="11"/>
      <c r="DSZ46" s="11"/>
      <c r="DTA46" s="11"/>
      <c r="DTB46" s="11"/>
      <c r="DTC46" s="11"/>
      <c r="DTD46" s="11"/>
      <c r="DTE46" s="11"/>
      <c r="DTF46" s="11"/>
      <c r="DTG46" s="11"/>
      <c r="DTH46" s="11"/>
      <c r="DTI46" s="11"/>
      <c r="DTJ46" s="11"/>
      <c r="DTK46" s="11"/>
      <c r="DTL46" s="11"/>
      <c r="DTM46" s="11"/>
      <c r="DTN46" s="11"/>
      <c r="DTO46" s="11"/>
      <c r="DTP46" s="11"/>
      <c r="DTQ46" s="11"/>
      <c r="DTR46" s="11"/>
      <c r="DTS46" s="11"/>
      <c r="DTT46" s="11"/>
      <c r="DTU46" s="11"/>
      <c r="DTV46" s="11"/>
      <c r="DTW46" s="11"/>
      <c r="DTX46" s="11"/>
      <c r="DTY46" s="11"/>
      <c r="DTZ46" s="11"/>
      <c r="DUA46" s="11"/>
      <c r="DUB46" s="11"/>
      <c r="DUC46" s="11"/>
      <c r="DUD46" s="11"/>
      <c r="DUE46" s="11"/>
      <c r="DUF46" s="11"/>
      <c r="DUG46" s="11"/>
      <c r="DUH46" s="11"/>
      <c r="DUI46" s="11"/>
      <c r="DUJ46" s="11"/>
      <c r="DUK46" s="11"/>
      <c r="DUL46" s="11"/>
      <c r="DUM46" s="11"/>
      <c r="DUN46" s="11"/>
      <c r="DUO46" s="11"/>
      <c r="DUP46" s="11"/>
      <c r="DUQ46" s="11"/>
      <c r="DUR46" s="11"/>
      <c r="DUS46" s="11"/>
      <c r="DUT46" s="11"/>
      <c r="DUU46" s="11"/>
      <c r="DUV46" s="11"/>
      <c r="DUW46" s="11"/>
      <c r="DUX46" s="11"/>
      <c r="DUY46" s="11"/>
      <c r="DUZ46" s="11"/>
      <c r="DVA46" s="11"/>
      <c r="DVB46" s="11"/>
      <c r="DVC46" s="11"/>
      <c r="DVD46" s="11"/>
      <c r="DVE46" s="11"/>
      <c r="DVF46" s="11"/>
      <c r="DVG46" s="11"/>
      <c r="DVH46" s="11"/>
      <c r="DVI46" s="11"/>
      <c r="DVJ46" s="11"/>
      <c r="DVK46" s="11"/>
      <c r="DVL46" s="11"/>
      <c r="DVM46" s="11"/>
      <c r="DVN46" s="11"/>
      <c r="DVO46" s="11"/>
      <c r="DVP46" s="11"/>
      <c r="DVQ46" s="11"/>
      <c r="DVR46" s="11"/>
      <c r="DVS46" s="11"/>
      <c r="DVT46" s="11"/>
      <c r="DVU46" s="11"/>
      <c r="DVV46" s="11"/>
      <c r="DVW46" s="11"/>
      <c r="DVX46" s="11"/>
      <c r="DVY46" s="11"/>
      <c r="DVZ46" s="11"/>
      <c r="DWA46" s="11"/>
      <c r="DWB46" s="11"/>
      <c r="DWC46" s="11"/>
      <c r="DWD46" s="11"/>
      <c r="DWE46" s="11"/>
      <c r="DWF46" s="11"/>
      <c r="DWG46" s="11"/>
      <c r="DWH46" s="11"/>
      <c r="DWI46" s="11"/>
      <c r="DWJ46" s="11"/>
      <c r="DWK46" s="11"/>
      <c r="DWL46" s="11"/>
      <c r="DWM46" s="11"/>
      <c r="DWN46" s="11"/>
      <c r="DWO46" s="11"/>
      <c r="DWP46" s="11"/>
      <c r="DWQ46" s="11"/>
      <c r="DWR46" s="11"/>
      <c r="DWS46" s="11"/>
      <c r="DWT46" s="11"/>
      <c r="DWU46" s="11"/>
      <c r="DWV46" s="11"/>
      <c r="DWW46" s="11"/>
      <c r="DWX46" s="11"/>
      <c r="DWY46" s="11"/>
      <c r="DWZ46" s="11"/>
      <c r="DXA46" s="11"/>
      <c r="DXB46" s="11"/>
      <c r="DXC46" s="11"/>
      <c r="DXD46" s="11"/>
      <c r="DXE46" s="11"/>
      <c r="DXF46" s="11"/>
      <c r="DXG46" s="11"/>
      <c r="DXH46" s="11"/>
      <c r="DXI46" s="11"/>
      <c r="DXJ46" s="11"/>
      <c r="DXK46" s="11"/>
      <c r="DXL46" s="11"/>
      <c r="DXM46" s="11"/>
      <c r="DXN46" s="11"/>
      <c r="DXO46" s="11"/>
      <c r="DXP46" s="11"/>
      <c r="DXQ46" s="11"/>
      <c r="DXR46" s="11"/>
      <c r="DXS46" s="11"/>
      <c r="DXT46" s="11"/>
      <c r="DXU46" s="11"/>
      <c r="DXV46" s="11"/>
      <c r="DXW46" s="11"/>
      <c r="DXX46" s="11"/>
      <c r="DXY46" s="11"/>
      <c r="DXZ46" s="11"/>
      <c r="DYA46" s="11"/>
      <c r="DYB46" s="11"/>
      <c r="DYC46" s="11"/>
      <c r="DYD46" s="11"/>
      <c r="DYE46" s="11"/>
      <c r="DYF46" s="11"/>
      <c r="DYG46" s="11"/>
      <c r="DYH46" s="11"/>
      <c r="DYI46" s="11"/>
      <c r="DYJ46" s="11"/>
      <c r="DYK46" s="11"/>
      <c r="DYL46" s="11"/>
      <c r="DYM46" s="11"/>
      <c r="DYN46" s="11"/>
      <c r="DYO46" s="11"/>
      <c r="DYP46" s="11"/>
      <c r="DYQ46" s="11"/>
      <c r="DYR46" s="11"/>
      <c r="DYS46" s="11"/>
      <c r="DYT46" s="11"/>
      <c r="DYU46" s="11"/>
      <c r="DYV46" s="11"/>
      <c r="DYW46" s="11"/>
      <c r="DYX46" s="11"/>
      <c r="DYY46" s="11"/>
      <c r="DYZ46" s="11"/>
      <c r="DZA46" s="11"/>
      <c r="DZB46" s="11"/>
      <c r="DZC46" s="11"/>
      <c r="DZD46" s="11"/>
      <c r="DZE46" s="11"/>
      <c r="DZF46" s="11"/>
      <c r="DZG46" s="11"/>
      <c r="DZH46" s="11"/>
      <c r="DZI46" s="11"/>
      <c r="DZJ46" s="11"/>
      <c r="DZK46" s="11"/>
      <c r="DZL46" s="11"/>
      <c r="DZM46" s="11"/>
      <c r="DZN46" s="11"/>
      <c r="DZO46" s="11"/>
      <c r="DZP46" s="11"/>
      <c r="DZQ46" s="11"/>
      <c r="DZR46" s="11"/>
      <c r="DZS46" s="11"/>
      <c r="DZT46" s="11"/>
      <c r="DZU46" s="11"/>
      <c r="DZV46" s="11"/>
      <c r="DZW46" s="11"/>
      <c r="DZX46" s="11"/>
      <c r="DZY46" s="11"/>
      <c r="DZZ46" s="11"/>
      <c r="EAA46" s="11"/>
      <c r="EAB46" s="11"/>
      <c r="EAC46" s="11"/>
      <c r="EAD46" s="11"/>
      <c r="EAE46" s="11"/>
      <c r="EAF46" s="11"/>
      <c r="EAG46" s="11"/>
      <c r="EAH46" s="11"/>
      <c r="EAI46" s="11"/>
      <c r="EAJ46" s="11"/>
      <c r="EAK46" s="11"/>
      <c r="EAL46" s="11"/>
      <c r="EAM46" s="11"/>
      <c r="EAN46" s="11"/>
      <c r="EAO46" s="11"/>
      <c r="EAP46" s="11"/>
      <c r="EAQ46" s="11"/>
      <c r="EAR46" s="11"/>
      <c r="EAS46" s="11"/>
      <c r="EAT46" s="11"/>
      <c r="EAU46" s="11"/>
      <c r="EAV46" s="11"/>
      <c r="EAW46" s="11"/>
      <c r="EAX46" s="11"/>
      <c r="EAY46" s="11"/>
      <c r="EAZ46" s="11"/>
      <c r="EBA46" s="11"/>
      <c r="EBB46" s="11"/>
      <c r="EBC46" s="11"/>
      <c r="EBD46" s="11"/>
      <c r="EBE46" s="11"/>
      <c r="EBF46" s="11"/>
      <c r="EBG46" s="11"/>
      <c r="EBH46" s="11"/>
      <c r="EBI46" s="11"/>
      <c r="EBJ46" s="11"/>
      <c r="EBK46" s="11"/>
      <c r="EBL46" s="11"/>
      <c r="EBM46" s="11"/>
      <c r="EBN46" s="11"/>
      <c r="EBO46" s="11"/>
      <c r="EBP46" s="11"/>
      <c r="EBQ46" s="11"/>
      <c r="EBR46" s="11"/>
      <c r="EBS46" s="11"/>
      <c r="EBT46" s="11"/>
      <c r="EBU46" s="11"/>
      <c r="EBV46" s="11"/>
      <c r="EBW46" s="11"/>
      <c r="EBX46" s="11"/>
      <c r="EBY46" s="11"/>
      <c r="EBZ46" s="11"/>
      <c r="ECA46" s="11"/>
      <c r="ECB46" s="11"/>
      <c r="ECC46" s="11"/>
      <c r="ECD46" s="11"/>
      <c r="ECE46" s="11"/>
      <c r="ECF46" s="11"/>
      <c r="ECG46" s="11"/>
      <c r="ECH46" s="11"/>
      <c r="ECI46" s="11"/>
      <c r="ECJ46" s="11"/>
      <c r="ECK46" s="11"/>
      <c r="ECL46" s="11"/>
      <c r="ECM46" s="11"/>
      <c r="ECN46" s="11"/>
      <c r="ECO46" s="11"/>
      <c r="ECP46" s="11"/>
      <c r="ECQ46" s="11"/>
      <c r="ECR46" s="11"/>
      <c r="ECS46" s="11"/>
      <c r="ECT46" s="11"/>
      <c r="ECU46" s="11"/>
      <c r="ECV46" s="11"/>
      <c r="ECW46" s="11"/>
      <c r="ECX46" s="11"/>
      <c r="ECY46" s="11"/>
      <c r="ECZ46" s="11"/>
      <c r="EDA46" s="11"/>
      <c r="EDB46" s="11"/>
      <c r="EDC46" s="11"/>
      <c r="EDD46" s="11"/>
      <c r="EDE46" s="11"/>
      <c r="EDF46" s="11"/>
      <c r="EDG46" s="11"/>
      <c r="EDH46" s="11"/>
      <c r="EDI46" s="11"/>
      <c r="EDJ46" s="11"/>
      <c r="EDK46" s="11"/>
      <c r="EDL46" s="11"/>
      <c r="EDM46" s="11"/>
      <c r="EDN46" s="11"/>
      <c r="EDO46" s="11"/>
      <c r="EDP46" s="11"/>
      <c r="EDQ46" s="11"/>
      <c r="EDR46" s="11"/>
      <c r="EDS46" s="11"/>
      <c r="EDT46" s="11"/>
      <c r="EDU46" s="11"/>
      <c r="EDV46" s="11"/>
      <c r="EDW46" s="11"/>
      <c r="EDX46" s="11"/>
      <c r="EDY46" s="11"/>
      <c r="EDZ46" s="11"/>
      <c r="EEA46" s="11"/>
      <c r="EEB46" s="11"/>
      <c r="EEC46" s="11"/>
      <c r="EED46" s="11"/>
      <c r="EEE46" s="11"/>
      <c r="EEF46" s="11"/>
      <c r="EEG46" s="11"/>
      <c r="EEH46" s="11"/>
      <c r="EEI46" s="11"/>
      <c r="EEJ46" s="11"/>
      <c r="EEK46" s="11"/>
      <c r="EEL46" s="11"/>
      <c r="EEM46" s="11"/>
      <c r="EEN46" s="11"/>
      <c r="EEO46" s="11"/>
      <c r="EEP46" s="11"/>
      <c r="EEQ46" s="11"/>
      <c r="EER46" s="11"/>
      <c r="EES46" s="11"/>
      <c r="EET46" s="11"/>
      <c r="EEU46" s="11"/>
      <c r="EEV46" s="11"/>
      <c r="EEW46" s="11"/>
      <c r="EEX46" s="11"/>
      <c r="EEY46" s="11"/>
      <c r="EEZ46" s="11"/>
      <c r="EFA46" s="11"/>
      <c r="EFB46" s="11"/>
      <c r="EFC46" s="11"/>
      <c r="EFD46" s="11"/>
      <c r="EFE46" s="11"/>
      <c r="EFF46" s="11"/>
      <c r="EFG46" s="11"/>
      <c r="EFH46" s="11"/>
      <c r="EFI46" s="11"/>
      <c r="EFJ46" s="11"/>
      <c r="EFK46" s="11"/>
      <c r="EFL46" s="11"/>
      <c r="EFM46" s="11"/>
      <c r="EFN46" s="11"/>
      <c r="EFO46" s="11"/>
      <c r="EFP46" s="11"/>
      <c r="EFQ46" s="11"/>
      <c r="EFR46" s="11"/>
      <c r="EFS46" s="11"/>
      <c r="EFT46" s="11"/>
      <c r="EFU46" s="11"/>
      <c r="EFV46" s="11"/>
      <c r="EFW46" s="11"/>
      <c r="EFX46" s="11"/>
      <c r="EFY46" s="11"/>
      <c r="EFZ46" s="11"/>
      <c r="EGA46" s="11"/>
      <c r="EGB46" s="11"/>
      <c r="EGC46" s="11"/>
      <c r="EGD46" s="11"/>
      <c r="EGE46" s="11"/>
      <c r="EGF46" s="11"/>
      <c r="EGG46" s="11"/>
      <c r="EGH46" s="11"/>
      <c r="EGI46" s="11"/>
      <c r="EGJ46" s="11"/>
      <c r="EGK46" s="11"/>
      <c r="EGL46" s="11"/>
      <c r="EGM46" s="11"/>
      <c r="EGN46" s="11"/>
      <c r="EGO46" s="11"/>
      <c r="EGP46" s="11"/>
      <c r="EGQ46" s="11"/>
      <c r="EGR46" s="11"/>
      <c r="EGS46" s="11"/>
      <c r="EGT46" s="11"/>
      <c r="EGU46" s="11"/>
      <c r="EGV46" s="11"/>
      <c r="EGW46" s="11"/>
      <c r="EGX46" s="11"/>
      <c r="EGY46" s="11"/>
      <c r="EGZ46" s="11"/>
      <c r="EHA46" s="11"/>
      <c r="EHB46" s="11"/>
      <c r="EHC46" s="11"/>
      <c r="EHD46" s="11"/>
      <c r="EHE46" s="11"/>
      <c r="EHF46" s="11"/>
      <c r="EHG46" s="11"/>
      <c r="EHH46" s="11"/>
      <c r="EHI46" s="11"/>
      <c r="EHJ46" s="11"/>
      <c r="EHK46" s="11"/>
      <c r="EHL46" s="11"/>
      <c r="EHM46" s="11"/>
      <c r="EHN46" s="11"/>
      <c r="EHO46" s="11"/>
      <c r="EHP46" s="11"/>
      <c r="EHQ46" s="11"/>
      <c r="EHR46" s="11"/>
      <c r="EHS46" s="11"/>
      <c r="EHT46" s="11"/>
      <c r="EHU46" s="11"/>
      <c r="EHV46" s="11"/>
      <c r="EHW46" s="11"/>
      <c r="EHX46" s="11"/>
      <c r="EHY46" s="11"/>
      <c r="EHZ46" s="11"/>
      <c r="EIA46" s="11"/>
      <c r="EIB46" s="11"/>
      <c r="EIC46" s="11"/>
      <c r="EID46" s="11"/>
      <c r="EIE46" s="11"/>
      <c r="EIF46" s="11"/>
      <c r="EIG46" s="11"/>
      <c r="EIH46" s="11"/>
      <c r="EII46" s="11"/>
      <c r="EIJ46" s="11"/>
      <c r="EIK46" s="11"/>
      <c r="EIL46" s="11"/>
      <c r="EIM46" s="11"/>
      <c r="EIN46" s="11"/>
      <c r="EIO46" s="11"/>
      <c r="EIP46" s="11"/>
      <c r="EIQ46" s="11"/>
      <c r="EIR46" s="11"/>
      <c r="EIS46" s="11"/>
      <c r="EIT46" s="11"/>
      <c r="EIU46" s="11"/>
      <c r="EIV46" s="11"/>
      <c r="EIW46" s="11"/>
      <c r="EIX46" s="11"/>
      <c r="EIY46" s="11"/>
      <c r="EIZ46" s="11"/>
      <c r="EJA46" s="11"/>
      <c r="EJB46" s="11"/>
      <c r="EJC46" s="11"/>
      <c r="EJD46" s="11"/>
      <c r="EJE46" s="11"/>
      <c r="EJF46" s="11"/>
      <c r="EJG46" s="11"/>
      <c r="EJH46" s="11"/>
      <c r="EJI46" s="11"/>
      <c r="EJJ46" s="11"/>
      <c r="EJK46" s="11"/>
      <c r="EJL46" s="11"/>
      <c r="EJM46" s="11"/>
      <c r="EJN46" s="11"/>
      <c r="EJO46" s="11"/>
      <c r="EJP46" s="11"/>
      <c r="EJQ46" s="11"/>
      <c r="EJR46" s="11"/>
      <c r="EJS46" s="11"/>
      <c r="EJT46" s="11"/>
      <c r="EJU46" s="11"/>
      <c r="EJV46" s="11"/>
      <c r="EJW46" s="11"/>
      <c r="EJX46" s="11"/>
      <c r="EJY46" s="11"/>
      <c r="EJZ46" s="11"/>
      <c r="EKA46" s="11"/>
      <c r="EKB46" s="11"/>
      <c r="EKC46" s="11"/>
      <c r="EKD46" s="11"/>
      <c r="EKE46" s="11"/>
      <c r="EKF46" s="11"/>
      <c r="EKG46" s="11"/>
      <c r="EKH46" s="11"/>
      <c r="EKI46" s="11"/>
      <c r="EKJ46" s="11"/>
      <c r="EKK46" s="11"/>
      <c r="EKL46" s="11"/>
      <c r="EKM46" s="11"/>
      <c r="EKN46" s="11"/>
      <c r="EKO46" s="11"/>
      <c r="EKP46" s="11"/>
      <c r="EKQ46" s="11"/>
      <c r="EKR46" s="11"/>
      <c r="EKS46" s="11"/>
      <c r="EKT46" s="11"/>
      <c r="EKU46" s="11"/>
      <c r="EKV46" s="11"/>
      <c r="EKW46" s="11"/>
      <c r="EKX46" s="11"/>
      <c r="EKY46" s="11"/>
      <c r="EKZ46" s="11"/>
      <c r="ELA46" s="11"/>
      <c r="ELB46" s="11"/>
      <c r="ELC46" s="11"/>
      <c r="ELD46" s="11"/>
      <c r="ELE46" s="11"/>
      <c r="ELF46" s="11"/>
      <c r="ELG46" s="11"/>
      <c r="ELH46" s="11"/>
      <c r="ELI46" s="11"/>
      <c r="ELJ46" s="11"/>
      <c r="ELK46" s="11"/>
      <c r="ELL46" s="11"/>
      <c r="ELM46" s="11"/>
      <c r="ELN46" s="11"/>
      <c r="ELO46" s="11"/>
      <c r="ELP46" s="11"/>
      <c r="ELQ46" s="11"/>
      <c r="ELR46" s="11"/>
      <c r="ELS46" s="11"/>
      <c r="ELT46" s="11"/>
      <c r="ELU46" s="11"/>
      <c r="ELV46" s="11"/>
      <c r="ELW46" s="11"/>
      <c r="ELX46" s="11"/>
      <c r="ELY46" s="11"/>
      <c r="ELZ46" s="11"/>
      <c r="EMA46" s="11"/>
      <c r="EMB46" s="11"/>
      <c r="EMC46" s="11"/>
      <c r="EMD46" s="11"/>
      <c r="EME46" s="11"/>
      <c r="EMF46" s="11"/>
      <c r="EMG46" s="11"/>
      <c r="EMH46" s="11"/>
      <c r="EMI46" s="11"/>
      <c r="EMJ46" s="11"/>
      <c r="EMK46" s="11"/>
      <c r="EML46" s="11"/>
      <c r="EMM46" s="11"/>
      <c r="EMN46" s="11"/>
      <c r="EMO46" s="11"/>
      <c r="EMP46" s="11"/>
      <c r="EMQ46" s="11"/>
      <c r="EMR46" s="11"/>
      <c r="EMS46" s="11"/>
      <c r="EMT46" s="11"/>
      <c r="EMU46" s="11"/>
      <c r="EMV46" s="11"/>
      <c r="EMW46" s="11"/>
      <c r="EMX46" s="11"/>
      <c r="EMY46" s="11"/>
      <c r="EMZ46" s="11"/>
      <c r="ENA46" s="11"/>
      <c r="ENB46" s="11"/>
      <c r="ENC46" s="11"/>
      <c r="END46" s="11"/>
      <c r="ENE46" s="11"/>
      <c r="ENF46" s="11"/>
      <c r="ENG46" s="11"/>
      <c r="ENH46" s="11"/>
      <c r="ENI46" s="11"/>
      <c r="ENJ46" s="11"/>
      <c r="ENK46" s="11"/>
      <c r="ENL46" s="11"/>
      <c r="ENM46" s="11"/>
      <c r="ENN46" s="11"/>
      <c r="ENO46" s="11"/>
      <c r="ENP46" s="11"/>
      <c r="ENQ46" s="11"/>
      <c r="ENR46" s="11"/>
      <c r="ENS46" s="11"/>
      <c r="ENT46" s="11"/>
      <c r="ENU46" s="11"/>
      <c r="ENV46" s="11"/>
      <c r="ENW46" s="11"/>
      <c r="ENX46" s="11"/>
      <c r="ENY46" s="11"/>
      <c r="ENZ46" s="11"/>
      <c r="EOA46" s="11"/>
      <c r="EOB46" s="11"/>
      <c r="EOC46" s="11"/>
      <c r="EOD46" s="11"/>
      <c r="EOE46" s="11"/>
      <c r="EOF46" s="11"/>
      <c r="EOG46" s="11"/>
      <c r="EOH46" s="11"/>
      <c r="EOI46" s="11"/>
      <c r="EOJ46" s="11"/>
      <c r="EOK46" s="11"/>
      <c r="EOL46" s="11"/>
      <c r="EOM46" s="11"/>
      <c r="EON46" s="11"/>
      <c r="EOO46" s="11"/>
      <c r="EOP46" s="11"/>
      <c r="EOQ46" s="11"/>
      <c r="EOR46" s="11"/>
      <c r="EOS46" s="11"/>
      <c r="EOT46" s="11"/>
      <c r="EOU46" s="11"/>
      <c r="EOV46" s="11"/>
      <c r="EOW46" s="11"/>
      <c r="EOX46" s="11"/>
      <c r="EOY46" s="11"/>
      <c r="EOZ46" s="11"/>
      <c r="EPA46" s="11"/>
      <c r="EPB46" s="11"/>
      <c r="EPC46" s="11"/>
      <c r="EPD46" s="11"/>
      <c r="EPE46" s="11"/>
      <c r="EPF46" s="11"/>
      <c r="EPG46" s="11"/>
      <c r="EPH46" s="11"/>
      <c r="EPI46" s="11"/>
      <c r="EPJ46" s="11"/>
      <c r="EPK46" s="11"/>
      <c r="EPL46" s="11"/>
      <c r="EPM46" s="11"/>
      <c r="EPN46" s="11"/>
      <c r="EPO46" s="11"/>
      <c r="EPP46" s="11"/>
      <c r="EPQ46" s="11"/>
      <c r="EPR46" s="11"/>
      <c r="EPS46" s="11"/>
      <c r="EPT46" s="11"/>
      <c r="EPU46" s="11"/>
      <c r="EPV46" s="11"/>
      <c r="EPW46" s="11"/>
      <c r="EPX46" s="11"/>
      <c r="EPY46" s="11"/>
      <c r="EPZ46" s="11"/>
      <c r="EQA46" s="11"/>
      <c r="EQB46" s="11"/>
      <c r="EQC46" s="11"/>
      <c r="EQD46" s="11"/>
      <c r="EQE46" s="11"/>
      <c r="EQF46" s="11"/>
      <c r="EQG46" s="11"/>
      <c r="EQH46" s="11"/>
      <c r="EQI46" s="11"/>
      <c r="EQJ46" s="11"/>
      <c r="EQK46" s="11"/>
      <c r="EQL46" s="11"/>
      <c r="EQM46" s="11"/>
      <c r="EQN46" s="11"/>
      <c r="EQO46" s="11"/>
      <c r="EQP46" s="11"/>
      <c r="EQQ46" s="11"/>
      <c r="EQR46" s="11"/>
      <c r="EQS46" s="11"/>
      <c r="EQT46" s="11"/>
      <c r="EQU46" s="11"/>
      <c r="EQV46" s="11"/>
      <c r="EQW46" s="11"/>
      <c r="EQX46" s="11"/>
      <c r="EQY46" s="11"/>
      <c r="EQZ46" s="11"/>
      <c r="ERA46" s="11"/>
      <c r="ERB46" s="11"/>
      <c r="ERC46" s="11"/>
      <c r="ERD46" s="11"/>
      <c r="ERE46" s="11"/>
      <c r="ERF46" s="11"/>
      <c r="ERG46" s="11"/>
      <c r="ERH46" s="11"/>
      <c r="ERI46" s="11"/>
      <c r="ERJ46" s="11"/>
      <c r="ERK46" s="11"/>
      <c r="ERL46" s="11"/>
      <c r="ERM46" s="11"/>
      <c r="ERN46" s="11"/>
      <c r="ERO46" s="11"/>
      <c r="ERP46" s="11"/>
      <c r="ERQ46" s="11"/>
      <c r="ERR46" s="11"/>
      <c r="ERS46" s="11"/>
      <c r="ERT46" s="11"/>
      <c r="ERU46" s="11"/>
      <c r="ERV46" s="11"/>
      <c r="ERW46" s="11"/>
      <c r="ERX46" s="11"/>
      <c r="ERY46" s="11"/>
      <c r="ERZ46" s="11"/>
      <c r="ESA46" s="11"/>
      <c r="ESB46" s="11"/>
      <c r="ESC46" s="11"/>
      <c r="ESD46" s="11"/>
      <c r="ESE46" s="11"/>
      <c r="ESF46" s="11"/>
      <c r="ESG46" s="11"/>
      <c r="ESH46" s="11"/>
      <c r="ESI46" s="11"/>
      <c r="ESJ46" s="11"/>
      <c r="ESK46" s="11"/>
      <c r="ESL46" s="11"/>
      <c r="ESM46" s="11"/>
      <c r="ESN46" s="11"/>
      <c r="ESO46" s="11"/>
      <c r="ESP46" s="11"/>
      <c r="ESQ46" s="11"/>
      <c r="ESR46" s="11"/>
      <c r="ESS46" s="11"/>
      <c r="EST46" s="11"/>
      <c r="ESU46" s="11"/>
      <c r="ESV46" s="11"/>
      <c r="ESW46" s="11"/>
      <c r="ESX46" s="11"/>
      <c r="ESY46" s="11"/>
      <c r="ESZ46" s="11"/>
      <c r="ETA46" s="11"/>
      <c r="ETB46" s="11"/>
      <c r="ETC46" s="11"/>
      <c r="ETD46" s="11"/>
      <c r="ETE46" s="11"/>
      <c r="ETF46" s="11"/>
      <c r="ETG46" s="11"/>
      <c r="ETH46" s="11"/>
      <c r="ETI46" s="11"/>
      <c r="ETJ46" s="11"/>
      <c r="ETK46" s="11"/>
      <c r="ETL46" s="11"/>
      <c r="ETM46" s="11"/>
      <c r="ETN46" s="11"/>
      <c r="ETO46" s="11"/>
      <c r="ETP46" s="11"/>
      <c r="ETQ46" s="11"/>
      <c r="ETR46" s="11"/>
      <c r="ETS46" s="11"/>
      <c r="ETT46" s="11"/>
      <c r="ETU46" s="11"/>
      <c r="ETV46" s="11"/>
      <c r="ETW46" s="11"/>
      <c r="ETX46" s="11"/>
      <c r="ETY46" s="11"/>
      <c r="ETZ46" s="11"/>
      <c r="EUA46" s="11"/>
      <c r="EUB46" s="11"/>
      <c r="EUC46" s="11"/>
      <c r="EUD46" s="11"/>
      <c r="EUE46" s="11"/>
      <c r="EUF46" s="11"/>
      <c r="EUG46" s="11"/>
      <c r="EUH46" s="11"/>
      <c r="EUI46" s="11"/>
      <c r="EUJ46" s="11"/>
      <c r="EUK46" s="11"/>
      <c r="EUL46" s="11"/>
      <c r="EUM46" s="11"/>
      <c r="EUN46" s="11"/>
      <c r="EUO46" s="11"/>
      <c r="EUP46" s="11"/>
      <c r="EUQ46" s="11"/>
      <c r="EUR46" s="11"/>
      <c r="EUS46" s="11"/>
      <c r="EUT46" s="11"/>
      <c r="EUU46" s="11"/>
      <c r="EUV46" s="11"/>
      <c r="EUW46" s="11"/>
      <c r="EUX46" s="11"/>
      <c r="EUY46" s="11"/>
      <c r="EUZ46" s="11"/>
      <c r="EVA46" s="11"/>
      <c r="EVB46" s="11"/>
      <c r="EVC46" s="11"/>
      <c r="EVD46" s="11"/>
      <c r="EVE46" s="11"/>
      <c r="EVF46" s="11"/>
      <c r="EVG46" s="11"/>
      <c r="EVH46" s="11"/>
      <c r="EVI46" s="11"/>
      <c r="EVJ46" s="11"/>
      <c r="EVK46" s="11"/>
      <c r="EVL46" s="11"/>
      <c r="EVM46" s="11"/>
      <c r="EVN46" s="11"/>
      <c r="EVO46" s="11"/>
      <c r="EVP46" s="11"/>
      <c r="EVQ46" s="11"/>
      <c r="EVR46" s="11"/>
      <c r="EVS46" s="11"/>
      <c r="EVT46" s="11"/>
      <c r="EVU46" s="11"/>
      <c r="EVV46" s="11"/>
      <c r="EVW46" s="11"/>
      <c r="EVX46" s="11"/>
      <c r="EVY46" s="11"/>
      <c r="EVZ46" s="11"/>
      <c r="EWA46" s="11"/>
      <c r="EWB46" s="11"/>
      <c r="EWC46" s="11"/>
      <c r="EWD46" s="11"/>
      <c r="EWE46" s="11"/>
      <c r="EWF46" s="11"/>
      <c r="EWG46" s="11"/>
      <c r="EWH46" s="11"/>
      <c r="EWI46" s="11"/>
      <c r="EWJ46" s="11"/>
      <c r="EWK46" s="11"/>
      <c r="EWL46" s="11"/>
      <c r="EWM46" s="11"/>
      <c r="EWN46" s="11"/>
      <c r="EWO46" s="11"/>
      <c r="EWP46" s="11"/>
      <c r="EWQ46" s="11"/>
      <c r="EWR46" s="11"/>
      <c r="EWS46" s="11"/>
      <c r="EWT46" s="11"/>
      <c r="EWU46" s="11"/>
      <c r="EWV46" s="11"/>
      <c r="EWW46" s="11"/>
      <c r="EWX46" s="11"/>
      <c r="EWY46" s="11"/>
      <c r="EWZ46" s="11"/>
      <c r="EXA46" s="11"/>
      <c r="EXB46" s="11"/>
      <c r="EXC46" s="11"/>
      <c r="EXD46" s="11"/>
      <c r="EXE46" s="11"/>
      <c r="EXF46" s="11"/>
      <c r="EXG46" s="11"/>
      <c r="EXH46" s="11"/>
      <c r="EXI46" s="11"/>
      <c r="EXJ46" s="11"/>
      <c r="EXK46" s="11"/>
      <c r="EXL46" s="11"/>
      <c r="EXM46" s="11"/>
      <c r="EXN46" s="11"/>
      <c r="EXO46" s="11"/>
      <c r="EXP46" s="11"/>
      <c r="EXQ46" s="11"/>
      <c r="EXR46" s="11"/>
      <c r="EXS46" s="11"/>
      <c r="EXT46" s="11"/>
      <c r="EXU46" s="11"/>
      <c r="EXV46" s="11"/>
      <c r="EXW46" s="11"/>
      <c r="EXX46" s="11"/>
      <c r="EXY46" s="11"/>
      <c r="EXZ46" s="11"/>
      <c r="EYA46" s="11"/>
      <c r="EYB46" s="11"/>
      <c r="EYC46" s="11"/>
      <c r="EYD46" s="11"/>
      <c r="EYE46" s="11"/>
      <c r="EYF46" s="11"/>
      <c r="EYG46" s="11"/>
      <c r="EYH46" s="11"/>
      <c r="EYI46" s="11"/>
      <c r="EYJ46" s="11"/>
      <c r="EYK46" s="11"/>
      <c r="EYL46" s="11"/>
      <c r="EYM46" s="11"/>
      <c r="EYN46" s="11"/>
      <c r="EYO46" s="11"/>
      <c r="EYP46" s="11"/>
      <c r="EYQ46" s="11"/>
      <c r="EYR46" s="11"/>
      <c r="EYS46" s="11"/>
      <c r="EYT46" s="11"/>
      <c r="EYU46" s="11"/>
      <c r="EYV46" s="11"/>
      <c r="EYW46" s="11"/>
      <c r="EYX46" s="11"/>
      <c r="EYY46" s="11"/>
      <c r="EYZ46" s="11"/>
      <c r="EZA46" s="11"/>
      <c r="EZB46" s="11"/>
      <c r="EZC46" s="11"/>
      <c r="EZD46" s="11"/>
      <c r="EZE46" s="11"/>
      <c r="EZF46" s="11"/>
      <c r="EZG46" s="11"/>
      <c r="EZH46" s="11"/>
      <c r="EZI46" s="11"/>
      <c r="EZJ46" s="11"/>
      <c r="EZK46" s="11"/>
      <c r="EZL46" s="11"/>
      <c r="EZM46" s="11"/>
      <c r="EZN46" s="11"/>
      <c r="EZO46" s="11"/>
      <c r="EZP46" s="11"/>
      <c r="EZQ46" s="11"/>
      <c r="EZR46" s="11"/>
      <c r="EZS46" s="11"/>
      <c r="EZT46" s="11"/>
      <c r="EZU46" s="11"/>
      <c r="EZV46" s="11"/>
      <c r="EZW46" s="11"/>
      <c r="EZX46" s="11"/>
      <c r="EZY46" s="11"/>
      <c r="EZZ46" s="11"/>
      <c r="FAA46" s="11"/>
      <c r="FAB46" s="11"/>
      <c r="FAC46" s="11"/>
      <c r="FAD46" s="11"/>
      <c r="FAE46" s="11"/>
      <c r="FAF46" s="11"/>
      <c r="FAG46" s="11"/>
      <c r="FAH46" s="11"/>
      <c r="FAI46" s="11"/>
      <c r="FAJ46" s="11"/>
      <c r="FAK46" s="11"/>
      <c r="FAL46" s="11"/>
      <c r="FAM46" s="11"/>
      <c r="FAN46" s="11"/>
      <c r="FAO46" s="11"/>
      <c r="FAP46" s="11"/>
      <c r="FAQ46" s="11"/>
      <c r="FAR46" s="11"/>
      <c r="FAS46" s="11"/>
      <c r="FAT46" s="11"/>
      <c r="FAU46" s="11"/>
      <c r="FAV46" s="11"/>
      <c r="FAW46" s="11"/>
      <c r="FAX46" s="11"/>
      <c r="FAY46" s="11"/>
      <c r="FAZ46" s="11"/>
      <c r="FBA46" s="11"/>
      <c r="FBB46" s="11"/>
      <c r="FBC46" s="11"/>
      <c r="FBD46" s="11"/>
      <c r="FBE46" s="11"/>
      <c r="FBF46" s="11"/>
      <c r="FBG46" s="11"/>
      <c r="FBH46" s="11"/>
      <c r="FBI46" s="11"/>
      <c r="FBJ46" s="11"/>
      <c r="FBK46" s="11"/>
      <c r="FBL46" s="11"/>
      <c r="FBM46" s="11"/>
      <c r="FBN46" s="11"/>
      <c r="FBO46" s="11"/>
      <c r="FBP46" s="11"/>
      <c r="FBQ46" s="11"/>
      <c r="FBR46" s="11"/>
      <c r="FBS46" s="11"/>
      <c r="FBT46" s="11"/>
      <c r="FBU46" s="11"/>
      <c r="FBV46" s="11"/>
      <c r="FBW46" s="11"/>
      <c r="FBX46" s="11"/>
      <c r="FBY46" s="11"/>
      <c r="FBZ46" s="11"/>
      <c r="FCA46" s="11"/>
      <c r="FCB46" s="11"/>
      <c r="FCC46" s="11"/>
      <c r="FCD46" s="11"/>
      <c r="FCE46" s="11"/>
      <c r="FCF46" s="11"/>
      <c r="FCG46" s="11"/>
      <c r="FCH46" s="11"/>
      <c r="FCI46" s="11"/>
      <c r="FCJ46" s="11"/>
      <c r="FCK46" s="11"/>
      <c r="FCL46" s="11"/>
      <c r="FCM46" s="11"/>
      <c r="FCN46" s="11"/>
      <c r="FCO46" s="11"/>
      <c r="FCP46" s="11"/>
      <c r="FCQ46" s="11"/>
      <c r="FCR46" s="11"/>
      <c r="FCS46" s="11"/>
      <c r="FCT46" s="11"/>
      <c r="FCU46" s="11"/>
      <c r="FCV46" s="11"/>
      <c r="FCW46" s="11"/>
      <c r="FCX46" s="11"/>
      <c r="FCY46" s="11"/>
      <c r="FCZ46" s="11"/>
      <c r="FDA46" s="11"/>
      <c r="FDB46" s="11"/>
      <c r="FDC46" s="11"/>
      <c r="FDD46" s="11"/>
      <c r="FDE46" s="11"/>
      <c r="FDF46" s="11"/>
      <c r="FDG46" s="11"/>
      <c r="FDH46" s="11"/>
      <c r="FDI46" s="11"/>
      <c r="FDJ46" s="11"/>
      <c r="FDK46" s="11"/>
      <c r="FDL46" s="11"/>
      <c r="FDM46" s="11"/>
      <c r="FDN46" s="11"/>
      <c r="FDO46" s="11"/>
      <c r="FDP46" s="11"/>
      <c r="FDQ46" s="11"/>
      <c r="FDR46" s="11"/>
      <c r="FDS46" s="11"/>
      <c r="FDT46" s="11"/>
      <c r="FDU46" s="11"/>
      <c r="FDV46" s="11"/>
      <c r="FDW46" s="11"/>
      <c r="FDX46" s="11"/>
      <c r="FDY46" s="11"/>
      <c r="FDZ46" s="11"/>
      <c r="FEA46" s="11"/>
      <c r="FEB46" s="11"/>
      <c r="FEC46" s="11"/>
      <c r="FED46" s="11"/>
      <c r="FEE46" s="11"/>
      <c r="FEF46" s="11"/>
      <c r="FEG46" s="11"/>
      <c r="FEH46" s="11"/>
      <c r="FEI46" s="11"/>
      <c r="FEJ46" s="11"/>
      <c r="FEK46" s="11"/>
      <c r="FEL46" s="11"/>
      <c r="FEM46" s="11"/>
      <c r="FEN46" s="11"/>
      <c r="FEO46" s="11"/>
      <c r="FEP46" s="11"/>
      <c r="FEQ46" s="11"/>
      <c r="FER46" s="11"/>
      <c r="FES46" s="11"/>
      <c r="FET46" s="11"/>
      <c r="FEU46" s="11"/>
      <c r="FEV46" s="11"/>
      <c r="FEW46" s="11"/>
      <c r="FEX46" s="11"/>
      <c r="FEY46" s="11"/>
      <c r="FEZ46" s="11"/>
      <c r="FFA46" s="11"/>
      <c r="FFB46" s="11"/>
      <c r="FFC46" s="11"/>
      <c r="FFD46" s="11"/>
      <c r="FFE46" s="11"/>
      <c r="FFF46" s="11"/>
      <c r="FFG46" s="11"/>
      <c r="FFH46" s="11"/>
      <c r="FFI46" s="11"/>
      <c r="FFJ46" s="11"/>
      <c r="FFK46" s="11"/>
      <c r="FFL46" s="11"/>
      <c r="FFM46" s="11"/>
      <c r="FFN46" s="11"/>
      <c r="FFO46" s="11"/>
      <c r="FFP46" s="11"/>
      <c r="FFQ46" s="11"/>
      <c r="FFR46" s="11"/>
      <c r="FFS46" s="11"/>
      <c r="FFT46" s="11"/>
      <c r="FFU46" s="11"/>
      <c r="FFV46" s="11"/>
      <c r="FFW46" s="11"/>
      <c r="FFX46" s="11"/>
      <c r="FFY46" s="11"/>
      <c r="FFZ46" s="11"/>
      <c r="FGA46" s="11"/>
      <c r="FGB46" s="11"/>
      <c r="FGC46" s="11"/>
      <c r="FGD46" s="11"/>
      <c r="FGE46" s="11"/>
      <c r="FGF46" s="11"/>
      <c r="FGG46" s="11"/>
      <c r="FGH46" s="11"/>
      <c r="FGI46" s="11"/>
      <c r="FGJ46" s="11"/>
      <c r="FGK46" s="11"/>
      <c r="FGL46" s="11"/>
      <c r="FGM46" s="11"/>
      <c r="FGN46" s="11"/>
      <c r="FGO46" s="11"/>
      <c r="FGP46" s="11"/>
      <c r="FGQ46" s="11"/>
      <c r="FGR46" s="11"/>
      <c r="FGS46" s="11"/>
      <c r="FGT46" s="11"/>
      <c r="FGU46" s="11"/>
      <c r="FGV46" s="11"/>
      <c r="FGW46" s="11"/>
      <c r="FGX46" s="11"/>
      <c r="FGY46" s="11"/>
      <c r="FGZ46" s="11"/>
      <c r="FHA46" s="11"/>
      <c r="FHB46" s="11"/>
      <c r="FHC46" s="11"/>
      <c r="FHD46" s="11"/>
      <c r="FHE46" s="11"/>
      <c r="FHF46" s="11"/>
      <c r="FHG46" s="11"/>
      <c r="FHH46" s="11"/>
      <c r="FHI46" s="11"/>
      <c r="FHJ46" s="11"/>
      <c r="FHK46" s="11"/>
      <c r="FHL46" s="11"/>
      <c r="FHM46" s="11"/>
      <c r="FHN46" s="11"/>
      <c r="FHO46" s="11"/>
      <c r="FHP46" s="11"/>
      <c r="FHQ46" s="11"/>
      <c r="FHR46" s="11"/>
      <c r="FHS46" s="11"/>
      <c r="FHT46" s="11"/>
      <c r="FHU46" s="11"/>
      <c r="FHV46" s="11"/>
      <c r="FHW46" s="11"/>
      <c r="FHX46" s="11"/>
      <c r="FHY46" s="11"/>
      <c r="FHZ46" s="11"/>
      <c r="FIA46" s="11"/>
      <c r="FIB46" s="11"/>
      <c r="FIC46" s="11"/>
      <c r="FID46" s="11"/>
      <c r="FIE46" s="11"/>
      <c r="FIF46" s="11"/>
      <c r="FIG46" s="11"/>
      <c r="FIH46" s="11"/>
      <c r="FII46" s="11"/>
      <c r="FIJ46" s="11"/>
      <c r="FIK46" s="11"/>
      <c r="FIL46" s="11"/>
      <c r="FIM46" s="11"/>
      <c r="FIN46" s="11"/>
      <c r="FIO46" s="11"/>
      <c r="FIP46" s="11"/>
      <c r="FIQ46" s="11"/>
      <c r="FIR46" s="11"/>
      <c r="FIS46" s="11"/>
      <c r="FIT46" s="11"/>
      <c r="FIU46" s="11"/>
      <c r="FIV46" s="11"/>
      <c r="FIW46" s="11"/>
      <c r="FIX46" s="11"/>
      <c r="FIY46" s="11"/>
      <c r="FIZ46" s="11"/>
      <c r="FJA46" s="11"/>
      <c r="FJB46" s="11"/>
      <c r="FJC46" s="11"/>
      <c r="FJD46" s="11"/>
      <c r="FJE46" s="11"/>
      <c r="FJF46" s="11"/>
      <c r="FJG46" s="11"/>
      <c r="FJH46" s="11"/>
      <c r="FJI46" s="11"/>
      <c r="FJJ46" s="11"/>
      <c r="FJK46" s="11"/>
      <c r="FJL46" s="11"/>
      <c r="FJM46" s="11"/>
      <c r="FJN46" s="11"/>
      <c r="FJO46" s="11"/>
      <c r="FJP46" s="11"/>
      <c r="FJQ46" s="11"/>
      <c r="FJR46" s="11"/>
      <c r="FJS46" s="11"/>
      <c r="FJT46" s="11"/>
      <c r="FJU46" s="11"/>
      <c r="FJV46" s="11"/>
      <c r="FJW46" s="11"/>
      <c r="FJX46" s="11"/>
      <c r="FJY46" s="11"/>
      <c r="FJZ46" s="11"/>
      <c r="FKA46" s="11"/>
      <c r="FKB46" s="11"/>
      <c r="FKC46" s="11"/>
      <c r="FKD46" s="11"/>
      <c r="FKE46" s="11"/>
      <c r="FKF46" s="11"/>
      <c r="FKG46" s="11"/>
      <c r="FKH46" s="11"/>
      <c r="FKI46" s="11"/>
      <c r="FKJ46" s="11"/>
      <c r="FKK46" s="11"/>
      <c r="FKL46" s="11"/>
      <c r="FKM46" s="11"/>
      <c r="FKN46" s="11"/>
      <c r="FKO46" s="11"/>
      <c r="FKP46" s="11"/>
      <c r="FKQ46" s="11"/>
      <c r="FKR46" s="11"/>
      <c r="FKS46" s="11"/>
      <c r="FKT46" s="11"/>
      <c r="FKU46" s="11"/>
      <c r="FKV46" s="11"/>
      <c r="FKW46" s="11"/>
      <c r="FKX46" s="11"/>
      <c r="FKY46" s="11"/>
      <c r="FKZ46" s="11"/>
      <c r="FLA46" s="11"/>
      <c r="FLB46" s="11"/>
      <c r="FLC46" s="11"/>
      <c r="FLD46" s="11"/>
      <c r="FLE46" s="11"/>
      <c r="FLF46" s="11"/>
      <c r="FLG46" s="11"/>
      <c r="FLH46" s="11"/>
      <c r="FLI46" s="11"/>
      <c r="FLJ46" s="11"/>
      <c r="FLK46" s="11"/>
      <c r="FLL46" s="11"/>
      <c r="FLM46" s="11"/>
      <c r="FLN46" s="11"/>
      <c r="FLO46" s="11"/>
      <c r="FLP46" s="11"/>
      <c r="FLQ46" s="11"/>
      <c r="FLR46" s="11"/>
      <c r="FLS46" s="11"/>
      <c r="FLT46" s="11"/>
      <c r="FLU46" s="11"/>
      <c r="FLV46" s="11"/>
      <c r="FLW46" s="11"/>
      <c r="FLX46" s="11"/>
      <c r="FLY46" s="11"/>
      <c r="FLZ46" s="11"/>
      <c r="FMA46" s="11"/>
      <c r="FMB46" s="11"/>
      <c r="FMC46" s="11"/>
      <c r="FMD46" s="11"/>
      <c r="FME46" s="11"/>
      <c r="FMF46" s="11"/>
      <c r="FMG46" s="11"/>
      <c r="FMH46" s="11"/>
      <c r="FMI46" s="11"/>
      <c r="FMJ46" s="11"/>
      <c r="FMK46" s="11"/>
      <c r="FML46" s="11"/>
      <c r="FMM46" s="11"/>
      <c r="FMN46" s="11"/>
      <c r="FMO46" s="11"/>
      <c r="FMP46" s="11"/>
      <c r="FMQ46" s="11"/>
      <c r="FMR46" s="11"/>
      <c r="FMS46" s="11"/>
      <c r="FMT46" s="11"/>
      <c r="FMU46" s="11"/>
      <c r="FMV46" s="11"/>
      <c r="FMW46" s="11"/>
      <c r="FMX46" s="11"/>
      <c r="FMY46" s="11"/>
      <c r="FMZ46" s="11"/>
      <c r="FNA46" s="11"/>
      <c r="FNB46" s="11"/>
      <c r="FNC46" s="11"/>
      <c r="FND46" s="11"/>
      <c r="FNE46" s="11"/>
      <c r="FNF46" s="11"/>
      <c r="FNG46" s="11"/>
      <c r="FNH46" s="11"/>
      <c r="FNI46" s="11"/>
      <c r="FNJ46" s="11"/>
      <c r="FNK46" s="11"/>
      <c r="FNL46" s="11"/>
      <c r="FNM46" s="11"/>
      <c r="FNN46" s="11"/>
      <c r="FNO46" s="11"/>
      <c r="FNP46" s="11"/>
      <c r="FNQ46" s="11"/>
      <c r="FNR46" s="11"/>
      <c r="FNS46" s="11"/>
      <c r="FNT46" s="11"/>
      <c r="FNU46" s="11"/>
      <c r="FNV46" s="11"/>
      <c r="FNW46" s="11"/>
      <c r="FNX46" s="11"/>
      <c r="FNY46" s="11"/>
      <c r="FNZ46" s="11"/>
      <c r="FOA46" s="11"/>
      <c r="FOB46" s="11"/>
      <c r="FOC46" s="11"/>
      <c r="FOD46" s="11"/>
      <c r="FOE46" s="11"/>
      <c r="FOF46" s="11"/>
      <c r="FOG46" s="11"/>
      <c r="FOH46" s="11"/>
      <c r="FOI46" s="11"/>
      <c r="FOJ46" s="11"/>
      <c r="FOK46" s="11"/>
      <c r="FOL46" s="11"/>
      <c r="FOM46" s="11"/>
      <c r="FON46" s="11"/>
      <c r="FOO46" s="11"/>
      <c r="FOP46" s="11"/>
      <c r="FOQ46" s="11"/>
      <c r="FOR46" s="11"/>
      <c r="FOS46" s="11"/>
      <c r="FOT46" s="11"/>
      <c r="FOU46" s="11"/>
      <c r="FOV46" s="11"/>
      <c r="FOW46" s="11"/>
      <c r="FOX46" s="11"/>
      <c r="FOY46" s="11"/>
      <c r="FOZ46" s="11"/>
      <c r="FPA46" s="11"/>
      <c r="FPB46" s="11"/>
      <c r="FPC46" s="11"/>
      <c r="FPD46" s="11"/>
      <c r="FPE46" s="11"/>
      <c r="FPF46" s="11"/>
      <c r="FPG46" s="11"/>
      <c r="FPH46" s="11"/>
      <c r="FPI46" s="11"/>
      <c r="FPJ46" s="11"/>
      <c r="FPK46" s="11"/>
      <c r="FPL46" s="11"/>
      <c r="FPM46" s="11"/>
      <c r="FPN46" s="11"/>
      <c r="FPO46" s="11"/>
      <c r="FPP46" s="11"/>
      <c r="FPQ46" s="11"/>
      <c r="FPR46" s="11"/>
      <c r="FPS46" s="11"/>
      <c r="FPT46" s="11"/>
      <c r="FPU46" s="11"/>
      <c r="FPV46" s="11"/>
      <c r="FPW46" s="11"/>
      <c r="FPX46" s="11"/>
      <c r="FPY46" s="11"/>
      <c r="FPZ46" s="11"/>
      <c r="FQA46" s="11"/>
      <c r="FQB46" s="11"/>
      <c r="FQC46" s="11"/>
      <c r="FQD46" s="11"/>
      <c r="FQE46" s="11"/>
      <c r="FQF46" s="11"/>
      <c r="FQG46" s="11"/>
      <c r="FQH46" s="11"/>
      <c r="FQI46" s="11"/>
      <c r="FQJ46" s="11"/>
      <c r="FQK46" s="11"/>
      <c r="FQL46" s="11"/>
      <c r="FQM46" s="11"/>
      <c r="FQN46" s="11"/>
      <c r="FQO46" s="11"/>
      <c r="FQP46" s="11"/>
      <c r="FQQ46" s="11"/>
      <c r="FQR46" s="11"/>
      <c r="FQS46" s="11"/>
      <c r="FQT46" s="11"/>
      <c r="FQU46" s="11"/>
      <c r="FQV46" s="11"/>
      <c r="FQW46" s="11"/>
      <c r="FQX46" s="11"/>
      <c r="FQY46" s="11"/>
      <c r="FQZ46" s="11"/>
      <c r="FRA46" s="11"/>
      <c r="FRB46" s="11"/>
      <c r="FRC46" s="11"/>
      <c r="FRD46" s="11"/>
      <c r="FRE46" s="11"/>
      <c r="FRF46" s="11"/>
      <c r="FRG46" s="11"/>
      <c r="FRH46" s="11"/>
      <c r="FRI46" s="11"/>
      <c r="FRJ46" s="11"/>
      <c r="FRK46" s="11"/>
      <c r="FRL46" s="11"/>
      <c r="FRM46" s="11"/>
      <c r="FRN46" s="11"/>
      <c r="FRO46" s="11"/>
      <c r="FRP46" s="11"/>
      <c r="FRQ46" s="11"/>
      <c r="FRR46" s="11"/>
      <c r="FRS46" s="11"/>
      <c r="FRT46" s="11"/>
      <c r="FRU46" s="11"/>
      <c r="FRV46" s="11"/>
      <c r="FRW46" s="11"/>
      <c r="FRX46" s="11"/>
      <c r="FRY46" s="11"/>
      <c r="FRZ46" s="11"/>
      <c r="FSA46" s="11"/>
      <c r="FSB46" s="11"/>
      <c r="FSC46" s="11"/>
      <c r="FSD46" s="11"/>
      <c r="FSE46" s="11"/>
      <c r="FSF46" s="11"/>
      <c r="FSG46" s="11"/>
      <c r="FSH46" s="11"/>
      <c r="FSI46" s="11"/>
      <c r="FSJ46" s="11"/>
      <c r="FSK46" s="11"/>
      <c r="FSL46" s="11"/>
      <c r="FSM46" s="11"/>
      <c r="FSN46" s="11"/>
      <c r="FSO46" s="11"/>
      <c r="FSP46" s="11"/>
      <c r="FSQ46" s="11"/>
      <c r="FSR46" s="11"/>
      <c r="FSS46" s="11"/>
      <c r="FST46" s="11"/>
      <c r="FSU46" s="11"/>
      <c r="FSV46" s="11"/>
      <c r="FSW46" s="11"/>
      <c r="FSX46" s="11"/>
      <c r="FSY46" s="11"/>
      <c r="FSZ46" s="11"/>
      <c r="FTA46" s="11"/>
      <c r="FTB46" s="11"/>
      <c r="FTC46" s="11"/>
      <c r="FTD46" s="11"/>
      <c r="FTE46" s="11"/>
      <c r="FTF46" s="11"/>
      <c r="FTG46" s="11"/>
      <c r="FTH46" s="11"/>
      <c r="FTI46" s="11"/>
      <c r="FTJ46" s="11"/>
      <c r="FTK46" s="11"/>
      <c r="FTL46" s="11"/>
      <c r="FTM46" s="11"/>
      <c r="FTN46" s="11"/>
      <c r="FTO46" s="11"/>
      <c r="FTP46" s="11"/>
      <c r="FTQ46" s="11"/>
      <c r="FTR46" s="11"/>
      <c r="FTS46" s="11"/>
      <c r="FTT46" s="11"/>
      <c r="FTU46" s="11"/>
      <c r="FTV46" s="11"/>
      <c r="FTW46" s="11"/>
      <c r="FTX46" s="11"/>
      <c r="FTY46" s="11"/>
      <c r="FTZ46" s="11"/>
      <c r="FUA46" s="11"/>
      <c r="FUB46" s="11"/>
      <c r="FUC46" s="11"/>
      <c r="FUD46" s="11"/>
      <c r="FUE46" s="11"/>
      <c r="FUF46" s="11"/>
      <c r="FUG46" s="11"/>
      <c r="FUH46" s="11"/>
      <c r="FUI46" s="11"/>
      <c r="FUJ46" s="11"/>
      <c r="FUK46" s="11"/>
      <c r="FUL46" s="11"/>
      <c r="FUM46" s="11"/>
      <c r="FUN46" s="11"/>
      <c r="FUO46" s="11"/>
      <c r="FUP46" s="11"/>
      <c r="FUQ46" s="11"/>
      <c r="FUR46" s="11"/>
      <c r="FUS46" s="11"/>
      <c r="FUT46" s="11"/>
      <c r="FUU46" s="11"/>
      <c r="FUV46" s="11"/>
      <c r="FUW46" s="11"/>
      <c r="FUX46" s="11"/>
      <c r="FUY46" s="11"/>
      <c r="FUZ46" s="11"/>
      <c r="FVA46" s="11"/>
      <c r="FVB46" s="11"/>
      <c r="FVC46" s="11"/>
      <c r="FVD46" s="11"/>
      <c r="FVE46" s="11"/>
      <c r="FVF46" s="11"/>
      <c r="FVG46" s="11"/>
      <c r="FVH46" s="11"/>
      <c r="FVI46" s="11"/>
      <c r="FVJ46" s="11"/>
      <c r="FVK46" s="11"/>
      <c r="FVL46" s="11"/>
      <c r="FVM46" s="11"/>
      <c r="FVN46" s="11"/>
      <c r="FVO46" s="11"/>
      <c r="FVP46" s="11"/>
      <c r="FVQ46" s="11"/>
      <c r="FVR46" s="11"/>
      <c r="FVS46" s="11"/>
      <c r="FVT46" s="11"/>
      <c r="FVU46" s="11"/>
      <c r="FVV46" s="11"/>
      <c r="FVW46" s="11"/>
      <c r="FVX46" s="11"/>
      <c r="FVY46" s="11"/>
      <c r="FVZ46" s="11"/>
      <c r="FWA46" s="11"/>
      <c r="FWB46" s="11"/>
      <c r="FWC46" s="11"/>
      <c r="FWD46" s="11"/>
      <c r="FWE46" s="11"/>
      <c r="FWF46" s="11"/>
      <c r="FWG46" s="11"/>
      <c r="FWH46" s="11"/>
      <c r="FWI46" s="11"/>
      <c r="FWJ46" s="11"/>
      <c r="FWK46" s="11"/>
      <c r="FWL46" s="11"/>
      <c r="FWM46" s="11"/>
      <c r="FWN46" s="11"/>
      <c r="FWO46" s="11"/>
      <c r="FWP46" s="11"/>
      <c r="FWQ46" s="11"/>
      <c r="FWR46" s="11"/>
      <c r="FWS46" s="11"/>
      <c r="FWT46" s="11"/>
      <c r="FWU46" s="11"/>
      <c r="FWV46" s="11"/>
      <c r="FWW46" s="11"/>
      <c r="FWX46" s="11"/>
      <c r="FWY46" s="11"/>
      <c r="FWZ46" s="11"/>
      <c r="FXA46" s="11"/>
      <c r="FXB46" s="11"/>
      <c r="FXC46" s="11"/>
      <c r="FXD46" s="11"/>
      <c r="FXE46" s="11"/>
      <c r="FXF46" s="11"/>
      <c r="FXG46" s="11"/>
      <c r="FXH46" s="11"/>
      <c r="FXI46" s="11"/>
      <c r="FXJ46" s="11"/>
      <c r="FXK46" s="11"/>
      <c r="FXL46" s="11"/>
      <c r="FXM46" s="11"/>
      <c r="FXN46" s="11"/>
      <c r="FXO46" s="11"/>
      <c r="FXP46" s="11"/>
      <c r="FXQ46" s="11"/>
      <c r="FXR46" s="11"/>
      <c r="FXS46" s="11"/>
      <c r="FXT46" s="11"/>
      <c r="FXU46" s="11"/>
      <c r="FXV46" s="11"/>
      <c r="FXW46" s="11"/>
      <c r="FXX46" s="11"/>
      <c r="FXY46" s="11"/>
      <c r="FXZ46" s="11"/>
      <c r="FYA46" s="11"/>
      <c r="FYB46" s="11"/>
      <c r="FYC46" s="11"/>
      <c r="FYD46" s="11"/>
      <c r="FYE46" s="11"/>
      <c r="FYF46" s="11"/>
      <c r="FYG46" s="11"/>
      <c r="FYH46" s="11"/>
      <c r="FYI46" s="11"/>
      <c r="FYJ46" s="11"/>
      <c r="FYK46" s="11"/>
      <c r="FYL46" s="11"/>
      <c r="FYM46" s="11"/>
      <c r="FYN46" s="11"/>
      <c r="FYO46" s="11"/>
      <c r="FYP46" s="11"/>
      <c r="FYQ46" s="11"/>
      <c r="FYR46" s="11"/>
      <c r="FYS46" s="11"/>
      <c r="FYT46" s="11"/>
      <c r="FYU46" s="11"/>
      <c r="FYV46" s="11"/>
      <c r="FYW46" s="11"/>
      <c r="FYX46" s="11"/>
      <c r="FYY46" s="11"/>
      <c r="FYZ46" s="11"/>
      <c r="FZA46" s="11"/>
      <c r="FZB46" s="11"/>
      <c r="FZC46" s="11"/>
      <c r="FZD46" s="11"/>
      <c r="FZE46" s="11"/>
      <c r="FZF46" s="11"/>
      <c r="FZG46" s="11"/>
      <c r="FZH46" s="11"/>
      <c r="FZI46" s="11"/>
      <c r="FZJ46" s="11"/>
      <c r="FZK46" s="11"/>
      <c r="FZL46" s="11"/>
      <c r="FZM46" s="11"/>
      <c r="FZN46" s="11"/>
      <c r="FZO46" s="11"/>
      <c r="FZP46" s="11"/>
      <c r="FZQ46" s="11"/>
      <c r="FZR46" s="11"/>
      <c r="FZS46" s="11"/>
      <c r="FZT46" s="11"/>
      <c r="FZU46" s="11"/>
      <c r="FZV46" s="11"/>
      <c r="FZW46" s="11"/>
      <c r="FZX46" s="11"/>
      <c r="FZY46" s="11"/>
      <c r="FZZ46" s="11"/>
      <c r="GAA46" s="11"/>
      <c r="GAB46" s="11"/>
      <c r="GAC46" s="11"/>
      <c r="GAD46" s="11"/>
      <c r="GAE46" s="11"/>
      <c r="GAF46" s="11"/>
      <c r="GAG46" s="11"/>
      <c r="GAH46" s="11"/>
      <c r="GAI46" s="11"/>
      <c r="GAJ46" s="11"/>
      <c r="GAK46" s="11"/>
      <c r="GAL46" s="11"/>
      <c r="GAM46" s="11"/>
      <c r="GAN46" s="11"/>
      <c r="GAO46" s="11"/>
      <c r="GAP46" s="11"/>
      <c r="GAQ46" s="11"/>
      <c r="GAR46" s="11"/>
      <c r="GAS46" s="11"/>
      <c r="GAT46" s="11"/>
      <c r="GAU46" s="11"/>
      <c r="GAV46" s="11"/>
      <c r="GAW46" s="11"/>
      <c r="GAX46" s="11"/>
      <c r="GAY46" s="11"/>
      <c r="GAZ46" s="11"/>
      <c r="GBA46" s="11"/>
      <c r="GBB46" s="11"/>
      <c r="GBC46" s="11"/>
      <c r="GBD46" s="11"/>
      <c r="GBE46" s="11"/>
      <c r="GBF46" s="11"/>
      <c r="GBG46" s="11"/>
      <c r="GBH46" s="11"/>
      <c r="GBI46" s="11"/>
      <c r="GBJ46" s="11"/>
      <c r="GBK46" s="11"/>
      <c r="GBL46" s="11"/>
      <c r="GBM46" s="11"/>
      <c r="GBN46" s="11"/>
      <c r="GBO46" s="11"/>
      <c r="GBP46" s="11"/>
      <c r="GBQ46" s="11"/>
      <c r="GBR46" s="11"/>
      <c r="GBS46" s="11"/>
      <c r="GBT46" s="11"/>
      <c r="GBU46" s="11"/>
      <c r="GBV46" s="11"/>
      <c r="GBW46" s="11"/>
      <c r="GBX46" s="11"/>
      <c r="GBY46" s="11"/>
      <c r="GBZ46" s="11"/>
      <c r="GCA46" s="11"/>
      <c r="GCB46" s="11"/>
      <c r="GCC46" s="11"/>
      <c r="GCD46" s="11"/>
      <c r="GCE46" s="11"/>
      <c r="GCF46" s="11"/>
      <c r="GCG46" s="11"/>
      <c r="GCH46" s="11"/>
      <c r="GCI46" s="11"/>
      <c r="GCJ46" s="11"/>
      <c r="GCK46" s="11"/>
      <c r="GCL46" s="11"/>
      <c r="GCM46" s="11"/>
      <c r="GCN46" s="11"/>
      <c r="GCO46" s="11"/>
      <c r="GCP46" s="11"/>
      <c r="GCQ46" s="11"/>
      <c r="GCR46" s="11"/>
      <c r="GCS46" s="11"/>
      <c r="GCT46" s="11"/>
      <c r="GCU46" s="11"/>
      <c r="GCV46" s="11"/>
      <c r="GCW46" s="11"/>
      <c r="GCX46" s="11"/>
      <c r="GCY46" s="11"/>
      <c r="GCZ46" s="11"/>
      <c r="GDA46" s="11"/>
      <c r="GDB46" s="11"/>
      <c r="GDC46" s="11"/>
      <c r="GDD46" s="11"/>
      <c r="GDE46" s="11"/>
      <c r="GDF46" s="11"/>
      <c r="GDG46" s="11"/>
      <c r="GDH46" s="11"/>
      <c r="GDI46" s="11"/>
      <c r="GDJ46" s="11"/>
      <c r="GDK46" s="11"/>
      <c r="GDL46" s="11"/>
      <c r="GDM46" s="11"/>
      <c r="GDN46" s="11"/>
      <c r="GDO46" s="11"/>
      <c r="GDP46" s="11"/>
      <c r="GDQ46" s="11"/>
      <c r="GDR46" s="11"/>
      <c r="GDS46" s="11"/>
      <c r="GDT46" s="11"/>
      <c r="GDU46" s="11"/>
      <c r="GDV46" s="11"/>
      <c r="GDW46" s="11"/>
      <c r="GDX46" s="11"/>
      <c r="GDY46" s="11"/>
      <c r="GDZ46" s="11"/>
      <c r="GEA46" s="11"/>
      <c r="GEB46" s="11"/>
      <c r="GEC46" s="11"/>
      <c r="GED46" s="11"/>
      <c r="GEE46" s="11"/>
      <c r="GEF46" s="11"/>
      <c r="GEG46" s="11"/>
      <c r="GEH46" s="11"/>
      <c r="GEI46" s="11"/>
      <c r="GEJ46" s="11"/>
      <c r="GEK46" s="11"/>
      <c r="GEL46" s="11"/>
      <c r="GEM46" s="11"/>
      <c r="GEN46" s="11"/>
      <c r="GEO46" s="11"/>
      <c r="GEP46" s="11"/>
      <c r="GEQ46" s="11"/>
      <c r="GER46" s="11"/>
      <c r="GES46" s="11"/>
      <c r="GET46" s="11"/>
      <c r="GEU46" s="11"/>
      <c r="GEV46" s="11"/>
      <c r="GEW46" s="11"/>
      <c r="GEX46" s="11"/>
      <c r="GEY46" s="11"/>
      <c r="GEZ46" s="11"/>
      <c r="GFA46" s="11"/>
      <c r="GFB46" s="11"/>
      <c r="GFC46" s="11"/>
      <c r="GFD46" s="11"/>
      <c r="GFE46" s="11"/>
      <c r="GFF46" s="11"/>
      <c r="GFG46" s="11"/>
      <c r="GFH46" s="11"/>
      <c r="GFI46" s="11"/>
      <c r="GFJ46" s="11"/>
      <c r="GFK46" s="11"/>
      <c r="GFL46" s="11"/>
      <c r="GFM46" s="11"/>
      <c r="GFN46" s="11"/>
      <c r="GFO46" s="11"/>
      <c r="GFP46" s="11"/>
      <c r="GFQ46" s="11"/>
      <c r="GFR46" s="11"/>
      <c r="GFS46" s="11"/>
      <c r="GFT46" s="11"/>
      <c r="GFU46" s="11"/>
      <c r="GFV46" s="11"/>
      <c r="GFW46" s="11"/>
      <c r="GFX46" s="11"/>
      <c r="GFY46" s="11"/>
      <c r="GFZ46" s="11"/>
      <c r="GGA46" s="11"/>
      <c r="GGB46" s="11"/>
      <c r="GGC46" s="11"/>
      <c r="GGD46" s="11"/>
      <c r="GGE46" s="11"/>
      <c r="GGF46" s="11"/>
      <c r="GGG46" s="11"/>
      <c r="GGH46" s="11"/>
      <c r="GGI46" s="11"/>
      <c r="GGJ46" s="11"/>
      <c r="GGK46" s="11"/>
      <c r="GGL46" s="11"/>
      <c r="GGM46" s="11"/>
      <c r="GGN46" s="11"/>
      <c r="GGO46" s="11"/>
      <c r="GGP46" s="11"/>
      <c r="GGQ46" s="11"/>
      <c r="GGR46" s="11"/>
      <c r="GGS46" s="11"/>
      <c r="GGT46" s="11"/>
      <c r="GGU46" s="11"/>
      <c r="GGV46" s="11"/>
      <c r="GGW46" s="11"/>
      <c r="GGX46" s="11"/>
      <c r="GGY46" s="11"/>
      <c r="GGZ46" s="11"/>
      <c r="GHA46" s="11"/>
      <c r="GHB46" s="11"/>
      <c r="GHC46" s="11"/>
      <c r="GHD46" s="11"/>
      <c r="GHE46" s="11"/>
      <c r="GHF46" s="11"/>
      <c r="GHG46" s="11"/>
      <c r="GHH46" s="11"/>
      <c r="GHI46" s="11"/>
      <c r="GHJ46" s="11"/>
      <c r="GHK46" s="11"/>
      <c r="GHL46" s="11"/>
      <c r="GHM46" s="11"/>
      <c r="GHN46" s="11"/>
      <c r="GHO46" s="11"/>
      <c r="GHP46" s="11"/>
      <c r="GHQ46" s="11"/>
      <c r="GHR46" s="11"/>
      <c r="GHS46" s="11"/>
      <c r="GHT46" s="11"/>
      <c r="GHU46" s="11"/>
      <c r="GHV46" s="11"/>
      <c r="GHW46" s="11"/>
      <c r="GHX46" s="11"/>
      <c r="GHY46" s="11"/>
      <c r="GHZ46" s="11"/>
      <c r="GIA46" s="11"/>
      <c r="GIB46" s="11"/>
      <c r="GIC46" s="11"/>
      <c r="GID46" s="11"/>
      <c r="GIE46" s="11"/>
      <c r="GIF46" s="11"/>
      <c r="GIG46" s="11"/>
      <c r="GIH46" s="11"/>
      <c r="GII46" s="11"/>
      <c r="GIJ46" s="11"/>
      <c r="GIK46" s="11"/>
      <c r="GIL46" s="11"/>
      <c r="GIM46" s="11"/>
      <c r="GIN46" s="11"/>
      <c r="GIO46" s="11"/>
      <c r="GIP46" s="11"/>
      <c r="GIQ46" s="11"/>
      <c r="GIR46" s="11"/>
      <c r="GIS46" s="11"/>
      <c r="GIT46" s="11"/>
      <c r="GIU46" s="11"/>
      <c r="GIV46" s="11"/>
      <c r="GIW46" s="11"/>
      <c r="GIX46" s="11"/>
      <c r="GIY46" s="11"/>
      <c r="GIZ46" s="11"/>
      <c r="GJA46" s="11"/>
      <c r="GJB46" s="11"/>
      <c r="GJC46" s="11"/>
      <c r="GJD46" s="11"/>
      <c r="GJE46" s="11"/>
      <c r="GJF46" s="11"/>
      <c r="GJG46" s="11"/>
      <c r="GJH46" s="11"/>
      <c r="GJI46" s="11"/>
      <c r="GJJ46" s="11"/>
      <c r="GJK46" s="11"/>
      <c r="GJL46" s="11"/>
      <c r="GJM46" s="11"/>
      <c r="GJN46" s="11"/>
      <c r="GJO46" s="11"/>
      <c r="GJP46" s="11"/>
      <c r="GJQ46" s="11"/>
      <c r="GJR46" s="11"/>
      <c r="GJS46" s="11"/>
      <c r="GJT46" s="11"/>
      <c r="GJU46" s="11"/>
      <c r="GJV46" s="11"/>
      <c r="GJW46" s="11"/>
      <c r="GJX46" s="11"/>
      <c r="GJY46" s="11"/>
      <c r="GJZ46" s="11"/>
      <c r="GKA46" s="11"/>
      <c r="GKB46" s="11"/>
      <c r="GKC46" s="11"/>
      <c r="GKD46" s="11"/>
      <c r="GKE46" s="11"/>
      <c r="GKF46" s="11"/>
      <c r="GKG46" s="11"/>
      <c r="GKH46" s="11"/>
      <c r="GKI46" s="11"/>
      <c r="GKJ46" s="11"/>
      <c r="GKK46" s="11"/>
      <c r="GKL46" s="11"/>
      <c r="GKM46" s="11"/>
      <c r="GKN46" s="11"/>
      <c r="GKO46" s="11"/>
      <c r="GKP46" s="11"/>
      <c r="GKQ46" s="11"/>
      <c r="GKR46" s="11"/>
      <c r="GKS46" s="11"/>
      <c r="GKT46" s="11"/>
      <c r="GKU46" s="11"/>
      <c r="GKV46" s="11"/>
      <c r="GKW46" s="11"/>
      <c r="GKX46" s="11"/>
      <c r="GKY46" s="11"/>
      <c r="GKZ46" s="11"/>
      <c r="GLA46" s="11"/>
      <c r="GLB46" s="11"/>
      <c r="GLC46" s="11"/>
      <c r="GLD46" s="11"/>
      <c r="GLE46" s="11"/>
      <c r="GLF46" s="11"/>
      <c r="GLG46" s="11"/>
      <c r="GLH46" s="11"/>
      <c r="GLI46" s="11"/>
      <c r="GLJ46" s="11"/>
      <c r="GLK46" s="11"/>
      <c r="GLL46" s="11"/>
      <c r="GLM46" s="11"/>
      <c r="GLN46" s="11"/>
      <c r="GLO46" s="11"/>
      <c r="GLP46" s="11"/>
      <c r="GLQ46" s="11"/>
      <c r="GLR46" s="11"/>
      <c r="GLS46" s="11"/>
      <c r="GLT46" s="11"/>
      <c r="GLU46" s="11"/>
      <c r="GLV46" s="11"/>
      <c r="GLW46" s="11"/>
      <c r="GLX46" s="11"/>
      <c r="GLY46" s="11"/>
      <c r="GLZ46" s="11"/>
      <c r="GMA46" s="11"/>
      <c r="GMB46" s="11"/>
      <c r="GMC46" s="11"/>
      <c r="GMD46" s="11"/>
      <c r="GME46" s="11"/>
      <c r="GMF46" s="11"/>
      <c r="GMG46" s="11"/>
      <c r="GMH46" s="11"/>
      <c r="GMI46" s="11"/>
      <c r="GMJ46" s="11"/>
      <c r="GMK46" s="11"/>
      <c r="GML46" s="11"/>
      <c r="GMM46" s="11"/>
      <c r="GMN46" s="11"/>
      <c r="GMO46" s="11"/>
      <c r="GMP46" s="11"/>
      <c r="GMQ46" s="11"/>
      <c r="GMR46" s="11"/>
      <c r="GMS46" s="11"/>
      <c r="GMT46" s="11"/>
      <c r="GMU46" s="11"/>
      <c r="GMV46" s="11"/>
      <c r="GMW46" s="11"/>
      <c r="GMX46" s="11"/>
      <c r="GMY46" s="11"/>
      <c r="GMZ46" s="11"/>
      <c r="GNA46" s="11"/>
      <c r="GNB46" s="11"/>
      <c r="GNC46" s="11"/>
      <c r="GND46" s="11"/>
      <c r="GNE46" s="11"/>
      <c r="GNF46" s="11"/>
      <c r="GNG46" s="11"/>
      <c r="GNH46" s="11"/>
      <c r="GNI46" s="11"/>
      <c r="GNJ46" s="11"/>
      <c r="GNK46" s="11"/>
      <c r="GNL46" s="11"/>
      <c r="GNM46" s="11"/>
      <c r="GNN46" s="11"/>
      <c r="GNO46" s="11"/>
      <c r="GNP46" s="11"/>
      <c r="GNQ46" s="11"/>
      <c r="GNR46" s="11"/>
      <c r="GNS46" s="11"/>
      <c r="GNT46" s="11"/>
      <c r="GNU46" s="11"/>
      <c r="GNV46" s="11"/>
      <c r="GNW46" s="11"/>
      <c r="GNX46" s="11"/>
      <c r="GNY46" s="11"/>
      <c r="GNZ46" s="11"/>
      <c r="GOA46" s="11"/>
      <c r="GOB46" s="11"/>
      <c r="GOC46" s="11"/>
      <c r="GOD46" s="11"/>
      <c r="GOE46" s="11"/>
      <c r="GOF46" s="11"/>
      <c r="GOG46" s="11"/>
      <c r="GOH46" s="11"/>
      <c r="GOI46" s="11"/>
      <c r="GOJ46" s="11"/>
      <c r="GOK46" s="11"/>
      <c r="GOL46" s="11"/>
      <c r="GOM46" s="11"/>
      <c r="GON46" s="11"/>
      <c r="GOO46" s="11"/>
      <c r="GOP46" s="11"/>
      <c r="GOQ46" s="11"/>
      <c r="GOR46" s="11"/>
      <c r="GOS46" s="11"/>
      <c r="GOT46" s="11"/>
      <c r="GOU46" s="11"/>
      <c r="GOV46" s="11"/>
      <c r="GOW46" s="11"/>
      <c r="GOX46" s="11"/>
      <c r="GOY46" s="11"/>
      <c r="GOZ46" s="11"/>
      <c r="GPA46" s="11"/>
      <c r="GPB46" s="11"/>
      <c r="GPC46" s="11"/>
      <c r="GPD46" s="11"/>
      <c r="GPE46" s="11"/>
      <c r="GPF46" s="11"/>
      <c r="GPG46" s="11"/>
      <c r="GPH46" s="11"/>
      <c r="GPI46" s="11"/>
      <c r="GPJ46" s="11"/>
      <c r="GPK46" s="11"/>
      <c r="GPL46" s="11"/>
      <c r="GPM46" s="11"/>
      <c r="GPN46" s="11"/>
      <c r="GPO46" s="11"/>
      <c r="GPP46" s="11"/>
      <c r="GPQ46" s="11"/>
      <c r="GPR46" s="11"/>
      <c r="GPS46" s="11"/>
      <c r="GPT46" s="11"/>
      <c r="GPU46" s="11"/>
      <c r="GPV46" s="11"/>
      <c r="GPW46" s="11"/>
      <c r="GPX46" s="11"/>
      <c r="GPY46" s="11"/>
      <c r="GPZ46" s="11"/>
      <c r="GQA46" s="11"/>
      <c r="GQB46" s="11"/>
      <c r="GQC46" s="11"/>
      <c r="GQD46" s="11"/>
      <c r="GQE46" s="11"/>
      <c r="GQF46" s="11"/>
      <c r="GQG46" s="11"/>
      <c r="GQH46" s="11"/>
      <c r="GQI46" s="11"/>
      <c r="GQJ46" s="11"/>
      <c r="GQK46" s="11"/>
      <c r="GQL46" s="11"/>
      <c r="GQM46" s="11"/>
      <c r="GQN46" s="11"/>
      <c r="GQO46" s="11"/>
      <c r="GQP46" s="11"/>
      <c r="GQQ46" s="11"/>
      <c r="GQR46" s="11"/>
      <c r="GQS46" s="11"/>
      <c r="GQT46" s="11"/>
      <c r="GQU46" s="11"/>
      <c r="GQV46" s="11"/>
      <c r="GQW46" s="11"/>
      <c r="GQX46" s="11"/>
      <c r="GQY46" s="11"/>
      <c r="GQZ46" s="11"/>
      <c r="GRA46" s="11"/>
      <c r="GRB46" s="11"/>
      <c r="GRC46" s="11"/>
      <c r="GRD46" s="11"/>
      <c r="GRE46" s="11"/>
      <c r="GRF46" s="11"/>
      <c r="GRG46" s="11"/>
      <c r="GRH46" s="11"/>
      <c r="GRI46" s="11"/>
      <c r="GRJ46" s="11"/>
      <c r="GRK46" s="11"/>
      <c r="GRL46" s="11"/>
      <c r="GRM46" s="11"/>
      <c r="GRN46" s="11"/>
      <c r="GRO46" s="11"/>
      <c r="GRP46" s="11"/>
      <c r="GRQ46" s="11"/>
      <c r="GRR46" s="11"/>
      <c r="GRS46" s="11"/>
      <c r="GRT46" s="11"/>
      <c r="GRU46" s="11"/>
      <c r="GRV46" s="11"/>
      <c r="GRW46" s="11"/>
      <c r="GRX46" s="11"/>
      <c r="GRY46" s="11"/>
      <c r="GRZ46" s="11"/>
      <c r="GSA46" s="11"/>
      <c r="GSB46" s="11"/>
      <c r="GSC46" s="11"/>
      <c r="GSD46" s="11"/>
      <c r="GSE46" s="11"/>
      <c r="GSF46" s="11"/>
      <c r="GSG46" s="11"/>
      <c r="GSH46" s="11"/>
      <c r="GSI46" s="11"/>
      <c r="GSJ46" s="11"/>
      <c r="GSK46" s="11"/>
      <c r="GSL46" s="11"/>
      <c r="GSM46" s="11"/>
      <c r="GSN46" s="11"/>
      <c r="GSO46" s="11"/>
      <c r="GSP46" s="11"/>
      <c r="GSQ46" s="11"/>
      <c r="GSR46" s="11"/>
      <c r="GSS46" s="11"/>
      <c r="GST46" s="11"/>
      <c r="GSU46" s="11"/>
      <c r="GSV46" s="11"/>
      <c r="GSW46" s="11"/>
      <c r="GSX46" s="11"/>
      <c r="GSY46" s="11"/>
      <c r="GSZ46" s="11"/>
      <c r="GTA46" s="11"/>
      <c r="GTB46" s="11"/>
      <c r="GTC46" s="11"/>
      <c r="GTD46" s="11"/>
      <c r="GTE46" s="11"/>
      <c r="GTF46" s="11"/>
      <c r="GTG46" s="11"/>
      <c r="GTH46" s="11"/>
      <c r="GTI46" s="11"/>
      <c r="GTJ46" s="11"/>
      <c r="GTK46" s="11"/>
      <c r="GTL46" s="11"/>
      <c r="GTM46" s="11"/>
      <c r="GTN46" s="11"/>
      <c r="GTO46" s="11"/>
      <c r="GTP46" s="11"/>
      <c r="GTQ46" s="11"/>
      <c r="GTR46" s="11"/>
      <c r="GTS46" s="11"/>
      <c r="GTT46" s="11"/>
      <c r="GTU46" s="11"/>
      <c r="GTV46" s="11"/>
      <c r="GTW46" s="11"/>
      <c r="GTX46" s="11"/>
      <c r="GTY46" s="11"/>
      <c r="GTZ46" s="11"/>
      <c r="GUA46" s="11"/>
      <c r="GUB46" s="11"/>
      <c r="GUC46" s="11"/>
      <c r="GUD46" s="11"/>
      <c r="GUE46" s="11"/>
      <c r="GUF46" s="11"/>
      <c r="GUG46" s="11"/>
      <c r="GUH46" s="11"/>
      <c r="GUI46" s="11"/>
      <c r="GUJ46" s="11"/>
      <c r="GUK46" s="11"/>
      <c r="GUL46" s="11"/>
      <c r="GUM46" s="11"/>
      <c r="GUN46" s="11"/>
      <c r="GUO46" s="11"/>
      <c r="GUP46" s="11"/>
      <c r="GUQ46" s="11"/>
      <c r="GUR46" s="11"/>
      <c r="GUS46" s="11"/>
      <c r="GUT46" s="11"/>
      <c r="GUU46" s="11"/>
      <c r="GUV46" s="11"/>
      <c r="GUW46" s="11"/>
      <c r="GUX46" s="11"/>
      <c r="GUY46" s="11"/>
      <c r="GUZ46" s="11"/>
      <c r="GVA46" s="11"/>
      <c r="GVB46" s="11"/>
      <c r="GVC46" s="11"/>
      <c r="GVD46" s="11"/>
      <c r="GVE46" s="11"/>
      <c r="GVF46" s="11"/>
      <c r="GVG46" s="11"/>
      <c r="GVH46" s="11"/>
      <c r="GVI46" s="11"/>
      <c r="GVJ46" s="11"/>
      <c r="GVK46" s="11"/>
      <c r="GVL46" s="11"/>
      <c r="GVM46" s="11"/>
      <c r="GVN46" s="11"/>
      <c r="GVO46" s="11"/>
      <c r="GVP46" s="11"/>
      <c r="GVQ46" s="11"/>
      <c r="GVR46" s="11"/>
      <c r="GVS46" s="11"/>
      <c r="GVT46" s="11"/>
      <c r="GVU46" s="11"/>
      <c r="GVV46" s="11"/>
      <c r="GVW46" s="11"/>
      <c r="GVX46" s="11"/>
      <c r="GVY46" s="11"/>
      <c r="GVZ46" s="11"/>
      <c r="GWA46" s="11"/>
      <c r="GWB46" s="11"/>
      <c r="GWC46" s="11"/>
      <c r="GWD46" s="11"/>
      <c r="GWE46" s="11"/>
      <c r="GWF46" s="11"/>
      <c r="GWG46" s="11"/>
      <c r="GWH46" s="11"/>
      <c r="GWI46" s="11"/>
      <c r="GWJ46" s="11"/>
      <c r="GWK46" s="11"/>
      <c r="GWL46" s="11"/>
      <c r="GWM46" s="11"/>
      <c r="GWN46" s="11"/>
      <c r="GWO46" s="11"/>
      <c r="GWP46" s="11"/>
      <c r="GWQ46" s="11"/>
      <c r="GWR46" s="11"/>
      <c r="GWS46" s="11"/>
      <c r="GWT46" s="11"/>
      <c r="GWU46" s="11"/>
      <c r="GWV46" s="11"/>
      <c r="GWW46" s="11"/>
      <c r="GWX46" s="11"/>
      <c r="GWY46" s="11"/>
      <c r="GWZ46" s="11"/>
      <c r="GXA46" s="11"/>
      <c r="GXB46" s="11"/>
      <c r="GXC46" s="11"/>
      <c r="GXD46" s="11"/>
      <c r="GXE46" s="11"/>
      <c r="GXF46" s="11"/>
      <c r="GXG46" s="11"/>
      <c r="GXH46" s="11"/>
      <c r="GXI46" s="11"/>
      <c r="GXJ46" s="11"/>
      <c r="GXK46" s="11"/>
      <c r="GXL46" s="11"/>
      <c r="GXM46" s="11"/>
      <c r="GXN46" s="11"/>
      <c r="GXO46" s="11"/>
      <c r="GXP46" s="11"/>
      <c r="GXQ46" s="11"/>
      <c r="GXR46" s="11"/>
      <c r="GXS46" s="11"/>
      <c r="GXT46" s="11"/>
      <c r="GXU46" s="11"/>
      <c r="GXV46" s="11"/>
      <c r="GXW46" s="11"/>
      <c r="GXX46" s="11"/>
      <c r="GXY46" s="11"/>
      <c r="GXZ46" s="11"/>
      <c r="GYA46" s="11"/>
      <c r="GYB46" s="11"/>
      <c r="GYC46" s="11"/>
      <c r="GYD46" s="11"/>
      <c r="GYE46" s="11"/>
      <c r="GYF46" s="11"/>
      <c r="GYG46" s="11"/>
      <c r="GYH46" s="11"/>
      <c r="GYI46" s="11"/>
      <c r="GYJ46" s="11"/>
      <c r="GYK46" s="11"/>
      <c r="GYL46" s="11"/>
      <c r="GYM46" s="11"/>
      <c r="GYN46" s="11"/>
      <c r="GYO46" s="11"/>
      <c r="GYP46" s="11"/>
      <c r="GYQ46" s="11"/>
      <c r="GYR46" s="11"/>
      <c r="GYS46" s="11"/>
      <c r="GYT46" s="11"/>
      <c r="GYU46" s="11"/>
      <c r="GYV46" s="11"/>
      <c r="GYW46" s="11"/>
      <c r="GYX46" s="11"/>
      <c r="GYY46" s="11"/>
      <c r="GYZ46" s="11"/>
      <c r="GZA46" s="11"/>
      <c r="GZB46" s="11"/>
      <c r="GZC46" s="11"/>
      <c r="GZD46" s="11"/>
      <c r="GZE46" s="11"/>
      <c r="GZF46" s="11"/>
      <c r="GZG46" s="11"/>
      <c r="GZH46" s="11"/>
      <c r="GZI46" s="11"/>
      <c r="GZJ46" s="11"/>
      <c r="GZK46" s="11"/>
      <c r="GZL46" s="11"/>
      <c r="GZM46" s="11"/>
      <c r="GZN46" s="11"/>
      <c r="GZO46" s="11"/>
      <c r="GZP46" s="11"/>
      <c r="GZQ46" s="11"/>
      <c r="GZR46" s="11"/>
      <c r="GZS46" s="11"/>
      <c r="GZT46" s="11"/>
      <c r="GZU46" s="11"/>
      <c r="GZV46" s="11"/>
      <c r="GZW46" s="11"/>
      <c r="GZX46" s="11"/>
      <c r="GZY46" s="11"/>
      <c r="GZZ46" s="11"/>
      <c r="HAA46" s="11"/>
      <c r="HAB46" s="11"/>
      <c r="HAC46" s="11"/>
      <c r="HAD46" s="11"/>
      <c r="HAE46" s="11"/>
      <c r="HAF46" s="11"/>
      <c r="HAG46" s="11"/>
      <c r="HAH46" s="11"/>
      <c r="HAI46" s="11"/>
      <c r="HAJ46" s="11"/>
      <c r="HAK46" s="11"/>
      <c r="HAL46" s="11"/>
      <c r="HAM46" s="11"/>
      <c r="HAN46" s="11"/>
      <c r="HAO46" s="11"/>
      <c r="HAP46" s="11"/>
      <c r="HAQ46" s="11"/>
      <c r="HAR46" s="11"/>
      <c r="HAS46" s="11"/>
      <c r="HAT46" s="11"/>
      <c r="HAU46" s="11"/>
      <c r="HAV46" s="11"/>
      <c r="HAW46" s="11"/>
      <c r="HAX46" s="11"/>
      <c r="HAY46" s="11"/>
      <c r="HAZ46" s="11"/>
      <c r="HBA46" s="11"/>
      <c r="HBB46" s="11"/>
      <c r="HBC46" s="11"/>
      <c r="HBD46" s="11"/>
      <c r="HBE46" s="11"/>
      <c r="HBF46" s="11"/>
      <c r="HBG46" s="11"/>
      <c r="HBH46" s="11"/>
      <c r="HBI46" s="11"/>
      <c r="HBJ46" s="11"/>
      <c r="HBK46" s="11"/>
      <c r="HBL46" s="11"/>
      <c r="HBM46" s="11"/>
      <c r="HBN46" s="11"/>
      <c r="HBO46" s="11"/>
      <c r="HBP46" s="11"/>
      <c r="HBQ46" s="11"/>
      <c r="HBR46" s="11"/>
      <c r="HBS46" s="11"/>
      <c r="HBT46" s="11"/>
      <c r="HBU46" s="11"/>
      <c r="HBV46" s="11"/>
      <c r="HBW46" s="11"/>
      <c r="HBX46" s="11"/>
      <c r="HBY46" s="11"/>
      <c r="HBZ46" s="11"/>
      <c r="HCA46" s="11"/>
      <c r="HCB46" s="11"/>
      <c r="HCC46" s="11"/>
      <c r="HCD46" s="11"/>
      <c r="HCE46" s="11"/>
      <c r="HCF46" s="11"/>
      <c r="HCG46" s="11"/>
      <c r="HCH46" s="11"/>
      <c r="HCI46" s="11"/>
      <c r="HCJ46" s="11"/>
      <c r="HCK46" s="11"/>
      <c r="HCL46" s="11"/>
      <c r="HCM46" s="11"/>
      <c r="HCN46" s="11"/>
      <c r="HCO46" s="11"/>
      <c r="HCP46" s="11"/>
      <c r="HCQ46" s="11"/>
      <c r="HCR46" s="11"/>
      <c r="HCS46" s="11"/>
      <c r="HCT46" s="11"/>
      <c r="HCU46" s="11"/>
      <c r="HCV46" s="11"/>
      <c r="HCW46" s="11"/>
      <c r="HCX46" s="11"/>
      <c r="HCY46" s="11"/>
      <c r="HCZ46" s="11"/>
      <c r="HDA46" s="11"/>
      <c r="HDB46" s="11"/>
      <c r="HDC46" s="11"/>
      <c r="HDD46" s="11"/>
      <c r="HDE46" s="11"/>
      <c r="HDF46" s="11"/>
      <c r="HDG46" s="11"/>
      <c r="HDH46" s="11"/>
      <c r="HDI46" s="11"/>
      <c r="HDJ46" s="11"/>
      <c r="HDK46" s="11"/>
      <c r="HDL46" s="11"/>
      <c r="HDM46" s="11"/>
      <c r="HDN46" s="11"/>
      <c r="HDO46" s="11"/>
      <c r="HDP46" s="11"/>
      <c r="HDQ46" s="11"/>
      <c r="HDR46" s="11"/>
      <c r="HDS46" s="11"/>
      <c r="HDT46" s="11"/>
      <c r="HDU46" s="11"/>
      <c r="HDV46" s="11"/>
      <c r="HDW46" s="11"/>
      <c r="HDX46" s="11"/>
      <c r="HDY46" s="11"/>
      <c r="HDZ46" s="11"/>
      <c r="HEA46" s="11"/>
      <c r="HEB46" s="11"/>
      <c r="HEC46" s="11"/>
      <c r="HED46" s="11"/>
      <c r="HEE46" s="11"/>
      <c r="HEF46" s="11"/>
      <c r="HEG46" s="11"/>
      <c r="HEH46" s="11"/>
      <c r="HEI46" s="11"/>
      <c r="HEJ46" s="11"/>
      <c r="HEK46" s="11"/>
      <c r="HEL46" s="11"/>
      <c r="HEM46" s="11"/>
      <c r="HEN46" s="11"/>
      <c r="HEO46" s="11"/>
      <c r="HEP46" s="11"/>
      <c r="HEQ46" s="11"/>
      <c r="HER46" s="11"/>
      <c r="HES46" s="11"/>
      <c r="HET46" s="11"/>
      <c r="HEU46" s="11"/>
      <c r="HEV46" s="11"/>
      <c r="HEW46" s="11"/>
      <c r="HEX46" s="11"/>
      <c r="HEY46" s="11"/>
      <c r="HEZ46" s="11"/>
      <c r="HFA46" s="11"/>
      <c r="HFB46" s="11"/>
      <c r="HFC46" s="11"/>
      <c r="HFD46" s="11"/>
      <c r="HFE46" s="11"/>
      <c r="HFF46" s="11"/>
      <c r="HFG46" s="11"/>
      <c r="HFH46" s="11"/>
      <c r="HFI46" s="11"/>
      <c r="HFJ46" s="11"/>
      <c r="HFK46" s="11"/>
      <c r="HFL46" s="11"/>
      <c r="HFM46" s="11"/>
      <c r="HFN46" s="11"/>
      <c r="HFO46" s="11"/>
      <c r="HFP46" s="11"/>
      <c r="HFQ46" s="11"/>
      <c r="HFR46" s="11"/>
      <c r="HFS46" s="11"/>
      <c r="HFT46" s="11"/>
      <c r="HFU46" s="11"/>
      <c r="HFV46" s="11"/>
      <c r="HFW46" s="11"/>
      <c r="HFX46" s="11"/>
      <c r="HFY46" s="11"/>
      <c r="HFZ46" s="11"/>
      <c r="HGA46" s="11"/>
      <c r="HGB46" s="11"/>
      <c r="HGC46" s="11"/>
      <c r="HGD46" s="11"/>
      <c r="HGE46" s="11"/>
      <c r="HGF46" s="11"/>
      <c r="HGG46" s="11"/>
      <c r="HGH46" s="11"/>
      <c r="HGI46" s="11"/>
      <c r="HGJ46" s="11"/>
      <c r="HGK46" s="11"/>
      <c r="HGL46" s="11"/>
      <c r="HGM46" s="11"/>
      <c r="HGN46" s="11"/>
      <c r="HGO46" s="11"/>
      <c r="HGP46" s="11"/>
      <c r="HGQ46" s="11"/>
      <c r="HGR46" s="11"/>
      <c r="HGS46" s="11"/>
      <c r="HGT46" s="11"/>
      <c r="HGU46" s="11"/>
      <c r="HGV46" s="11"/>
      <c r="HGW46" s="11"/>
      <c r="HGX46" s="11"/>
      <c r="HGY46" s="11"/>
      <c r="HGZ46" s="11"/>
      <c r="HHA46" s="11"/>
      <c r="HHB46" s="11"/>
      <c r="HHC46" s="11"/>
      <c r="HHD46" s="11"/>
      <c r="HHE46" s="11"/>
      <c r="HHF46" s="11"/>
      <c r="HHG46" s="11"/>
      <c r="HHH46" s="11"/>
      <c r="HHI46" s="11"/>
      <c r="HHJ46" s="11"/>
      <c r="HHK46" s="11"/>
      <c r="HHL46" s="11"/>
      <c r="HHM46" s="11"/>
      <c r="HHN46" s="11"/>
      <c r="HHO46" s="11"/>
      <c r="HHP46" s="11"/>
      <c r="HHQ46" s="11"/>
      <c r="HHR46" s="11"/>
      <c r="HHS46" s="11"/>
      <c r="HHT46" s="11"/>
      <c r="HHU46" s="11"/>
      <c r="HHV46" s="11"/>
      <c r="HHW46" s="11"/>
      <c r="HHX46" s="11"/>
      <c r="HHY46" s="11"/>
      <c r="HHZ46" s="11"/>
      <c r="HIA46" s="11"/>
      <c r="HIB46" s="11"/>
      <c r="HIC46" s="11"/>
      <c r="HID46" s="11"/>
      <c r="HIE46" s="11"/>
      <c r="HIF46" s="11"/>
      <c r="HIG46" s="11"/>
      <c r="HIH46" s="11"/>
      <c r="HII46" s="11"/>
      <c r="HIJ46" s="11"/>
      <c r="HIK46" s="11"/>
      <c r="HIL46" s="11"/>
      <c r="HIM46" s="11"/>
      <c r="HIN46" s="11"/>
      <c r="HIO46" s="11"/>
      <c r="HIP46" s="11"/>
      <c r="HIQ46" s="11"/>
      <c r="HIR46" s="11"/>
      <c r="HIS46" s="11"/>
      <c r="HIT46" s="11"/>
      <c r="HIU46" s="11"/>
      <c r="HIV46" s="11"/>
      <c r="HIW46" s="11"/>
      <c r="HIX46" s="11"/>
      <c r="HIY46" s="11"/>
      <c r="HIZ46" s="11"/>
      <c r="HJA46" s="11"/>
      <c r="HJB46" s="11"/>
      <c r="HJC46" s="11"/>
      <c r="HJD46" s="11"/>
      <c r="HJE46" s="11"/>
      <c r="HJF46" s="11"/>
      <c r="HJG46" s="11"/>
      <c r="HJH46" s="11"/>
      <c r="HJI46" s="11"/>
      <c r="HJJ46" s="11"/>
      <c r="HJK46" s="11"/>
      <c r="HJL46" s="11"/>
      <c r="HJM46" s="11"/>
      <c r="HJN46" s="11"/>
      <c r="HJO46" s="11"/>
      <c r="HJP46" s="11"/>
      <c r="HJQ46" s="11"/>
      <c r="HJR46" s="11"/>
      <c r="HJS46" s="11"/>
      <c r="HJT46" s="11"/>
      <c r="HJU46" s="11"/>
      <c r="HJV46" s="11"/>
      <c r="HJW46" s="11"/>
      <c r="HJX46" s="11"/>
      <c r="HJY46" s="11"/>
      <c r="HJZ46" s="11"/>
      <c r="HKA46" s="11"/>
      <c r="HKB46" s="11"/>
      <c r="HKC46" s="11"/>
      <c r="HKD46" s="11"/>
      <c r="HKE46" s="11"/>
      <c r="HKF46" s="11"/>
      <c r="HKG46" s="11"/>
      <c r="HKH46" s="11"/>
      <c r="HKI46" s="11"/>
      <c r="HKJ46" s="11"/>
      <c r="HKK46" s="11"/>
      <c r="HKL46" s="11"/>
      <c r="HKM46" s="11"/>
      <c r="HKN46" s="11"/>
      <c r="HKO46" s="11"/>
      <c r="HKP46" s="11"/>
      <c r="HKQ46" s="11"/>
      <c r="HKR46" s="11"/>
      <c r="HKS46" s="11"/>
      <c r="HKT46" s="11"/>
      <c r="HKU46" s="11"/>
      <c r="HKV46" s="11"/>
      <c r="HKW46" s="11"/>
      <c r="HKX46" s="11"/>
      <c r="HKY46" s="11"/>
      <c r="HKZ46" s="11"/>
      <c r="HLA46" s="11"/>
      <c r="HLB46" s="11"/>
      <c r="HLC46" s="11"/>
      <c r="HLD46" s="11"/>
      <c r="HLE46" s="11"/>
      <c r="HLF46" s="11"/>
      <c r="HLG46" s="11"/>
      <c r="HLH46" s="11"/>
      <c r="HLI46" s="11"/>
      <c r="HLJ46" s="11"/>
      <c r="HLK46" s="11"/>
      <c r="HLL46" s="11"/>
      <c r="HLM46" s="11"/>
      <c r="HLN46" s="11"/>
      <c r="HLO46" s="11"/>
      <c r="HLP46" s="11"/>
      <c r="HLQ46" s="11"/>
      <c r="HLR46" s="11"/>
      <c r="HLS46" s="11"/>
      <c r="HLT46" s="11"/>
      <c r="HLU46" s="11"/>
      <c r="HLV46" s="11"/>
      <c r="HLW46" s="11"/>
      <c r="HLX46" s="11"/>
      <c r="HLY46" s="11"/>
      <c r="HLZ46" s="11"/>
      <c r="HMA46" s="11"/>
      <c r="HMB46" s="11"/>
      <c r="HMC46" s="11"/>
      <c r="HMD46" s="11"/>
      <c r="HME46" s="11"/>
      <c r="HMF46" s="11"/>
      <c r="HMG46" s="11"/>
      <c r="HMH46" s="11"/>
      <c r="HMI46" s="11"/>
      <c r="HMJ46" s="11"/>
      <c r="HMK46" s="11"/>
      <c r="HML46" s="11"/>
      <c r="HMM46" s="11"/>
      <c r="HMN46" s="11"/>
      <c r="HMO46" s="11"/>
      <c r="HMP46" s="11"/>
      <c r="HMQ46" s="11"/>
      <c r="HMR46" s="11"/>
      <c r="HMS46" s="11"/>
      <c r="HMT46" s="11"/>
      <c r="HMU46" s="11"/>
      <c r="HMV46" s="11"/>
      <c r="HMW46" s="11"/>
      <c r="HMX46" s="11"/>
      <c r="HMY46" s="11"/>
      <c r="HMZ46" s="11"/>
      <c r="HNA46" s="11"/>
      <c r="HNB46" s="11"/>
      <c r="HNC46" s="11"/>
      <c r="HND46" s="11"/>
      <c r="HNE46" s="11"/>
      <c r="HNF46" s="11"/>
      <c r="HNG46" s="11"/>
      <c r="HNH46" s="11"/>
      <c r="HNI46" s="11"/>
      <c r="HNJ46" s="11"/>
      <c r="HNK46" s="11"/>
      <c r="HNL46" s="11"/>
      <c r="HNM46" s="11"/>
      <c r="HNN46" s="11"/>
      <c r="HNO46" s="11"/>
      <c r="HNP46" s="11"/>
      <c r="HNQ46" s="11"/>
      <c r="HNR46" s="11"/>
      <c r="HNS46" s="11"/>
      <c r="HNT46" s="11"/>
      <c r="HNU46" s="11"/>
      <c r="HNV46" s="11"/>
      <c r="HNW46" s="11"/>
      <c r="HNX46" s="11"/>
      <c r="HNY46" s="11"/>
      <c r="HNZ46" s="11"/>
      <c r="HOA46" s="11"/>
      <c r="HOB46" s="11"/>
      <c r="HOC46" s="11"/>
      <c r="HOD46" s="11"/>
      <c r="HOE46" s="11"/>
      <c r="HOF46" s="11"/>
      <c r="HOG46" s="11"/>
      <c r="HOH46" s="11"/>
      <c r="HOI46" s="11"/>
      <c r="HOJ46" s="11"/>
      <c r="HOK46" s="11"/>
      <c r="HOL46" s="11"/>
      <c r="HOM46" s="11"/>
      <c r="HON46" s="11"/>
      <c r="HOO46" s="11"/>
      <c r="HOP46" s="11"/>
      <c r="HOQ46" s="11"/>
      <c r="HOR46" s="11"/>
      <c r="HOS46" s="11"/>
      <c r="HOT46" s="11"/>
      <c r="HOU46" s="11"/>
      <c r="HOV46" s="11"/>
      <c r="HOW46" s="11"/>
      <c r="HOX46" s="11"/>
      <c r="HOY46" s="11"/>
      <c r="HOZ46" s="11"/>
      <c r="HPA46" s="11"/>
      <c r="HPB46" s="11"/>
      <c r="HPC46" s="11"/>
      <c r="HPD46" s="11"/>
      <c r="HPE46" s="11"/>
      <c r="HPF46" s="11"/>
      <c r="HPG46" s="11"/>
      <c r="HPH46" s="11"/>
      <c r="HPI46" s="11"/>
      <c r="HPJ46" s="11"/>
      <c r="HPK46" s="11"/>
      <c r="HPL46" s="11"/>
      <c r="HPM46" s="11"/>
      <c r="HPN46" s="11"/>
      <c r="HPO46" s="11"/>
      <c r="HPP46" s="11"/>
      <c r="HPQ46" s="11"/>
      <c r="HPR46" s="11"/>
      <c r="HPS46" s="11"/>
      <c r="HPT46" s="11"/>
      <c r="HPU46" s="11"/>
      <c r="HPV46" s="11"/>
      <c r="HPW46" s="11"/>
      <c r="HPX46" s="11"/>
      <c r="HPY46" s="11"/>
      <c r="HPZ46" s="11"/>
      <c r="HQA46" s="11"/>
      <c r="HQB46" s="11"/>
      <c r="HQC46" s="11"/>
      <c r="HQD46" s="11"/>
      <c r="HQE46" s="11"/>
      <c r="HQF46" s="11"/>
      <c r="HQG46" s="11"/>
      <c r="HQH46" s="11"/>
      <c r="HQI46" s="11"/>
      <c r="HQJ46" s="11"/>
      <c r="HQK46" s="11"/>
      <c r="HQL46" s="11"/>
      <c r="HQM46" s="11"/>
      <c r="HQN46" s="11"/>
      <c r="HQO46" s="11"/>
      <c r="HQP46" s="11"/>
      <c r="HQQ46" s="11"/>
      <c r="HQR46" s="11"/>
      <c r="HQS46" s="11"/>
      <c r="HQT46" s="11"/>
      <c r="HQU46" s="11"/>
      <c r="HQV46" s="11"/>
      <c r="HQW46" s="11"/>
      <c r="HQX46" s="11"/>
      <c r="HQY46" s="11"/>
      <c r="HQZ46" s="11"/>
      <c r="HRA46" s="11"/>
      <c r="HRB46" s="11"/>
      <c r="HRC46" s="11"/>
      <c r="HRD46" s="11"/>
      <c r="HRE46" s="11"/>
      <c r="HRF46" s="11"/>
      <c r="HRG46" s="11"/>
      <c r="HRH46" s="11"/>
      <c r="HRI46" s="11"/>
      <c r="HRJ46" s="11"/>
      <c r="HRK46" s="11"/>
      <c r="HRL46" s="11"/>
      <c r="HRM46" s="11"/>
      <c r="HRN46" s="11"/>
      <c r="HRO46" s="11"/>
      <c r="HRP46" s="11"/>
      <c r="HRQ46" s="11"/>
      <c r="HRR46" s="11"/>
      <c r="HRS46" s="11"/>
      <c r="HRT46" s="11"/>
      <c r="HRU46" s="11"/>
      <c r="HRV46" s="11"/>
      <c r="HRW46" s="11"/>
      <c r="HRX46" s="11"/>
      <c r="HRY46" s="11"/>
      <c r="HRZ46" s="11"/>
      <c r="HSA46" s="11"/>
      <c r="HSB46" s="11"/>
      <c r="HSC46" s="11"/>
      <c r="HSD46" s="11"/>
      <c r="HSE46" s="11"/>
      <c r="HSF46" s="11"/>
      <c r="HSG46" s="11"/>
      <c r="HSH46" s="11"/>
      <c r="HSI46" s="11"/>
      <c r="HSJ46" s="11"/>
      <c r="HSK46" s="11"/>
      <c r="HSL46" s="11"/>
      <c r="HSM46" s="11"/>
      <c r="HSN46" s="11"/>
      <c r="HSO46" s="11"/>
      <c r="HSP46" s="11"/>
      <c r="HSQ46" s="11"/>
      <c r="HSR46" s="11"/>
      <c r="HSS46" s="11"/>
      <c r="HST46" s="11"/>
      <c r="HSU46" s="11"/>
      <c r="HSV46" s="11"/>
      <c r="HSW46" s="11"/>
      <c r="HSX46" s="11"/>
      <c r="HSY46" s="11"/>
      <c r="HSZ46" s="11"/>
      <c r="HTA46" s="11"/>
      <c r="HTB46" s="11"/>
      <c r="HTC46" s="11"/>
      <c r="HTD46" s="11"/>
      <c r="HTE46" s="11"/>
      <c r="HTF46" s="11"/>
      <c r="HTG46" s="11"/>
      <c r="HTH46" s="11"/>
      <c r="HTI46" s="11"/>
      <c r="HTJ46" s="11"/>
      <c r="HTK46" s="11"/>
      <c r="HTL46" s="11"/>
      <c r="HTM46" s="11"/>
      <c r="HTN46" s="11"/>
      <c r="HTO46" s="11"/>
      <c r="HTP46" s="11"/>
      <c r="HTQ46" s="11"/>
      <c r="HTR46" s="11"/>
      <c r="HTS46" s="11"/>
      <c r="HTT46" s="11"/>
      <c r="HTU46" s="11"/>
      <c r="HTV46" s="11"/>
      <c r="HTW46" s="11"/>
      <c r="HTX46" s="11"/>
      <c r="HTY46" s="11"/>
      <c r="HTZ46" s="11"/>
      <c r="HUA46" s="11"/>
      <c r="HUB46" s="11"/>
      <c r="HUC46" s="11"/>
      <c r="HUD46" s="11"/>
      <c r="HUE46" s="11"/>
      <c r="HUF46" s="11"/>
      <c r="HUG46" s="11"/>
      <c r="HUH46" s="11"/>
      <c r="HUI46" s="11"/>
      <c r="HUJ46" s="11"/>
      <c r="HUK46" s="11"/>
      <c r="HUL46" s="11"/>
      <c r="HUM46" s="11"/>
      <c r="HUN46" s="11"/>
      <c r="HUO46" s="11"/>
      <c r="HUP46" s="11"/>
      <c r="HUQ46" s="11"/>
      <c r="HUR46" s="11"/>
      <c r="HUS46" s="11"/>
      <c r="HUT46" s="11"/>
      <c r="HUU46" s="11"/>
      <c r="HUV46" s="11"/>
      <c r="HUW46" s="11"/>
      <c r="HUX46" s="11"/>
      <c r="HUY46" s="11"/>
      <c r="HUZ46" s="11"/>
      <c r="HVA46" s="11"/>
      <c r="HVB46" s="11"/>
      <c r="HVC46" s="11"/>
      <c r="HVD46" s="11"/>
      <c r="HVE46" s="11"/>
      <c r="HVF46" s="11"/>
      <c r="HVG46" s="11"/>
      <c r="HVH46" s="11"/>
      <c r="HVI46" s="11"/>
      <c r="HVJ46" s="11"/>
      <c r="HVK46" s="11"/>
      <c r="HVL46" s="11"/>
      <c r="HVM46" s="11"/>
      <c r="HVN46" s="11"/>
      <c r="HVO46" s="11"/>
      <c r="HVP46" s="11"/>
      <c r="HVQ46" s="11"/>
      <c r="HVR46" s="11"/>
      <c r="HVS46" s="11"/>
      <c r="HVT46" s="11"/>
      <c r="HVU46" s="11"/>
      <c r="HVV46" s="11"/>
      <c r="HVW46" s="11"/>
      <c r="HVX46" s="11"/>
      <c r="HVY46" s="11"/>
      <c r="HVZ46" s="11"/>
      <c r="HWA46" s="11"/>
      <c r="HWB46" s="11"/>
      <c r="HWC46" s="11"/>
      <c r="HWD46" s="11"/>
      <c r="HWE46" s="11"/>
      <c r="HWF46" s="11"/>
      <c r="HWG46" s="11"/>
      <c r="HWH46" s="11"/>
      <c r="HWI46" s="11"/>
      <c r="HWJ46" s="11"/>
      <c r="HWK46" s="11"/>
      <c r="HWL46" s="11"/>
      <c r="HWM46" s="11"/>
      <c r="HWN46" s="11"/>
      <c r="HWO46" s="11"/>
      <c r="HWP46" s="11"/>
      <c r="HWQ46" s="11"/>
      <c r="HWR46" s="11"/>
      <c r="HWS46" s="11"/>
      <c r="HWT46" s="11"/>
      <c r="HWU46" s="11"/>
      <c r="HWV46" s="11"/>
      <c r="HWW46" s="11"/>
      <c r="HWX46" s="11"/>
      <c r="HWY46" s="11"/>
      <c r="HWZ46" s="11"/>
      <c r="HXA46" s="11"/>
      <c r="HXB46" s="11"/>
      <c r="HXC46" s="11"/>
      <c r="HXD46" s="11"/>
      <c r="HXE46" s="11"/>
      <c r="HXF46" s="11"/>
      <c r="HXG46" s="11"/>
      <c r="HXH46" s="11"/>
      <c r="HXI46" s="11"/>
      <c r="HXJ46" s="11"/>
      <c r="HXK46" s="11"/>
      <c r="HXL46" s="11"/>
      <c r="HXM46" s="11"/>
      <c r="HXN46" s="11"/>
      <c r="HXO46" s="11"/>
      <c r="HXP46" s="11"/>
      <c r="HXQ46" s="11"/>
      <c r="HXR46" s="11"/>
      <c r="HXS46" s="11"/>
      <c r="HXT46" s="11"/>
      <c r="HXU46" s="11"/>
      <c r="HXV46" s="11"/>
      <c r="HXW46" s="11"/>
      <c r="HXX46" s="11"/>
      <c r="HXY46" s="11"/>
      <c r="HXZ46" s="11"/>
      <c r="HYA46" s="11"/>
      <c r="HYB46" s="11"/>
      <c r="HYC46" s="11"/>
      <c r="HYD46" s="11"/>
      <c r="HYE46" s="11"/>
      <c r="HYF46" s="11"/>
      <c r="HYG46" s="11"/>
      <c r="HYH46" s="11"/>
      <c r="HYI46" s="11"/>
      <c r="HYJ46" s="11"/>
      <c r="HYK46" s="11"/>
      <c r="HYL46" s="11"/>
      <c r="HYM46" s="11"/>
      <c r="HYN46" s="11"/>
      <c r="HYO46" s="11"/>
      <c r="HYP46" s="11"/>
      <c r="HYQ46" s="11"/>
      <c r="HYR46" s="11"/>
      <c r="HYS46" s="11"/>
      <c r="HYT46" s="11"/>
      <c r="HYU46" s="11"/>
      <c r="HYV46" s="11"/>
      <c r="HYW46" s="11"/>
      <c r="HYX46" s="11"/>
      <c r="HYY46" s="11"/>
      <c r="HYZ46" s="11"/>
      <c r="HZA46" s="11"/>
      <c r="HZB46" s="11"/>
      <c r="HZC46" s="11"/>
      <c r="HZD46" s="11"/>
      <c r="HZE46" s="11"/>
      <c r="HZF46" s="11"/>
      <c r="HZG46" s="11"/>
      <c r="HZH46" s="11"/>
      <c r="HZI46" s="11"/>
      <c r="HZJ46" s="11"/>
      <c r="HZK46" s="11"/>
      <c r="HZL46" s="11"/>
      <c r="HZM46" s="11"/>
      <c r="HZN46" s="11"/>
      <c r="HZO46" s="11"/>
      <c r="HZP46" s="11"/>
      <c r="HZQ46" s="11"/>
      <c r="HZR46" s="11"/>
      <c r="HZS46" s="11"/>
      <c r="HZT46" s="11"/>
      <c r="HZU46" s="11"/>
      <c r="HZV46" s="11"/>
      <c r="HZW46" s="11"/>
      <c r="HZX46" s="11"/>
      <c r="HZY46" s="11"/>
      <c r="HZZ46" s="11"/>
      <c r="IAA46" s="11"/>
      <c r="IAB46" s="11"/>
      <c r="IAC46" s="11"/>
      <c r="IAD46" s="11"/>
      <c r="IAE46" s="11"/>
      <c r="IAF46" s="11"/>
      <c r="IAG46" s="11"/>
      <c r="IAH46" s="11"/>
      <c r="IAI46" s="11"/>
      <c r="IAJ46" s="11"/>
      <c r="IAK46" s="11"/>
      <c r="IAL46" s="11"/>
      <c r="IAM46" s="11"/>
      <c r="IAN46" s="11"/>
      <c r="IAO46" s="11"/>
      <c r="IAP46" s="11"/>
      <c r="IAQ46" s="11"/>
      <c r="IAR46" s="11"/>
      <c r="IAS46" s="11"/>
      <c r="IAT46" s="11"/>
      <c r="IAU46" s="11"/>
      <c r="IAV46" s="11"/>
      <c r="IAW46" s="11"/>
      <c r="IAX46" s="11"/>
      <c r="IAY46" s="11"/>
      <c r="IAZ46" s="11"/>
      <c r="IBA46" s="11"/>
      <c r="IBB46" s="11"/>
      <c r="IBC46" s="11"/>
      <c r="IBD46" s="11"/>
      <c r="IBE46" s="11"/>
      <c r="IBF46" s="11"/>
      <c r="IBG46" s="11"/>
      <c r="IBH46" s="11"/>
      <c r="IBI46" s="11"/>
      <c r="IBJ46" s="11"/>
      <c r="IBK46" s="11"/>
      <c r="IBL46" s="11"/>
      <c r="IBM46" s="11"/>
      <c r="IBN46" s="11"/>
      <c r="IBO46" s="11"/>
      <c r="IBP46" s="11"/>
      <c r="IBQ46" s="11"/>
      <c r="IBR46" s="11"/>
      <c r="IBS46" s="11"/>
      <c r="IBT46" s="11"/>
      <c r="IBU46" s="11"/>
      <c r="IBV46" s="11"/>
      <c r="IBW46" s="11"/>
      <c r="IBX46" s="11"/>
      <c r="IBY46" s="11"/>
      <c r="IBZ46" s="11"/>
      <c r="ICA46" s="11"/>
      <c r="ICB46" s="11"/>
      <c r="ICC46" s="11"/>
      <c r="ICD46" s="11"/>
      <c r="ICE46" s="11"/>
      <c r="ICF46" s="11"/>
      <c r="ICG46" s="11"/>
      <c r="ICH46" s="11"/>
      <c r="ICI46" s="11"/>
      <c r="ICJ46" s="11"/>
      <c r="ICK46" s="11"/>
      <c r="ICL46" s="11"/>
      <c r="ICM46" s="11"/>
      <c r="ICN46" s="11"/>
      <c r="ICO46" s="11"/>
      <c r="ICP46" s="11"/>
      <c r="ICQ46" s="11"/>
      <c r="ICR46" s="11"/>
      <c r="ICS46" s="11"/>
      <c r="ICT46" s="11"/>
      <c r="ICU46" s="11"/>
      <c r="ICV46" s="11"/>
      <c r="ICW46" s="11"/>
      <c r="ICX46" s="11"/>
      <c r="ICY46" s="11"/>
      <c r="ICZ46" s="11"/>
      <c r="IDA46" s="11"/>
      <c r="IDB46" s="11"/>
      <c r="IDC46" s="11"/>
      <c r="IDD46" s="11"/>
      <c r="IDE46" s="11"/>
      <c r="IDF46" s="11"/>
      <c r="IDG46" s="11"/>
      <c r="IDH46" s="11"/>
      <c r="IDI46" s="11"/>
      <c r="IDJ46" s="11"/>
      <c r="IDK46" s="11"/>
      <c r="IDL46" s="11"/>
      <c r="IDM46" s="11"/>
      <c r="IDN46" s="11"/>
      <c r="IDO46" s="11"/>
      <c r="IDP46" s="11"/>
      <c r="IDQ46" s="11"/>
      <c r="IDR46" s="11"/>
      <c r="IDS46" s="11"/>
      <c r="IDT46" s="11"/>
      <c r="IDU46" s="11"/>
      <c r="IDV46" s="11"/>
      <c r="IDW46" s="11"/>
      <c r="IDX46" s="11"/>
      <c r="IDY46" s="11"/>
      <c r="IDZ46" s="11"/>
      <c r="IEA46" s="11"/>
      <c r="IEB46" s="11"/>
      <c r="IEC46" s="11"/>
      <c r="IED46" s="11"/>
      <c r="IEE46" s="11"/>
      <c r="IEF46" s="11"/>
      <c r="IEG46" s="11"/>
      <c r="IEH46" s="11"/>
      <c r="IEI46" s="11"/>
      <c r="IEJ46" s="11"/>
      <c r="IEK46" s="11"/>
      <c r="IEL46" s="11"/>
      <c r="IEM46" s="11"/>
      <c r="IEN46" s="11"/>
      <c r="IEO46" s="11"/>
      <c r="IEP46" s="11"/>
      <c r="IEQ46" s="11"/>
      <c r="IER46" s="11"/>
      <c r="IES46" s="11"/>
      <c r="IET46" s="11"/>
      <c r="IEU46" s="11"/>
      <c r="IEV46" s="11"/>
      <c r="IEW46" s="11"/>
      <c r="IEX46" s="11"/>
      <c r="IEY46" s="11"/>
      <c r="IEZ46" s="11"/>
      <c r="IFA46" s="11"/>
      <c r="IFB46" s="11"/>
      <c r="IFC46" s="11"/>
      <c r="IFD46" s="11"/>
      <c r="IFE46" s="11"/>
      <c r="IFF46" s="11"/>
      <c r="IFG46" s="11"/>
      <c r="IFH46" s="11"/>
      <c r="IFI46" s="11"/>
      <c r="IFJ46" s="11"/>
      <c r="IFK46" s="11"/>
      <c r="IFL46" s="11"/>
      <c r="IFM46" s="11"/>
      <c r="IFN46" s="11"/>
      <c r="IFO46" s="11"/>
      <c r="IFP46" s="11"/>
      <c r="IFQ46" s="11"/>
      <c r="IFR46" s="11"/>
      <c r="IFS46" s="11"/>
      <c r="IFT46" s="11"/>
      <c r="IFU46" s="11"/>
      <c r="IFV46" s="11"/>
      <c r="IFW46" s="11"/>
      <c r="IFX46" s="11"/>
      <c r="IFY46" s="11"/>
      <c r="IFZ46" s="11"/>
      <c r="IGA46" s="11"/>
      <c r="IGB46" s="11"/>
      <c r="IGC46" s="11"/>
      <c r="IGD46" s="11"/>
      <c r="IGE46" s="11"/>
      <c r="IGF46" s="11"/>
      <c r="IGG46" s="11"/>
      <c r="IGH46" s="11"/>
      <c r="IGI46" s="11"/>
      <c r="IGJ46" s="11"/>
      <c r="IGK46" s="11"/>
      <c r="IGL46" s="11"/>
      <c r="IGM46" s="11"/>
      <c r="IGN46" s="11"/>
      <c r="IGO46" s="11"/>
      <c r="IGP46" s="11"/>
      <c r="IGQ46" s="11"/>
      <c r="IGR46" s="11"/>
      <c r="IGS46" s="11"/>
      <c r="IGT46" s="11"/>
      <c r="IGU46" s="11"/>
      <c r="IGV46" s="11"/>
      <c r="IGW46" s="11"/>
      <c r="IGX46" s="11"/>
      <c r="IGY46" s="11"/>
      <c r="IGZ46" s="11"/>
      <c r="IHA46" s="11"/>
      <c r="IHB46" s="11"/>
      <c r="IHC46" s="11"/>
      <c r="IHD46" s="11"/>
      <c r="IHE46" s="11"/>
      <c r="IHF46" s="11"/>
      <c r="IHG46" s="11"/>
      <c r="IHH46" s="11"/>
      <c r="IHI46" s="11"/>
      <c r="IHJ46" s="11"/>
      <c r="IHK46" s="11"/>
      <c r="IHL46" s="11"/>
      <c r="IHM46" s="11"/>
      <c r="IHN46" s="11"/>
      <c r="IHO46" s="11"/>
      <c r="IHP46" s="11"/>
      <c r="IHQ46" s="11"/>
      <c r="IHR46" s="11"/>
      <c r="IHS46" s="11"/>
      <c r="IHT46" s="11"/>
      <c r="IHU46" s="11"/>
      <c r="IHV46" s="11"/>
      <c r="IHW46" s="11"/>
      <c r="IHX46" s="11"/>
      <c r="IHY46" s="11"/>
      <c r="IHZ46" s="11"/>
      <c r="IIA46" s="11"/>
      <c r="IIB46" s="11"/>
      <c r="IIC46" s="11"/>
      <c r="IID46" s="11"/>
      <c r="IIE46" s="11"/>
      <c r="IIF46" s="11"/>
      <c r="IIG46" s="11"/>
      <c r="IIH46" s="11"/>
      <c r="III46" s="11"/>
      <c r="IIJ46" s="11"/>
      <c r="IIK46" s="11"/>
      <c r="IIL46" s="11"/>
      <c r="IIM46" s="11"/>
      <c r="IIN46" s="11"/>
      <c r="IIO46" s="11"/>
      <c r="IIP46" s="11"/>
      <c r="IIQ46" s="11"/>
      <c r="IIR46" s="11"/>
      <c r="IIS46" s="11"/>
      <c r="IIT46" s="11"/>
      <c r="IIU46" s="11"/>
      <c r="IIV46" s="11"/>
      <c r="IIW46" s="11"/>
      <c r="IIX46" s="11"/>
      <c r="IIY46" s="11"/>
      <c r="IIZ46" s="11"/>
      <c r="IJA46" s="11"/>
      <c r="IJB46" s="11"/>
      <c r="IJC46" s="11"/>
      <c r="IJD46" s="11"/>
      <c r="IJE46" s="11"/>
      <c r="IJF46" s="11"/>
      <c r="IJG46" s="11"/>
      <c r="IJH46" s="11"/>
      <c r="IJI46" s="11"/>
      <c r="IJJ46" s="11"/>
      <c r="IJK46" s="11"/>
      <c r="IJL46" s="11"/>
      <c r="IJM46" s="11"/>
      <c r="IJN46" s="11"/>
      <c r="IJO46" s="11"/>
      <c r="IJP46" s="11"/>
      <c r="IJQ46" s="11"/>
      <c r="IJR46" s="11"/>
      <c r="IJS46" s="11"/>
      <c r="IJT46" s="11"/>
      <c r="IJU46" s="11"/>
      <c r="IJV46" s="11"/>
      <c r="IJW46" s="11"/>
      <c r="IJX46" s="11"/>
      <c r="IJY46" s="11"/>
      <c r="IJZ46" s="11"/>
      <c r="IKA46" s="11"/>
      <c r="IKB46" s="11"/>
      <c r="IKC46" s="11"/>
      <c r="IKD46" s="11"/>
      <c r="IKE46" s="11"/>
      <c r="IKF46" s="11"/>
      <c r="IKG46" s="11"/>
      <c r="IKH46" s="11"/>
      <c r="IKI46" s="11"/>
      <c r="IKJ46" s="11"/>
      <c r="IKK46" s="11"/>
      <c r="IKL46" s="11"/>
      <c r="IKM46" s="11"/>
      <c r="IKN46" s="11"/>
      <c r="IKO46" s="11"/>
      <c r="IKP46" s="11"/>
      <c r="IKQ46" s="11"/>
      <c r="IKR46" s="11"/>
      <c r="IKS46" s="11"/>
      <c r="IKT46" s="11"/>
      <c r="IKU46" s="11"/>
      <c r="IKV46" s="11"/>
      <c r="IKW46" s="11"/>
      <c r="IKX46" s="11"/>
      <c r="IKY46" s="11"/>
      <c r="IKZ46" s="11"/>
      <c r="ILA46" s="11"/>
      <c r="ILB46" s="11"/>
      <c r="ILC46" s="11"/>
      <c r="ILD46" s="11"/>
      <c r="ILE46" s="11"/>
      <c r="ILF46" s="11"/>
      <c r="ILG46" s="11"/>
      <c r="ILH46" s="11"/>
      <c r="ILI46" s="11"/>
      <c r="ILJ46" s="11"/>
      <c r="ILK46" s="11"/>
      <c r="ILL46" s="11"/>
      <c r="ILM46" s="11"/>
      <c r="ILN46" s="11"/>
      <c r="ILO46" s="11"/>
      <c r="ILP46" s="11"/>
      <c r="ILQ46" s="11"/>
      <c r="ILR46" s="11"/>
      <c r="ILS46" s="11"/>
      <c r="ILT46" s="11"/>
      <c r="ILU46" s="11"/>
      <c r="ILV46" s="11"/>
      <c r="ILW46" s="11"/>
      <c r="ILX46" s="11"/>
      <c r="ILY46" s="11"/>
      <c r="ILZ46" s="11"/>
      <c r="IMA46" s="11"/>
      <c r="IMB46" s="11"/>
      <c r="IMC46" s="11"/>
      <c r="IMD46" s="11"/>
      <c r="IME46" s="11"/>
      <c r="IMF46" s="11"/>
      <c r="IMG46" s="11"/>
      <c r="IMH46" s="11"/>
      <c r="IMI46" s="11"/>
      <c r="IMJ46" s="11"/>
      <c r="IMK46" s="11"/>
      <c r="IML46" s="11"/>
      <c r="IMM46" s="11"/>
      <c r="IMN46" s="11"/>
      <c r="IMO46" s="11"/>
      <c r="IMP46" s="11"/>
      <c r="IMQ46" s="11"/>
      <c r="IMR46" s="11"/>
      <c r="IMS46" s="11"/>
      <c r="IMT46" s="11"/>
      <c r="IMU46" s="11"/>
      <c r="IMV46" s="11"/>
      <c r="IMW46" s="11"/>
      <c r="IMX46" s="11"/>
      <c r="IMY46" s="11"/>
      <c r="IMZ46" s="11"/>
      <c r="INA46" s="11"/>
      <c r="INB46" s="11"/>
      <c r="INC46" s="11"/>
      <c r="IND46" s="11"/>
      <c r="INE46" s="11"/>
      <c r="INF46" s="11"/>
      <c r="ING46" s="11"/>
      <c r="INH46" s="11"/>
      <c r="INI46" s="11"/>
      <c r="INJ46" s="11"/>
      <c r="INK46" s="11"/>
      <c r="INL46" s="11"/>
      <c r="INM46" s="11"/>
      <c r="INN46" s="11"/>
      <c r="INO46" s="11"/>
      <c r="INP46" s="11"/>
      <c r="INQ46" s="11"/>
      <c r="INR46" s="11"/>
      <c r="INS46" s="11"/>
      <c r="INT46" s="11"/>
      <c r="INU46" s="11"/>
      <c r="INV46" s="11"/>
      <c r="INW46" s="11"/>
      <c r="INX46" s="11"/>
      <c r="INY46" s="11"/>
      <c r="INZ46" s="11"/>
      <c r="IOA46" s="11"/>
      <c r="IOB46" s="11"/>
      <c r="IOC46" s="11"/>
      <c r="IOD46" s="11"/>
      <c r="IOE46" s="11"/>
      <c r="IOF46" s="11"/>
      <c r="IOG46" s="11"/>
      <c r="IOH46" s="11"/>
      <c r="IOI46" s="11"/>
      <c r="IOJ46" s="11"/>
      <c r="IOK46" s="11"/>
      <c r="IOL46" s="11"/>
      <c r="IOM46" s="11"/>
      <c r="ION46" s="11"/>
      <c r="IOO46" s="11"/>
      <c r="IOP46" s="11"/>
      <c r="IOQ46" s="11"/>
      <c r="IOR46" s="11"/>
      <c r="IOS46" s="11"/>
      <c r="IOT46" s="11"/>
      <c r="IOU46" s="11"/>
      <c r="IOV46" s="11"/>
      <c r="IOW46" s="11"/>
      <c r="IOX46" s="11"/>
      <c r="IOY46" s="11"/>
      <c r="IOZ46" s="11"/>
      <c r="IPA46" s="11"/>
      <c r="IPB46" s="11"/>
      <c r="IPC46" s="11"/>
      <c r="IPD46" s="11"/>
      <c r="IPE46" s="11"/>
      <c r="IPF46" s="11"/>
      <c r="IPG46" s="11"/>
      <c r="IPH46" s="11"/>
      <c r="IPI46" s="11"/>
      <c r="IPJ46" s="11"/>
      <c r="IPK46" s="11"/>
      <c r="IPL46" s="11"/>
      <c r="IPM46" s="11"/>
      <c r="IPN46" s="11"/>
      <c r="IPO46" s="11"/>
      <c r="IPP46" s="11"/>
      <c r="IPQ46" s="11"/>
      <c r="IPR46" s="11"/>
      <c r="IPS46" s="11"/>
      <c r="IPT46" s="11"/>
      <c r="IPU46" s="11"/>
      <c r="IPV46" s="11"/>
      <c r="IPW46" s="11"/>
      <c r="IPX46" s="11"/>
      <c r="IPY46" s="11"/>
      <c r="IPZ46" s="11"/>
      <c r="IQA46" s="11"/>
      <c r="IQB46" s="11"/>
      <c r="IQC46" s="11"/>
      <c r="IQD46" s="11"/>
      <c r="IQE46" s="11"/>
      <c r="IQF46" s="11"/>
      <c r="IQG46" s="11"/>
      <c r="IQH46" s="11"/>
      <c r="IQI46" s="11"/>
      <c r="IQJ46" s="11"/>
      <c r="IQK46" s="11"/>
      <c r="IQL46" s="11"/>
      <c r="IQM46" s="11"/>
      <c r="IQN46" s="11"/>
      <c r="IQO46" s="11"/>
      <c r="IQP46" s="11"/>
      <c r="IQQ46" s="11"/>
      <c r="IQR46" s="11"/>
      <c r="IQS46" s="11"/>
      <c r="IQT46" s="11"/>
      <c r="IQU46" s="11"/>
      <c r="IQV46" s="11"/>
      <c r="IQW46" s="11"/>
      <c r="IQX46" s="11"/>
      <c r="IQY46" s="11"/>
      <c r="IQZ46" s="11"/>
      <c r="IRA46" s="11"/>
      <c r="IRB46" s="11"/>
      <c r="IRC46" s="11"/>
      <c r="IRD46" s="11"/>
      <c r="IRE46" s="11"/>
      <c r="IRF46" s="11"/>
      <c r="IRG46" s="11"/>
      <c r="IRH46" s="11"/>
      <c r="IRI46" s="11"/>
      <c r="IRJ46" s="11"/>
      <c r="IRK46" s="11"/>
      <c r="IRL46" s="11"/>
      <c r="IRM46" s="11"/>
      <c r="IRN46" s="11"/>
      <c r="IRO46" s="11"/>
      <c r="IRP46" s="11"/>
      <c r="IRQ46" s="11"/>
      <c r="IRR46" s="11"/>
      <c r="IRS46" s="11"/>
      <c r="IRT46" s="11"/>
      <c r="IRU46" s="11"/>
      <c r="IRV46" s="11"/>
      <c r="IRW46" s="11"/>
      <c r="IRX46" s="11"/>
      <c r="IRY46" s="11"/>
      <c r="IRZ46" s="11"/>
      <c r="ISA46" s="11"/>
      <c r="ISB46" s="11"/>
      <c r="ISC46" s="11"/>
      <c r="ISD46" s="11"/>
      <c r="ISE46" s="11"/>
      <c r="ISF46" s="11"/>
      <c r="ISG46" s="11"/>
      <c r="ISH46" s="11"/>
      <c r="ISI46" s="11"/>
      <c r="ISJ46" s="11"/>
      <c r="ISK46" s="11"/>
      <c r="ISL46" s="11"/>
      <c r="ISM46" s="11"/>
      <c r="ISN46" s="11"/>
      <c r="ISO46" s="11"/>
      <c r="ISP46" s="11"/>
      <c r="ISQ46" s="11"/>
      <c r="ISR46" s="11"/>
      <c r="ISS46" s="11"/>
      <c r="IST46" s="11"/>
      <c r="ISU46" s="11"/>
      <c r="ISV46" s="11"/>
      <c r="ISW46" s="11"/>
      <c r="ISX46" s="11"/>
      <c r="ISY46" s="11"/>
      <c r="ISZ46" s="11"/>
      <c r="ITA46" s="11"/>
      <c r="ITB46" s="11"/>
      <c r="ITC46" s="11"/>
      <c r="ITD46" s="11"/>
      <c r="ITE46" s="11"/>
      <c r="ITF46" s="11"/>
      <c r="ITG46" s="11"/>
      <c r="ITH46" s="11"/>
      <c r="ITI46" s="11"/>
      <c r="ITJ46" s="11"/>
      <c r="ITK46" s="11"/>
      <c r="ITL46" s="11"/>
      <c r="ITM46" s="11"/>
      <c r="ITN46" s="11"/>
      <c r="ITO46" s="11"/>
      <c r="ITP46" s="11"/>
      <c r="ITQ46" s="11"/>
      <c r="ITR46" s="11"/>
      <c r="ITS46" s="11"/>
      <c r="ITT46" s="11"/>
      <c r="ITU46" s="11"/>
      <c r="ITV46" s="11"/>
      <c r="ITW46" s="11"/>
      <c r="ITX46" s="11"/>
      <c r="ITY46" s="11"/>
      <c r="ITZ46" s="11"/>
      <c r="IUA46" s="11"/>
      <c r="IUB46" s="11"/>
      <c r="IUC46" s="11"/>
      <c r="IUD46" s="11"/>
      <c r="IUE46" s="11"/>
      <c r="IUF46" s="11"/>
      <c r="IUG46" s="11"/>
      <c r="IUH46" s="11"/>
      <c r="IUI46" s="11"/>
      <c r="IUJ46" s="11"/>
      <c r="IUK46" s="11"/>
      <c r="IUL46" s="11"/>
      <c r="IUM46" s="11"/>
      <c r="IUN46" s="11"/>
      <c r="IUO46" s="11"/>
      <c r="IUP46" s="11"/>
      <c r="IUQ46" s="11"/>
      <c r="IUR46" s="11"/>
      <c r="IUS46" s="11"/>
      <c r="IUT46" s="11"/>
      <c r="IUU46" s="11"/>
      <c r="IUV46" s="11"/>
      <c r="IUW46" s="11"/>
      <c r="IUX46" s="11"/>
      <c r="IUY46" s="11"/>
      <c r="IUZ46" s="11"/>
      <c r="IVA46" s="11"/>
      <c r="IVB46" s="11"/>
      <c r="IVC46" s="11"/>
      <c r="IVD46" s="11"/>
      <c r="IVE46" s="11"/>
      <c r="IVF46" s="11"/>
      <c r="IVG46" s="11"/>
      <c r="IVH46" s="11"/>
      <c r="IVI46" s="11"/>
      <c r="IVJ46" s="11"/>
      <c r="IVK46" s="11"/>
      <c r="IVL46" s="11"/>
      <c r="IVM46" s="11"/>
      <c r="IVN46" s="11"/>
      <c r="IVO46" s="11"/>
      <c r="IVP46" s="11"/>
      <c r="IVQ46" s="11"/>
      <c r="IVR46" s="11"/>
      <c r="IVS46" s="11"/>
      <c r="IVT46" s="11"/>
      <c r="IVU46" s="11"/>
      <c r="IVV46" s="11"/>
      <c r="IVW46" s="11"/>
      <c r="IVX46" s="11"/>
      <c r="IVY46" s="11"/>
      <c r="IVZ46" s="11"/>
      <c r="IWA46" s="11"/>
      <c r="IWB46" s="11"/>
      <c r="IWC46" s="11"/>
      <c r="IWD46" s="11"/>
      <c r="IWE46" s="11"/>
      <c r="IWF46" s="11"/>
      <c r="IWG46" s="11"/>
      <c r="IWH46" s="11"/>
      <c r="IWI46" s="11"/>
      <c r="IWJ46" s="11"/>
      <c r="IWK46" s="11"/>
      <c r="IWL46" s="11"/>
      <c r="IWM46" s="11"/>
      <c r="IWN46" s="11"/>
      <c r="IWO46" s="11"/>
      <c r="IWP46" s="11"/>
      <c r="IWQ46" s="11"/>
      <c r="IWR46" s="11"/>
      <c r="IWS46" s="11"/>
      <c r="IWT46" s="11"/>
      <c r="IWU46" s="11"/>
      <c r="IWV46" s="11"/>
      <c r="IWW46" s="11"/>
      <c r="IWX46" s="11"/>
      <c r="IWY46" s="11"/>
      <c r="IWZ46" s="11"/>
      <c r="IXA46" s="11"/>
      <c r="IXB46" s="11"/>
      <c r="IXC46" s="11"/>
      <c r="IXD46" s="11"/>
      <c r="IXE46" s="11"/>
      <c r="IXF46" s="11"/>
      <c r="IXG46" s="11"/>
      <c r="IXH46" s="11"/>
      <c r="IXI46" s="11"/>
      <c r="IXJ46" s="11"/>
      <c r="IXK46" s="11"/>
      <c r="IXL46" s="11"/>
      <c r="IXM46" s="11"/>
      <c r="IXN46" s="11"/>
      <c r="IXO46" s="11"/>
      <c r="IXP46" s="11"/>
      <c r="IXQ46" s="11"/>
      <c r="IXR46" s="11"/>
      <c r="IXS46" s="11"/>
      <c r="IXT46" s="11"/>
      <c r="IXU46" s="11"/>
      <c r="IXV46" s="11"/>
      <c r="IXW46" s="11"/>
      <c r="IXX46" s="11"/>
      <c r="IXY46" s="11"/>
      <c r="IXZ46" s="11"/>
      <c r="IYA46" s="11"/>
      <c r="IYB46" s="11"/>
      <c r="IYC46" s="11"/>
      <c r="IYD46" s="11"/>
      <c r="IYE46" s="11"/>
      <c r="IYF46" s="11"/>
      <c r="IYG46" s="11"/>
      <c r="IYH46" s="11"/>
      <c r="IYI46" s="11"/>
      <c r="IYJ46" s="11"/>
      <c r="IYK46" s="11"/>
      <c r="IYL46" s="11"/>
      <c r="IYM46" s="11"/>
      <c r="IYN46" s="11"/>
      <c r="IYO46" s="11"/>
      <c r="IYP46" s="11"/>
      <c r="IYQ46" s="11"/>
      <c r="IYR46" s="11"/>
      <c r="IYS46" s="11"/>
      <c r="IYT46" s="11"/>
      <c r="IYU46" s="11"/>
      <c r="IYV46" s="11"/>
      <c r="IYW46" s="11"/>
      <c r="IYX46" s="11"/>
      <c r="IYY46" s="11"/>
      <c r="IYZ46" s="11"/>
      <c r="IZA46" s="11"/>
      <c r="IZB46" s="11"/>
      <c r="IZC46" s="11"/>
      <c r="IZD46" s="11"/>
      <c r="IZE46" s="11"/>
      <c r="IZF46" s="11"/>
      <c r="IZG46" s="11"/>
      <c r="IZH46" s="11"/>
      <c r="IZI46" s="11"/>
      <c r="IZJ46" s="11"/>
      <c r="IZK46" s="11"/>
      <c r="IZL46" s="11"/>
      <c r="IZM46" s="11"/>
      <c r="IZN46" s="11"/>
      <c r="IZO46" s="11"/>
      <c r="IZP46" s="11"/>
      <c r="IZQ46" s="11"/>
      <c r="IZR46" s="11"/>
      <c r="IZS46" s="11"/>
      <c r="IZT46" s="11"/>
      <c r="IZU46" s="11"/>
      <c r="IZV46" s="11"/>
      <c r="IZW46" s="11"/>
      <c r="IZX46" s="11"/>
      <c r="IZY46" s="11"/>
      <c r="IZZ46" s="11"/>
      <c r="JAA46" s="11"/>
      <c r="JAB46" s="11"/>
      <c r="JAC46" s="11"/>
      <c r="JAD46" s="11"/>
      <c r="JAE46" s="11"/>
      <c r="JAF46" s="11"/>
      <c r="JAG46" s="11"/>
      <c r="JAH46" s="11"/>
      <c r="JAI46" s="11"/>
      <c r="JAJ46" s="11"/>
      <c r="JAK46" s="11"/>
      <c r="JAL46" s="11"/>
      <c r="JAM46" s="11"/>
      <c r="JAN46" s="11"/>
      <c r="JAO46" s="11"/>
      <c r="JAP46" s="11"/>
      <c r="JAQ46" s="11"/>
      <c r="JAR46" s="11"/>
      <c r="JAS46" s="11"/>
      <c r="JAT46" s="11"/>
      <c r="JAU46" s="11"/>
      <c r="JAV46" s="11"/>
      <c r="JAW46" s="11"/>
      <c r="JAX46" s="11"/>
      <c r="JAY46" s="11"/>
      <c r="JAZ46" s="11"/>
      <c r="JBA46" s="11"/>
      <c r="JBB46" s="11"/>
      <c r="JBC46" s="11"/>
      <c r="JBD46" s="11"/>
      <c r="JBE46" s="11"/>
      <c r="JBF46" s="11"/>
      <c r="JBG46" s="11"/>
      <c r="JBH46" s="11"/>
      <c r="JBI46" s="11"/>
      <c r="JBJ46" s="11"/>
      <c r="JBK46" s="11"/>
      <c r="JBL46" s="11"/>
      <c r="JBM46" s="11"/>
      <c r="JBN46" s="11"/>
      <c r="JBO46" s="11"/>
      <c r="JBP46" s="11"/>
      <c r="JBQ46" s="11"/>
      <c r="JBR46" s="11"/>
      <c r="JBS46" s="11"/>
      <c r="JBT46" s="11"/>
      <c r="JBU46" s="11"/>
      <c r="JBV46" s="11"/>
      <c r="JBW46" s="11"/>
      <c r="JBX46" s="11"/>
      <c r="JBY46" s="11"/>
      <c r="JBZ46" s="11"/>
      <c r="JCA46" s="11"/>
      <c r="JCB46" s="11"/>
      <c r="JCC46" s="11"/>
      <c r="JCD46" s="11"/>
      <c r="JCE46" s="11"/>
      <c r="JCF46" s="11"/>
      <c r="JCG46" s="11"/>
      <c r="JCH46" s="11"/>
      <c r="JCI46" s="11"/>
      <c r="JCJ46" s="11"/>
      <c r="JCK46" s="11"/>
      <c r="JCL46" s="11"/>
      <c r="JCM46" s="11"/>
      <c r="JCN46" s="11"/>
      <c r="JCO46" s="11"/>
      <c r="JCP46" s="11"/>
      <c r="JCQ46" s="11"/>
      <c r="JCR46" s="11"/>
      <c r="JCS46" s="11"/>
      <c r="JCT46" s="11"/>
      <c r="JCU46" s="11"/>
      <c r="JCV46" s="11"/>
      <c r="JCW46" s="11"/>
      <c r="JCX46" s="11"/>
      <c r="JCY46" s="11"/>
      <c r="JCZ46" s="11"/>
      <c r="JDA46" s="11"/>
      <c r="JDB46" s="11"/>
      <c r="JDC46" s="11"/>
      <c r="JDD46" s="11"/>
      <c r="JDE46" s="11"/>
      <c r="JDF46" s="11"/>
      <c r="JDG46" s="11"/>
      <c r="JDH46" s="11"/>
      <c r="JDI46" s="11"/>
      <c r="JDJ46" s="11"/>
      <c r="JDK46" s="11"/>
      <c r="JDL46" s="11"/>
      <c r="JDM46" s="11"/>
      <c r="JDN46" s="11"/>
      <c r="JDO46" s="11"/>
      <c r="JDP46" s="11"/>
      <c r="JDQ46" s="11"/>
      <c r="JDR46" s="11"/>
      <c r="JDS46" s="11"/>
      <c r="JDT46" s="11"/>
      <c r="JDU46" s="11"/>
      <c r="JDV46" s="11"/>
      <c r="JDW46" s="11"/>
      <c r="JDX46" s="11"/>
      <c r="JDY46" s="11"/>
      <c r="JDZ46" s="11"/>
      <c r="JEA46" s="11"/>
      <c r="JEB46" s="11"/>
      <c r="JEC46" s="11"/>
      <c r="JED46" s="11"/>
      <c r="JEE46" s="11"/>
      <c r="JEF46" s="11"/>
      <c r="JEG46" s="11"/>
      <c r="JEH46" s="11"/>
      <c r="JEI46" s="11"/>
      <c r="JEJ46" s="11"/>
      <c r="JEK46" s="11"/>
      <c r="JEL46" s="11"/>
      <c r="JEM46" s="11"/>
      <c r="JEN46" s="11"/>
      <c r="JEO46" s="11"/>
      <c r="JEP46" s="11"/>
      <c r="JEQ46" s="11"/>
      <c r="JER46" s="11"/>
      <c r="JES46" s="11"/>
      <c r="JET46" s="11"/>
      <c r="JEU46" s="11"/>
      <c r="JEV46" s="11"/>
      <c r="JEW46" s="11"/>
      <c r="JEX46" s="11"/>
      <c r="JEY46" s="11"/>
      <c r="JEZ46" s="11"/>
      <c r="JFA46" s="11"/>
      <c r="JFB46" s="11"/>
      <c r="JFC46" s="11"/>
      <c r="JFD46" s="11"/>
      <c r="JFE46" s="11"/>
      <c r="JFF46" s="11"/>
      <c r="JFG46" s="11"/>
      <c r="JFH46" s="11"/>
      <c r="JFI46" s="11"/>
      <c r="JFJ46" s="11"/>
      <c r="JFK46" s="11"/>
      <c r="JFL46" s="11"/>
      <c r="JFM46" s="11"/>
      <c r="JFN46" s="11"/>
      <c r="JFO46" s="11"/>
      <c r="JFP46" s="11"/>
      <c r="JFQ46" s="11"/>
      <c r="JFR46" s="11"/>
      <c r="JFS46" s="11"/>
      <c r="JFT46" s="11"/>
      <c r="JFU46" s="11"/>
      <c r="JFV46" s="11"/>
      <c r="JFW46" s="11"/>
      <c r="JFX46" s="11"/>
      <c r="JFY46" s="11"/>
      <c r="JFZ46" s="11"/>
      <c r="JGA46" s="11"/>
      <c r="JGB46" s="11"/>
      <c r="JGC46" s="11"/>
      <c r="JGD46" s="11"/>
      <c r="JGE46" s="11"/>
      <c r="JGF46" s="11"/>
      <c r="JGG46" s="11"/>
      <c r="JGH46" s="11"/>
      <c r="JGI46" s="11"/>
      <c r="JGJ46" s="11"/>
      <c r="JGK46" s="11"/>
      <c r="JGL46" s="11"/>
      <c r="JGM46" s="11"/>
      <c r="JGN46" s="11"/>
      <c r="JGO46" s="11"/>
      <c r="JGP46" s="11"/>
      <c r="JGQ46" s="11"/>
      <c r="JGR46" s="11"/>
      <c r="JGS46" s="11"/>
      <c r="JGT46" s="11"/>
      <c r="JGU46" s="11"/>
      <c r="JGV46" s="11"/>
      <c r="JGW46" s="11"/>
      <c r="JGX46" s="11"/>
      <c r="JGY46" s="11"/>
      <c r="JGZ46" s="11"/>
      <c r="JHA46" s="11"/>
      <c r="JHB46" s="11"/>
      <c r="JHC46" s="11"/>
      <c r="JHD46" s="11"/>
      <c r="JHE46" s="11"/>
      <c r="JHF46" s="11"/>
      <c r="JHG46" s="11"/>
      <c r="JHH46" s="11"/>
      <c r="JHI46" s="11"/>
      <c r="JHJ46" s="11"/>
      <c r="JHK46" s="11"/>
      <c r="JHL46" s="11"/>
      <c r="JHM46" s="11"/>
      <c r="JHN46" s="11"/>
      <c r="JHO46" s="11"/>
      <c r="JHP46" s="11"/>
      <c r="JHQ46" s="11"/>
      <c r="JHR46" s="11"/>
      <c r="JHS46" s="11"/>
      <c r="JHT46" s="11"/>
      <c r="JHU46" s="11"/>
      <c r="JHV46" s="11"/>
      <c r="JHW46" s="11"/>
      <c r="JHX46" s="11"/>
      <c r="JHY46" s="11"/>
      <c r="JHZ46" s="11"/>
      <c r="JIA46" s="11"/>
      <c r="JIB46" s="11"/>
      <c r="JIC46" s="11"/>
      <c r="JID46" s="11"/>
      <c r="JIE46" s="11"/>
      <c r="JIF46" s="11"/>
      <c r="JIG46" s="11"/>
      <c r="JIH46" s="11"/>
      <c r="JII46" s="11"/>
      <c r="JIJ46" s="11"/>
      <c r="JIK46" s="11"/>
      <c r="JIL46" s="11"/>
      <c r="JIM46" s="11"/>
      <c r="JIN46" s="11"/>
      <c r="JIO46" s="11"/>
      <c r="JIP46" s="11"/>
      <c r="JIQ46" s="11"/>
      <c r="JIR46" s="11"/>
      <c r="JIS46" s="11"/>
      <c r="JIT46" s="11"/>
      <c r="JIU46" s="11"/>
      <c r="JIV46" s="11"/>
      <c r="JIW46" s="11"/>
      <c r="JIX46" s="11"/>
      <c r="JIY46" s="11"/>
      <c r="JIZ46" s="11"/>
      <c r="JJA46" s="11"/>
      <c r="JJB46" s="11"/>
      <c r="JJC46" s="11"/>
      <c r="JJD46" s="11"/>
      <c r="JJE46" s="11"/>
      <c r="JJF46" s="11"/>
      <c r="JJG46" s="11"/>
      <c r="JJH46" s="11"/>
      <c r="JJI46" s="11"/>
      <c r="JJJ46" s="11"/>
      <c r="JJK46" s="11"/>
      <c r="JJL46" s="11"/>
      <c r="JJM46" s="11"/>
      <c r="JJN46" s="11"/>
      <c r="JJO46" s="11"/>
      <c r="JJP46" s="11"/>
      <c r="JJQ46" s="11"/>
      <c r="JJR46" s="11"/>
      <c r="JJS46" s="11"/>
      <c r="JJT46" s="11"/>
      <c r="JJU46" s="11"/>
      <c r="JJV46" s="11"/>
      <c r="JJW46" s="11"/>
      <c r="JJX46" s="11"/>
      <c r="JJY46" s="11"/>
      <c r="JJZ46" s="11"/>
      <c r="JKA46" s="11"/>
      <c r="JKB46" s="11"/>
      <c r="JKC46" s="11"/>
      <c r="JKD46" s="11"/>
      <c r="JKE46" s="11"/>
      <c r="JKF46" s="11"/>
      <c r="JKG46" s="11"/>
      <c r="JKH46" s="11"/>
      <c r="JKI46" s="11"/>
      <c r="JKJ46" s="11"/>
      <c r="JKK46" s="11"/>
      <c r="JKL46" s="11"/>
      <c r="JKM46" s="11"/>
      <c r="JKN46" s="11"/>
      <c r="JKO46" s="11"/>
      <c r="JKP46" s="11"/>
      <c r="JKQ46" s="11"/>
      <c r="JKR46" s="11"/>
      <c r="JKS46" s="11"/>
      <c r="JKT46" s="11"/>
      <c r="JKU46" s="11"/>
      <c r="JKV46" s="11"/>
      <c r="JKW46" s="11"/>
      <c r="JKX46" s="11"/>
      <c r="JKY46" s="11"/>
      <c r="JKZ46" s="11"/>
      <c r="JLA46" s="11"/>
      <c r="JLB46" s="11"/>
      <c r="JLC46" s="11"/>
      <c r="JLD46" s="11"/>
      <c r="JLE46" s="11"/>
      <c r="JLF46" s="11"/>
      <c r="JLG46" s="11"/>
      <c r="JLH46" s="11"/>
      <c r="JLI46" s="11"/>
      <c r="JLJ46" s="11"/>
      <c r="JLK46" s="11"/>
      <c r="JLL46" s="11"/>
      <c r="JLM46" s="11"/>
      <c r="JLN46" s="11"/>
      <c r="JLO46" s="11"/>
      <c r="JLP46" s="11"/>
      <c r="JLQ46" s="11"/>
      <c r="JLR46" s="11"/>
      <c r="JLS46" s="11"/>
      <c r="JLT46" s="11"/>
      <c r="JLU46" s="11"/>
      <c r="JLV46" s="11"/>
      <c r="JLW46" s="11"/>
      <c r="JLX46" s="11"/>
      <c r="JLY46" s="11"/>
      <c r="JLZ46" s="11"/>
      <c r="JMA46" s="11"/>
      <c r="JMB46" s="11"/>
      <c r="JMC46" s="11"/>
      <c r="JMD46" s="11"/>
      <c r="JME46" s="11"/>
      <c r="JMF46" s="11"/>
      <c r="JMG46" s="11"/>
      <c r="JMH46" s="11"/>
      <c r="JMI46" s="11"/>
      <c r="JMJ46" s="11"/>
      <c r="JMK46" s="11"/>
      <c r="JML46" s="11"/>
      <c r="JMM46" s="11"/>
      <c r="JMN46" s="11"/>
      <c r="JMO46" s="11"/>
      <c r="JMP46" s="11"/>
      <c r="JMQ46" s="11"/>
      <c r="JMR46" s="11"/>
      <c r="JMS46" s="11"/>
      <c r="JMT46" s="11"/>
      <c r="JMU46" s="11"/>
      <c r="JMV46" s="11"/>
      <c r="JMW46" s="11"/>
      <c r="JMX46" s="11"/>
      <c r="JMY46" s="11"/>
      <c r="JMZ46" s="11"/>
      <c r="JNA46" s="11"/>
      <c r="JNB46" s="11"/>
      <c r="JNC46" s="11"/>
      <c r="JND46" s="11"/>
      <c r="JNE46" s="11"/>
      <c r="JNF46" s="11"/>
      <c r="JNG46" s="11"/>
      <c r="JNH46" s="11"/>
      <c r="JNI46" s="11"/>
      <c r="JNJ46" s="11"/>
      <c r="JNK46" s="11"/>
      <c r="JNL46" s="11"/>
      <c r="JNM46" s="11"/>
      <c r="JNN46" s="11"/>
      <c r="JNO46" s="11"/>
      <c r="JNP46" s="11"/>
      <c r="JNQ46" s="11"/>
      <c r="JNR46" s="11"/>
      <c r="JNS46" s="11"/>
      <c r="JNT46" s="11"/>
      <c r="JNU46" s="11"/>
      <c r="JNV46" s="11"/>
      <c r="JNW46" s="11"/>
      <c r="JNX46" s="11"/>
      <c r="JNY46" s="11"/>
      <c r="JNZ46" s="11"/>
      <c r="JOA46" s="11"/>
      <c r="JOB46" s="11"/>
      <c r="JOC46" s="11"/>
      <c r="JOD46" s="11"/>
      <c r="JOE46" s="11"/>
      <c r="JOF46" s="11"/>
      <c r="JOG46" s="11"/>
      <c r="JOH46" s="11"/>
      <c r="JOI46" s="11"/>
      <c r="JOJ46" s="11"/>
      <c r="JOK46" s="11"/>
      <c r="JOL46" s="11"/>
      <c r="JOM46" s="11"/>
      <c r="JON46" s="11"/>
      <c r="JOO46" s="11"/>
      <c r="JOP46" s="11"/>
      <c r="JOQ46" s="11"/>
      <c r="JOR46" s="11"/>
      <c r="JOS46" s="11"/>
      <c r="JOT46" s="11"/>
      <c r="JOU46" s="11"/>
      <c r="JOV46" s="11"/>
      <c r="JOW46" s="11"/>
      <c r="JOX46" s="11"/>
      <c r="JOY46" s="11"/>
      <c r="JOZ46" s="11"/>
      <c r="JPA46" s="11"/>
      <c r="JPB46" s="11"/>
      <c r="JPC46" s="11"/>
      <c r="JPD46" s="11"/>
      <c r="JPE46" s="11"/>
      <c r="JPF46" s="11"/>
      <c r="JPG46" s="11"/>
      <c r="JPH46" s="11"/>
      <c r="JPI46" s="11"/>
      <c r="JPJ46" s="11"/>
      <c r="JPK46" s="11"/>
      <c r="JPL46" s="11"/>
      <c r="JPM46" s="11"/>
      <c r="JPN46" s="11"/>
      <c r="JPO46" s="11"/>
      <c r="JPP46" s="11"/>
      <c r="JPQ46" s="11"/>
      <c r="JPR46" s="11"/>
      <c r="JPS46" s="11"/>
      <c r="JPT46" s="11"/>
      <c r="JPU46" s="11"/>
      <c r="JPV46" s="11"/>
      <c r="JPW46" s="11"/>
      <c r="JPX46" s="11"/>
      <c r="JPY46" s="11"/>
      <c r="JPZ46" s="11"/>
      <c r="JQA46" s="11"/>
      <c r="JQB46" s="11"/>
      <c r="JQC46" s="11"/>
      <c r="JQD46" s="11"/>
      <c r="JQE46" s="11"/>
      <c r="JQF46" s="11"/>
      <c r="JQG46" s="11"/>
      <c r="JQH46" s="11"/>
      <c r="JQI46" s="11"/>
      <c r="JQJ46" s="11"/>
      <c r="JQK46" s="11"/>
      <c r="JQL46" s="11"/>
      <c r="JQM46" s="11"/>
      <c r="JQN46" s="11"/>
      <c r="JQO46" s="11"/>
      <c r="JQP46" s="11"/>
      <c r="JQQ46" s="11"/>
      <c r="JQR46" s="11"/>
      <c r="JQS46" s="11"/>
      <c r="JQT46" s="11"/>
      <c r="JQU46" s="11"/>
      <c r="JQV46" s="11"/>
      <c r="JQW46" s="11"/>
      <c r="JQX46" s="11"/>
      <c r="JQY46" s="11"/>
      <c r="JQZ46" s="11"/>
      <c r="JRA46" s="11"/>
      <c r="JRB46" s="11"/>
      <c r="JRC46" s="11"/>
      <c r="JRD46" s="11"/>
      <c r="JRE46" s="11"/>
      <c r="JRF46" s="11"/>
      <c r="JRG46" s="11"/>
      <c r="JRH46" s="11"/>
      <c r="JRI46" s="11"/>
      <c r="JRJ46" s="11"/>
      <c r="JRK46" s="11"/>
      <c r="JRL46" s="11"/>
      <c r="JRM46" s="11"/>
      <c r="JRN46" s="11"/>
      <c r="JRO46" s="11"/>
      <c r="JRP46" s="11"/>
      <c r="JRQ46" s="11"/>
      <c r="JRR46" s="11"/>
      <c r="JRS46" s="11"/>
      <c r="JRT46" s="11"/>
      <c r="JRU46" s="11"/>
      <c r="JRV46" s="11"/>
      <c r="JRW46" s="11"/>
      <c r="JRX46" s="11"/>
      <c r="JRY46" s="11"/>
      <c r="JRZ46" s="11"/>
      <c r="JSA46" s="11"/>
      <c r="JSB46" s="11"/>
      <c r="JSC46" s="11"/>
      <c r="JSD46" s="11"/>
      <c r="JSE46" s="11"/>
      <c r="JSF46" s="11"/>
      <c r="JSG46" s="11"/>
      <c r="JSH46" s="11"/>
      <c r="JSI46" s="11"/>
      <c r="JSJ46" s="11"/>
      <c r="JSK46" s="11"/>
      <c r="JSL46" s="11"/>
      <c r="JSM46" s="11"/>
      <c r="JSN46" s="11"/>
      <c r="JSO46" s="11"/>
      <c r="JSP46" s="11"/>
      <c r="JSQ46" s="11"/>
      <c r="JSR46" s="11"/>
      <c r="JSS46" s="11"/>
      <c r="JST46" s="11"/>
      <c r="JSU46" s="11"/>
      <c r="JSV46" s="11"/>
      <c r="JSW46" s="11"/>
      <c r="JSX46" s="11"/>
      <c r="JSY46" s="11"/>
      <c r="JSZ46" s="11"/>
      <c r="JTA46" s="11"/>
      <c r="JTB46" s="11"/>
      <c r="JTC46" s="11"/>
      <c r="JTD46" s="11"/>
      <c r="JTE46" s="11"/>
      <c r="JTF46" s="11"/>
      <c r="JTG46" s="11"/>
      <c r="JTH46" s="11"/>
      <c r="JTI46" s="11"/>
      <c r="JTJ46" s="11"/>
      <c r="JTK46" s="11"/>
      <c r="JTL46" s="11"/>
      <c r="JTM46" s="11"/>
      <c r="JTN46" s="11"/>
      <c r="JTO46" s="11"/>
      <c r="JTP46" s="11"/>
      <c r="JTQ46" s="11"/>
      <c r="JTR46" s="11"/>
      <c r="JTS46" s="11"/>
      <c r="JTT46" s="11"/>
      <c r="JTU46" s="11"/>
      <c r="JTV46" s="11"/>
      <c r="JTW46" s="11"/>
      <c r="JTX46" s="11"/>
      <c r="JTY46" s="11"/>
      <c r="JTZ46" s="11"/>
      <c r="JUA46" s="11"/>
      <c r="JUB46" s="11"/>
      <c r="JUC46" s="11"/>
      <c r="JUD46" s="11"/>
      <c r="JUE46" s="11"/>
      <c r="JUF46" s="11"/>
      <c r="JUG46" s="11"/>
      <c r="JUH46" s="11"/>
      <c r="JUI46" s="11"/>
      <c r="JUJ46" s="11"/>
      <c r="JUK46" s="11"/>
      <c r="JUL46" s="11"/>
      <c r="JUM46" s="11"/>
      <c r="JUN46" s="11"/>
      <c r="JUO46" s="11"/>
      <c r="JUP46" s="11"/>
      <c r="JUQ46" s="11"/>
      <c r="JUR46" s="11"/>
      <c r="JUS46" s="11"/>
      <c r="JUT46" s="11"/>
      <c r="JUU46" s="11"/>
      <c r="JUV46" s="11"/>
      <c r="JUW46" s="11"/>
      <c r="JUX46" s="11"/>
      <c r="JUY46" s="11"/>
      <c r="JUZ46" s="11"/>
      <c r="JVA46" s="11"/>
      <c r="JVB46" s="11"/>
      <c r="JVC46" s="11"/>
      <c r="JVD46" s="11"/>
      <c r="JVE46" s="11"/>
      <c r="JVF46" s="11"/>
      <c r="JVG46" s="11"/>
      <c r="JVH46" s="11"/>
      <c r="JVI46" s="11"/>
      <c r="JVJ46" s="11"/>
      <c r="JVK46" s="11"/>
      <c r="JVL46" s="11"/>
      <c r="JVM46" s="11"/>
      <c r="JVN46" s="11"/>
      <c r="JVO46" s="11"/>
      <c r="JVP46" s="11"/>
      <c r="JVQ46" s="11"/>
      <c r="JVR46" s="11"/>
      <c r="JVS46" s="11"/>
      <c r="JVT46" s="11"/>
      <c r="JVU46" s="11"/>
      <c r="JVV46" s="11"/>
      <c r="JVW46" s="11"/>
      <c r="JVX46" s="11"/>
      <c r="JVY46" s="11"/>
      <c r="JVZ46" s="11"/>
      <c r="JWA46" s="11"/>
      <c r="JWB46" s="11"/>
      <c r="JWC46" s="11"/>
      <c r="JWD46" s="11"/>
      <c r="JWE46" s="11"/>
      <c r="JWF46" s="11"/>
      <c r="JWG46" s="11"/>
      <c r="JWH46" s="11"/>
      <c r="JWI46" s="11"/>
      <c r="JWJ46" s="11"/>
      <c r="JWK46" s="11"/>
      <c r="JWL46" s="11"/>
      <c r="JWM46" s="11"/>
      <c r="JWN46" s="11"/>
      <c r="JWO46" s="11"/>
      <c r="JWP46" s="11"/>
      <c r="JWQ46" s="11"/>
      <c r="JWR46" s="11"/>
      <c r="JWS46" s="11"/>
      <c r="JWT46" s="11"/>
      <c r="JWU46" s="11"/>
      <c r="JWV46" s="11"/>
      <c r="JWW46" s="11"/>
      <c r="JWX46" s="11"/>
      <c r="JWY46" s="11"/>
      <c r="JWZ46" s="11"/>
      <c r="JXA46" s="11"/>
      <c r="JXB46" s="11"/>
      <c r="JXC46" s="11"/>
      <c r="JXD46" s="11"/>
      <c r="JXE46" s="11"/>
      <c r="JXF46" s="11"/>
      <c r="JXG46" s="11"/>
      <c r="JXH46" s="11"/>
      <c r="JXI46" s="11"/>
      <c r="JXJ46" s="11"/>
      <c r="JXK46" s="11"/>
      <c r="JXL46" s="11"/>
      <c r="JXM46" s="11"/>
      <c r="JXN46" s="11"/>
      <c r="JXO46" s="11"/>
      <c r="JXP46" s="11"/>
      <c r="JXQ46" s="11"/>
      <c r="JXR46" s="11"/>
      <c r="JXS46" s="11"/>
      <c r="JXT46" s="11"/>
      <c r="JXU46" s="11"/>
      <c r="JXV46" s="11"/>
      <c r="JXW46" s="11"/>
      <c r="JXX46" s="11"/>
      <c r="JXY46" s="11"/>
      <c r="JXZ46" s="11"/>
      <c r="JYA46" s="11"/>
      <c r="JYB46" s="11"/>
      <c r="JYC46" s="11"/>
      <c r="JYD46" s="11"/>
      <c r="JYE46" s="11"/>
      <c r="JYF46" s="11"/>
      <c r="JYG46" s="11"/>
      <c r="JYH46" s="11"/>
      <c r="JYI46" s="11"/>
      <c r="JYJ46" s="11"/>
      <c r="JYK46" s="11"/>
      <c r="JYL46" s="11"/>
      <c r="JYM46" s="11"/>
      <c r="JYN46" s="11"/>
      <c r="JYO46" s="11"/>
      <c r="JYP46" s="11"/>
      <c r="JYQ46" s="11"/>
      <c r="JYR46" s="11"/>
      <c r="JYS46" s="11"/>
      <c r="JYT46" s="11"/>
      <c r="JYU46" s="11"/>
      <c r="JYV46" s="11"/>
      <c r="JYW46" s="11"/>
      <c r="JYX46" s="11"/>
      <c r="JYY46" s="11"/>
      <c r="JYZ46" s="11"/>
      <c r="JZA46" s="11"/>
      <c r="JZB46" s="11"/>
      <c r="JZC46" s="11"/>
      <c r="JZD46" s="11"/>
      <c r="JZE46" s="11"/>
      <c r="JZF46" s="11"/>
      <c r="JZG46" s="11"/>
      <c r="JZH46" s="11"/>
      <c r="JZI46" s="11"/>
      <c r="JZJ46" s="11"/>
      <c r="JZK46" s="11"/>
      <c r="JZL46" s="11"/>
      <c r="JZM46" s="11"/>
      <c r="JZN46" s="11"/>
      <c r="JZO46" s="11"/>
      <c r="JZP46" s="11"/>
      <c r="JZQ46" s="11"/>
      <c r="JZR46" s="11"/>
      <c r="JZS46" s="11"/>
      <c r="JZT46" s="11"/>
      <c r="JZU46" s="11"/>
      <c r="JZV46" s="11"/>
      <c r="JZW46" s="11"/>
      <c r="JZX46" s="11"/>
      <c r="JZY46" s="11"/>
      <c r="JZZ46" s="11"/>
      <c r="KAA46" s="11"/>
      <c r="KAB46" s="11"/>
      <c r="KAC46" s="11"/>
      <c r="KAD46" s="11"/>
      <c r="KAE46" s="11"/>
      <c r="KAF46" s="11"/>
      <c r="KAG46" s="11"/>
      <c r="KAH46" s="11"/>
      <c r="KAI46" s="11"/>
      <c r="KAJ46" s="11"/>
      <c r="KAK46" s="11"/>
      <c r="KAL46" s="11"/>
      <c r="KAM46" s="11"/>
      <c r="KAN46" s="11"/>
      <c r="KAO46" s="11"/>
      <c r="KAP46" s="11"/>
      <c r="KAQ46" s="11"/>
      <c r="KAR46" s="11"/>
      <c r="KAS46" s="11"/>
      <c r="KAT46" s="11"/>
      <c r="KAU46" s="11"/>
      <c r="KAV46" s="11"/>
      <c r="KAW46" s="11"/>
      <c r="KAX46" s="11"/>
      <c r="KAY46" s="11"/>
      <c r="KAZ46" s="11"/>
      <c r="KBA46" s="11"/>
      <c r="KBB46" s="11"/>
      <c r="KBC46" s="11"/>
      <c r="KBD46" s="11"/>
      <c r="KBE46" s="11"/>
      <c r="KBF46" s="11"/>
      <c r="KBG46" s="11"/>
      <c r="KBH46" s="11"/>
      <c r="KBI46" s="11"/>
      <c r="KBJ46" s="11"/>
      <c r="KBK46" s="11"/>
      <c r="KBL46" s="11"/>
      <c r="KBM46" s="11"/>
      <c r="KBN46" s="11"/>
      <c r="KBO46" s="11"/>
      <c r="KBP46" s="11"/>
      <c r="KBQ46" s="11"/>
      <c r="KBR46" s="11"/>
      <c r="KBS46" s="11"/>
      <c r="KBT46" s="11"/>
      <c r="KBU46" s="11"/>
      <c r="KBV46" s="11"/>
      <c r="KBW46" s="11"/>
      <c r="KBX46" s="11"/>
      <c r="KBY46" s="11"/>
      <c r="KBZ46" s="11"/>
      <c r="KCA46" s="11"/>
      <c r="KCB46" s="11"/>
      <c r="KCC46" s="11"/>
      <c r="KCD46" s="11"/>
      <c r="KCE46" s="11"/>
      <c r="KCF46" s="11"/>
      <c r="KCG46" s="11"/>
      <c r="KCH46" s="11"/>
      <c r="KCI46" s="11"/>
      <c r="KCJ46" s="11"/>
      <c r="KCK46" s="11"/>
      <c r="KCL46" s="11"/>
      <c r="KCM46" s="11"/>
      <c r="KCN46" s="11"/>
      <c r="KCO46" s="11"/>
      <c r="KCP46" s="11"/>
      <c r="KCQ46" s="11"/>
      <c r="KCR46" s="11"/>
      <c r="KCS46" s="11"/>
      <c r="KCT46" s="11"/>
      <c r="KCU46" s="11"/>
      <c r="KCV46" s="11"/>
      <c r="KCW46" s="11"/>
      <c r="KCX46" s="11"/>
      <c r="KCY46" s="11"/>
      <c r="KCZ46" s="11"/>
      <c r="KDA46" s="11"/>
      <c r="KDB46" s="11"/>
      <c r="KDC46" s="11"/>
      <c r="KDD46" s="11"/>
      <c r="KDE46" s="11"/>
      <c r="KDF46" s="11"/>
      <c r="KDG46" s="11"/>
      <c r="KDH46" s="11"/>
      <c r="KDI46" s="11"/>
      <c r="KDJ46" s="11"/>
      <c r="KDK46" s="11"/>
      <c r="KDL46" s="11"/>
      <c r="KDM46" s="11"/>
      <c r="KDN46" s="11"/>
      <c r="KDO46" s="11"/>
      <c r="KDP46" s="11"/>
      <c r="KDQ46" s="11"/>
      <c r="KDR46" s="11"/>
      <c r="KDS46" s="11"/>
      <c r="KDT46" s="11"/>
      <c r="KDU46" s="11"/>
      <c r="KDV46" s="11"/>
      <c r="KDW46" s="11"/>
      <c r="KDX46" s="11"/>
      <c r="KDY46" s="11"/>
      <c r="KDZ46" s="11"/>
      <c r="KEA46" s="11"/>
      <c r="KEB46" s="11"/>
      <c r="KEC46" s="11"/>
      <c r="KED46" s="11"/>
      <c r="KEE46" s="11"/>
      <c r="KEF46" s="11"/>
      <c r="KEG46" s="11"/>
      <c r="KEH46" s="11"/>
      <c r="KEI46" s="11"/>
      <c r="KEJ46" s="11"/>
      <c r="KEK46" s="11"/>
      <c r="KEL46" s="11"/>
      <c r="KEM46" s="11"/>
      <c r="KEN46" s="11"/>
      <c r="KEO46" s="11"/>
      <c r="KEP46" s="11"/>
      <c r="KEQ46" s="11"/>
      <c r="KER46" s="11"/>
      <c r="KES46" s="11"/>
      <c r="KET46" s="11"/>
      <c r="KEU46" s="11"/>
      <c r="KEV46" s="11"/>
      <c r="KEW46" s="11"/>
      <c r="KEX46" s="11"/>
      <c r="KEY46" s="11"/>
      <c r="KEZ46" s="11"/>
      <c r="KFA46" s="11"/>
      <c r="KFB46" s="11"/>
      <c r="KFC46" s="11"/>
      <c r="KFD46" s="11"/>
      <c r="KFE46" s="11"/>
      <c r="KFF46" s="11"/>
      <c r="KFG46" s="11"/>
      <c r="KFH46" s="11"/>
      <c r="KFI46" s="11"/>
      <c r="KFJ46" s="11"/>
      <c r="KFK46" s="11"/>
      <c r="KFL46" s="11"/>
      <c r="KFM46" s="11"/>
      <c r="KFN46" s="11"/>
      <c r="KFO46" s="11"/>
      <c r="KFP46" s="11"/>
      <c r="KFQ46" s="11"/>
      <c r="KFR46" s="11"/>
      <c r="KFS46" s="11"/>
      <c r="KFT46" s="11"/>
      <c r="KFU46" s="11"/>
      <c r="KFV46" s="11"/>
      <c r="KFW46" s="11"/>
      <c r="KFX46" s="11"/>
      <c r="KFY46" s="11"/>
      <c r="KFZ46" s="11"/>
      <c r="KGA46" s="11"/>
      <c r="KGB46" s="11"/>
      <c r="KGC46" s="11"/>
      <c r="KGD46" s="11"/>
      <c r="KGE46" s="11"/>
      <c r="KGF46" s="11"/>
      <c r="KGG46" s="11"/>
      <c r="KGH46" s="11"/>
      <c r="KGI46" s="11"/>
      <c r="KGJ46" s="11"/>
      <c r="KGK46" s="11"/>
      <c r="KGL46" s="11"/>
      <c r="KGM46" s="11"/>
      <c r="KGN46" s="11"/>
      <c r="KGO46" s="11"/>
      <c r="KGP46" s="11"/>
      <c r="KGQ46" s="11"/>
      <c r="KGR46" s="11"/>
      <c r="KGS46" s="11"/>
      <c r="KGT46" s="11"/>
      <c r="KGU46" s="11"/>
      <c r="KGV46" s="11"/>
      <c r="KGW46" s="11"/>
      <c r="KGX46" s="11"/>
      <c r="KGY46" s="11"/>
      <c r="KGZ46" s="11"/>
      <c r="KHA46" s="11"/>
      <c r="KHB46" s="11"/>
      <c r="KHC46" s="11"/>
      <c r="KHD46" s="11"/>
      <c r="KHE46" s="11"/>
      <c r="KHF46" s="11"/>
      <c r="KHG46" s="11"/>
      <c r="KHH46" s="11"/>
      <c r="KHI46" s="11"/>
      <c r="KHJ46" s="11"/>
      <c r="KHK46" s="11"/>
      <c r="KHL46" s="11"/>
      <c r="KHM46" s="11"/>
      <c r="KHN46" s="11"/>
      <c r="KHO46" s="11"/>
      <c r="KHP46" s="11"/>
      <c r="KHQ46" s="11"/>
      <c r="KHR46" s="11"/>
      <c r="KHS46" s="11"/>
      <c r="KHT46" s="11"/>
      <c r="KHU46" s="11"/>
      <c r="KHV46" s="11"/>
      <c r="KHW46" s="11"/>
      <c r="KHX46" s="11"/>
      <c r="KHY46" s="11"/>
      <c r="KHZ46" s="11"/>
      <c r="KIA46" s="11"/>
      <c r="KIB46" s="11"/>
      <c r="KIC46" s="11"/>
      <c r="KID46" s="11"/>
      <c r="KIE46" s="11"/>
      <c r="KIF46" s="11"/>
      <c r="KIG46" s="11"/>
      <c r="KIH46" s="11"/>
      <c r="KII46" s="11"/>
      <c r="KIJ46" s="11"/>
      <c r="KIK46" s="11"/>
      <c r="KIL46" s="11"/>
      <c r="KIM46" s="11"/>
      <c r="KIN46" s="11"/>
      <c r="KIO46" s="11"/>
      <c r="KIP46" s="11"/>
      <c r="KIQ46" s="11"/>
      <c r="KIR46" s="11"/>
      <c r="KIS46" s="11"/>
      <c r="KIT46" s="11"/>
      <c r="KIU46" s="11"/>
      <c r="KIV46" s="11"/>
      <c r="KIW46" s="11"/>
      <c r="KIX46" s="11"/>
      <c r="KIY46" s="11"/>
      <c r="KIZ46" s="11"/>
      <c r="KJA46" s="11"/>
      <c r="KJB46" s="11"/>
      <c r="KJC46" s="11"/>
      <c r="KJD46" s="11"/>
      <c r="KJE46" s="11"/>
      <c r="KJF46" s="11"/>
      <c r="KJG46" s="11"/>
      <c r="KJH46" s="11"/>
      <c r="KJI46" s="11"/>
      <c r="KJJ46" s="11"/>
      <c r="KJK46" s="11"/>
      <c r="KJL46" s="11"/>
      <c r="KJM46" s="11"/>
      <c r="KJN46" s="11"/>
      <c r="KJO46" s="11"/>
      <c r="KJP46" s="11"/>
      <c r="KJQ46" s="11"/>
      <c r="KJR46" s="11"/>
      <c r="KJS46" s="11"/>
      <c r="KJT46" s="11"/>
      <c r="KJU46" s="11"/>
      <c r="KJV46" s="11"/>
      <c r="KJW46" s="11"/>
      <c r="KJX46" s="11"/>
      <c r="KJY46" s="11"/>
      <c r="KJZ46" s="11"/>
      <c r="KKA46" s="11"/>
      <c r="KKB46" s="11"/>
      <c r="KKC46" s="11"/>
      <c r="KKD46" s="11"/>
      <c r="KKE46" s="11"/>
      <c r="KKF46" s="11"/>
      <c r="KKG46" s="11"/>
      <c r="KKH46" s="11"/>
      <c r="KKI46" s="11"/>
      <c r="KKJ46" s="11"/>
      <c r="KKK46" s="11"/>
      <c r="KKL46" s="11"/>
      <c r="KKM46" s="11"/>
      <c r="KKN46" s="11"/>
      <c r="KKO46" s="11"/>
      <c r="KKP46" s="11"/>
      <c r="KKQ46" s="11"/>
      <c r="KKR46" s="11"/>
      <c r="KKS46" s="11"/>
      <c r="KKT46" s="11"/>
      <c r="KKU46" s="11"/>
      <c r="KKV46" s="11"/>
      <c r="KKW46" s="11"/>
      <c r="KKX46" s="11"/>
      <c r="KKY46" s="11"/>
      <c r="KKZ46" s="11"/>
      <c r="KLA46" s="11"/>
      <c r="KLB46" s="11"/>
      <c r="KLC46" s="11"/>
      <c r="KLD46" s="11"/>
      <c r="KLE46" s="11"/>
      <c r="KLF46" s="11"/>
      <c r="KLG46" s="11"/>
      <c r="KLH46" s="11"/>
      <c r="KLI46" s="11"/>
      <c r="KLJ46" s="11"/>
      <c r="KLK46" s="11"/>
      <c r="KLL46" s="11"/>
      <c r="KLM46" s="11"/>
      <c r="KLN46" s="11"/>
      <c r="KLO46" s="11"/>
      <c r="KLP46" s="11"/>
      <c r="KLQ46" s="11"/>
      <c r="KLR46" s="11"/>
      <c r="KLS46" s="11"/>
      <c r="KLT46" s="11"/>
      <c r="KLU46" s="11"/>
      <c r="KLV46" s="11"/>
      <c r="KLW46" s="11"/>
      <c r="KLX46" s="11"/>
      <c r="KLY46" s="11"/>
      <c r="KLZ46" s="11"/>
      <c r="KMA46" s="11"/>
      <c r="KMB46" s="11"/>
      <c r="KMC46" s="11"/>
      <c r="KMD46" s="11"/>
      <c r="KME46" s="11"/>
      <c r="KMF46" s="11"/>
      <c r="KMG46" s="11"/>
      <c r="KMH46" s="11"/>
      <c r="KMI46" s="11"/>
      <c r="KMJ46" s="11"/>
      <c r="KMK46" s="11"/>
      <c r="KML46" s="11"/>
      <c r="KMM46" s="11"/>
      <c r="KMN46" s="11"/>
      <c r="KMO46" s="11"/>
      <c r="KMP46" s="11"/>
      <c r="KMQ46" s="11"/>
      <c r="KMR46" s="11"/>
      <c r="KMS46" s="11"/>
      <c r="KMT46" s="11"/>
      <c r="KMU46" s="11"/>
      <c r="KMV46" s="11"/>
      <c r="KMW46" s="11"/>
      <c r="KMX46" s="11"/>
      <c r="KMY46" s="11"/>
      <c r="KMZ46" s="11"/>
      <c r="KNA46" s="11"/>
      <c r="KNB46" s="11"/>
      <c r="KNC46" s="11"/>
      <c r="KND46" s="11"/>
      <c r="KNE46" s="11"/>
      <c r="KNF46" s="11"/>
      <c r="KNG46" s="11"/>
      <c r="KNH46" s="11"/>
      <c r="KNI46" s="11"/>
      <c r="KNJ46" s="11"/>
      <c r="KNK46" s="11"/>
      <c r="KNL46" s="11"/>
      <c r="KNM46" s="11"/>
      <c r="KNN46" s="11"/>
      <c r="KNO46" s="11"/>
      <c r="KNP46" s="11"/>
      <c r="KNQ46" s="11"/>
      <c r="KNR46" s="11"/>
      <c r="KNS46" s="11"/>
      <c r="KNT46" s="11"/>
      <c r="KNU46" s="11"/>
      <c r="KNV46" s="11"/>
      <c r="KNW46" s="11"/>
      <c r="KNX46" s="11"/>
      <c r="KNY46" s="11"/>
      <c r="KNZ46" s="11"/>
      <c r="KOA46" s="11"/>
      <c r="KOB46" s="11"/>
      <c r="KOC46" s="11"/>
      <c r="KOD46" s="11"/>
      <c r="KOE46" s="11"/>
      <c r="KOF46" s="11"/>
      <c r="KOG46" s="11"/>
      <c r="KOH46" s="11"/>
      <c r="KOI46" s="11"/>
      <c r="KOJ46" s="11"/>
      <c r="KOK46" s="11"/>
      <c r="KOL46" s="11"/>
      <c r="KOM46" s="11"/>
      <c r="KON46" s="11"/>
      <c r="KOO46" s="11"/>
      <c r="KOP46" s="11"/>
      <c r="KOQ46" s="11"/>
      <c r="KOR46" s="11"/>
      <c r="KOS46" s="11"/>
      <c r="KOT46" s="11"/>
      <c r="KOU46" s="11"/>
      <c r="KOV46" s="11"/>
      <c r="KOW46" s="11"/>
      <c r="KOX46" s="11"/>
      <c r="KOY46" s="11"/>
      <c r="KOZ46" s="11"/>
      <c r="KPA46" s="11"/>
      <c r="KPB46" s="11"/>
      <c r="KPC46" s="11"/>
      <c r="KPD46" s="11"/>
      <c r="KPE46" s="11"/>
      <c r="KPF46" s="11"/>
      <c r="KPG46" s="11"/>
      <c r="KPH46" s="11"/>
      <c r="KPI46" s="11"/>
      <c r="KPJ46" s="11"/>
      <c r="KPK46" s="11"/>
      <c r="KPL46" s="11"/>
      <c r="KPM46" s="11"/>
      <c r="KPN46" s="11"/>
      <c r="KPO46" s="11"/>
      <c r="KPP46" s="11"/>
      <c r="KPQ46" s="11"/>
      <c r="KPR46" s="11"/>
      <c r="KPS46" s="11"/>
      <c r="KPT46" s="11"/>
      <c r="KPU46" s="11"/>
      <c r="KPV46" s="11"/>
      <c r="KPW46" s="11"/>
      <c r="KPX46" s="11"/>
      <c r="KPY46" s="11"/>
      <c r="KPZ46" s="11"/>
      <c r="KQA46" s="11"/>
      <c r="KQB46" s="11"/>
      <c r="KQC46" s="11"/>
      <c r="KQD46" s="11"/>
      <c r="KQE46" s="11"/>
      <c r="KQF46" s="11"/>
      <c r="KQG46" s="11"/>
      <c r="KQH46" s="11"/>
      <c r="KQI46" s="11"/>
      <c r="KQJ46" s="11"/>
      <c r="KQK46" s="11"/>
      <c r="KQL46" s="11"/>
      <c r="KQM46" s="11"/>
      <c r="KQN46" s="11"/>
      <c r="KQO46" s="11"/>
      <c r="KQP46" s="11"/>
      <c r="KQQ46" s="11"/>
      <c r="KQR46" s="11"/>
      <c r="KQS46" s="11"/>
      <c r="KQT46" s="11"/>
      <c r="KQU46" s="11"/>
      <c r="KQV46" s="11"/>
      <c r="KQW46" s="11"/>
      <c r="KQX46" s="11"/>
      <c r="KQY46" s="11"/>
      <c r="KQZ46" s="11"/>
      <c r="KRA46" s="11"/>
      <c r="KRB46" s="11"/>
      <c r="KRC46" s="11"/>
      <c r="KRD46" s="11"/>
      <c r="KRE46" s="11"/>
      <c r="KRF46" s="11"/>
      <c r="KRG46" s="11"/>
      <c r="KRH46" s="11"/>
      <c r="KRI46" s="11"/>
      <c r="KRJ46" s="11"/>
      <c r="KRK46" s="11"/>
      <c r="KRL46" s="11"/>
      <c r="KRM46" s="11"/>
      <c r="KRN46" s="11"/>
      <c r="KRO46" s="11"/>
      <c r="KRP46" s="11"/>
      <c r="KRQ46" s="11"/>
      <c r="KRR46" s="11"/>
      <c r="KRS46" s="11"/>
      <c r="KRT46" s="11"/>
      <c r="KRU46" s="11"/>
      <c r="KRV46" s="11"/>
      <c r="KRW46" s="11"/>
      <c r="KRX46" s="11"/>
      <c r="KRY46" s="11"/>
      <c r="KRZ46" s="11"/>
      <c r="KSA46" s="11"/>
      <c r="KSB46" s="11"/>
      <c r="KSC46" s="11"/>
      <c r="KSD46" s="11"/>
      <c r="KSE46" s="11"/>
      <c r="KSF46" s="11"/>
      <c r="KSG46" s="11"/>
      <c r="KSH46" s="11"/>
      <c r="KSI46" s="11"/>
      <c r="KSJ46" s="11"/>
      <c r="KSK46" s="11"/>
      <c r="KSL46" s="11"/>
      <c r="KSM46" s="11"/>
      <c r="KSN46" s="11"/>
      <c r="KSO46" s="11"/>
      <c r="KSP46" s="11"/>
      <c r="KSQ46" s="11"/>
      <c r="KSR46" s="11"/>
      <c r="KSS46" s="11"/>
      <c r="KST46" s="11"/>
      <c r="KSU46" s="11"/>
      <c r="KSV46" s="11"/>
      <c r="KSW46" s="11"/>
      <c r="KSX46" s="11"/>
      <c r="KSY46" s="11"/>
      <c r="KSZ46" s="11"/>
      <c r="KTA46" s="11"/>
      <c r="KTB46" s="11"/>
      <c r="KTC46" s="11"/>
      <c r="KTD46" s="11"/>
      <c r="KTE46" s="11"/>
      <c r="KTF46" s="11"/>
      <c r="KTG46" s="11"/>
      <c r="KTH46" s="11"/>
      <c r="KTI46" s="11"/>
      <c r="KTJ46" s="11"/>
      <c r="KTK46" s="11"/>
      <c r="KTL46" s="11"/>
      <c r="KTM46" s="11"/>
      <c r="KTN46" s="11"/>
      <c r="KTO46" s="11"/>
      <c r="KTP46" s="11"/>
      <c r="KTQ46" s="11"/>
      <c r="KTR46" s="11"/>
      <c r="KTS46" s="11"/>
      <c r="KTT46" s="11"/>
      <c r="KTU46" s="11"/>
      <c r="KTV46" s="11"/>
      <c r="KTW46" s="11"/>
      <c r="KTX46" s="11"/>
      <c r="KTY46" s="11"/>
      <c r="KTZ46" s="11"/>
      <c r="KUA46" s="11"/>
      <c r="KUB46" s="11"/>
      <c r="KUC46" s="11"/>
      <c r="KUD46" s="11"/>
      <c r="KUE46" s="11"/>
      <c r="KUF46" s="11"/>
      <c r="KUG46" s="11"/>
      <c r="KUH46" s="11"/>
      <c r="KUI46" s="11"/>
      <c r="KUJ46" s="11"/>
      <c r="KUK46" s="11"/>
      <c r="KUL46" s="11"/>
      <c r="KUM46" s="11"/>
      <c r="KUN46" s="11"/>
      <c r="KUO46" s="11"/>
      <c r="KUP46" s="11"/>
      <c r="KUQ46" s="11"/>
      <c r="KUR46" s="11"/>
      <c r="KUS46" s="11"/>
      <c r="KUT46" s="11"/>
      <c r="KUU46" s="11"/>
      <c r="KUV46" s="11"/>
      <c r="KUW46" s="11"/>
      <c r="KUX46" s="11"/>
      <c r="KUY46" s="11"/>
      <c r="KUZ46" s="11"/>
      <c r="KVA46" s="11"/>
      <c r="KVB46" s="11"/>
      <c r="KVC46" s="11"/>
      <c r="KVD46" s="11"/>
      <c r="KVE46" s="11"/>
      <c r="KVF46" s="11"/>
      <c r="KVG46" s="11"/>
      <c r="KVH46" s="11"/>
      <c r="KVI46" s="11"/>
      <c r="KVJ46" s="11"/>
      <c r="KVK46" s="11"/>
      <c r="KVL46" s="11"/>
      <c r="KVM46" s="11"/>
      <c r="KVN46" s="11"/>
      <c r="KVO46" s="11"/>
      <c r="KVP46" s="11"/>
      <c r="KVQ46" s="11"/>
      <c r="KVR46" s="11"/>
      <c r="KVS46" s="11"/>
      <c r="KVT46" s="11"/>
      <c r="KVU46" s="11"/>
      <c r="KVV46" s="11"/>
      <c r="KVW46" s="11"/>
      <c r="KVX46" s="11"/>
      <c r="KVY46" s="11"/>
      <c r="KVZ46" s="11"/>
      <c r="KWA46" s="11"/>
      <c r="KWB46" s="11"/>
      <c r="KWC46" s="11"/>
      <c r="KWD46" s="11"/>
      <c r="KWE46" s="11"/>
      <c r="KWF46" s="11"/>
      <c r="KWG46" s="11"/>
      <c r="KWH46" s="11"/>
      <c r="KWI46" s="11"/>
      <c r="KWJ46" s="11"/>
      <c r="KWK46" s="11"/>
      <c r="KWL46" s="11"/>
      <c r="KWM46" s="11"/>
      <c r="KWN46" s="11"/>
      <c r="KWO46" s="11"/>
      <c r="KWP46" s="11"/>
      <c r="KWQ46" s="11"/>
      <c r="KWR46" s="11"/>
      <c r="KWS46" s="11"/>
      <c r="KWT46" s="11"/>
      <c r="KWU46" s="11"/>
      <c r="KWV46" s="11"/>
      <c r="KWW46" s="11"/>
      <c r="KWX46" s="11"/>
      <c r="KWY46" s="11"/>
      <c r="KWZ46" s="11"/>
      <c r="KXA46" s="11"/>
      <c r="KXB46" s="11"/>
      <c r="KXC46" s="11"/>
      <c r="KXD46" s="11"/>
      <c r="KXE46" s="11"/>
      <c r="KXF46" s="11"/>
      <c r="KXG46" s="11"/>
      <c r="KXH46" s="11"/>
      <c r="KXI46" s="11"/>
      <c r="KXJ46" s="11"/>
      <c r="KXK46" s="11"/>
      <c r="KXL46" s="11"/>
      <c r="KXM46" s="11"/>
      <c r="KXN46" s="11"/>
      <c r="KXO46" s="11"/>
      <c r="KXP46" s="11"/>
      <c r="KXQ46" s="11"/>
      <c r="KXR46" s="11"/>
      <c r="KXS46" s="11"/>
      <c r="KXT46" s="11"/>
      <c r="KXU46" s="11"/>
      <c r="KXV46" s="11"/>
      <c r="KXW46" s="11"/>
      <c r="KXX46" s="11"/>
      <c r="KXY46" s="11"/>
      <c r="KXZ46" s="11"/>
      <c r="KYA46" s="11"/>
      <c r="KYB46" s="11"/>
      <c r="KYC46" s="11"/>
      <c r="KYD46" s="11"/>
      <c r="KYE46" s="11"/>
      <c r="KYF46" s="11"/>
      <c r="KYG46" s="11"/>
      <c r="KYH46" s="11"/>
      <c r="KYI46" s="11"/>
      <c r="KYJ46" s="11"/>
      <c r="KYK46" s="11"/>
      <c r="KYL46" s="11"/>
      <c r="KYM46" s="11"/>
      <c r="KYN46" s="11"/>
      <c r="KYO46" s="11"/>
      <c r="KYP46" s="11"/>
      <c r="KYQ46" s="11"/>
      <c r="KYR46" s="11"/>
      <c r="KYS46" s="11"/>
      <c r="KYT46" s="11"/>
      <c r="KYU46" s="11"/>
      <c r="KYV46" s="11"/>
      <c r="KYW46" s="11"/>
      <c r="KYX46" s="11"/>
      <c r="KYY46" s="11"/>
      <c r="KYZ46" s="11"/>
      <c r="KZA46" s="11"/>
      <c r="KZB46" s="11"/>
      <c r="KZC46" s="11"/>
      <c r="KZD46" s="11"/>
      <c r="KZE46" s="11"/>
      <c r="KZF46" s="11"/>
      <c r="KZG46" s="11"/>
      <c r="KZH46" s="11"/>
      <c r="KZI46" s="11"/>
      <c r="KZJ46" s="11"/>
      <c r="KZK46" s="11"/>
      <c r="KZL46" s="11"/>
      <c r="KZM46" s="11"/>
      <c r="KZN46" s="11"/>
      <c r="KZO46" s="11"/>
      <c r="KZP46" s="11"/>
      <c r="KZQ46" s="11"/>
      <c r="KZR46" s="11"/>
      <c r="KZS46" s="11"/>
      <c r="KZT46" s="11"/>
      <c r="KZU46" s="11"/>
      <c r="KZV46" s="11"/>
      <c r="KZW46" s="11"/>
      <c r="KZX46" s="11"/>
      <c r="KZY46" s="11"/>
      <c r="KZZ46" s="11"/>
      <c r="LAA46" s="11"/>
      <c r="LAB46" s="11"/>
      <c r="LAC46" s="11"/>
      <c r="LAD46" s="11"/>
      <c r="LAE46" s="11"/>
      <c r="LAF46" s="11"/>
      <c r="LAG46" s="11"/>
      <c r="LAH46" s="11"/>
      <c r="LAI46" s="11"/>
      <c r="LAJ46" s="11"/>
      <c r="LAK46" s="11"/>
      <c r="LAL46" s="11"/>
      <c r="LAM46" s="11"/>
      <c r="LAN46" s="11"/>
      <c r="LAO46" s="11"/>
      <c r="LAP46" s="11"/>
      <c r="LAQ46" s="11"/>
      <c r="LAR46" s="11"/>
      <c r="LAS46" s="11"/>
      <c r="LAT46" s="11"/>
      <c r="LAU46" s="11"/>
      <c r="LAV46" s="11"/>
      <c r="LAW46" s="11"/>
      <c r="LAX46" s="11"/>
      <c r="LAY46" s="11"/>
      <c r="LAZ46" s="11"/>
      <c r="LBA46" s="11"/>
      <c r="LBB46" s="11"/>
      <c r="LBC46" s="11"/>
      <c r="LBD46" s="11"/>
      <c r="LBE46" s="11"/>
      <c r="LBF46" s="11"/>
      <c r="LBG46" s="11"/>
      <c r="LBH46" s="11"/>
      <c r="LBI46" s="11"/>
      <c r="LBJ46" s="11"/>
      <c r="LBK46" s="11"/>
      <c r="LBL46" s="11"/>
      <c r="LBM46" s="11"/>
      <c r="LBN46" s="11"/>
      <c r="LBO46" s="11"/>
      <c r="LBP46" s="11"/>
      <c r="LBQ46" s="11"/>
      <c r="LBR46" s="11"/>
      <c r="LBS46" s="11"/>
      <c r="LBT46" s="11"/>
      <c r="LBU46" s="11"/>
      <c r="LBV46" s="11"/>
      <c r="LBW46" s="11"/>
      <c r="LBX46" s="11"/>
      <c r="LBY46" s="11"/>
      <c r="LBZ46" s="11"/>
      <c r="LCA46" s="11"/>
      <c r="LCB46" s="11"/>
      <c r="LCC46" s="11"/>
      <c r="LCD46" s="11"/>
      <c r="LCE46" s="11"/>
      <c r="LCF46" s="11"/>
      <c r="LCG46" s="11"/>
      <c r="LCH46" s="11"/>
      <c r="LCI46" s="11"/>
      <c r="LCJ46" s="11"/>
      <c r="LCK46" s="11"/>
      <c r="LCL46" s="11"/>
      <c r="LCM46" s="11"/>
      <c r="LCN46" s="11"/>
      <c r="LCO46" s="11"/>
      <c r="LCP46" s="11"/>
      <c r="LCQ46" s="11"/>
      <c r="LCR46" s="11"/>
      <c r="LCS46" s="11"/>
      <c r="LCT46" s="11"/>
      <c r="LCU46" s="11"/>
      <c r="LCV46" s="11"/>
      <c r="LCW46" s="11"/>
      <c r="LCX46" s="11"/>
      <c r="LCY46" s="11"/>
      <c r="LCZ46" s="11"/>
      <c r="LDA46" s="11"/>
      <c r="LDB46" s="11"/>
      <c r="LDC46" s="11"/>
      <c r="LDD46" s="11"/>
      <c r="LDE46" s="11"/>
      <c r="LDF46" s="11"/>
      <c r="LDG46" s="11"/>
      <c r="LDH46" s="11"/>
      <c r="LDI46" s="11"/>
      <c r="LDJ46" s="11"/>
      <c r="LDK46" s="11"/>
      <c r="LDL46" s="11"/>
      <c r="LDM46" s="11"/>
      <c r="LDN46" s="11"/>
      <c r="LDO46" s="11"/>
      <c r="LDP46" s="11"/>
      <c r="LDQ46" s="11"/>
      <c r="LDR46" s="11"/>
      <c r="LDS46" s="11"/>
      <c r="LDT46" s="11"/>
      <c r="LDU46" s="11"/>
      <c r="LDV46" s="11"/>
      <c r="LDW46" s="11"/>
      <c r="LDX46" s="11"/>
      <c r="LDY46" s="11"/>
      <c r="LDZ46" s="11"/>
      <c r="LEA46" s="11"/>
      <c r="LEB46" s="11"/>
      <c r="LEC46" s="11"/>
      <c r="LED46" s="11"/>
      <c r="LEE46" s="11"/>
      <c r="LEF46" s="11"/>
      <c r="LEG46" s="11"/>
      <c r="LEH46" s="11"/>
      <c r="LEI46" s="11"/>
      <c r="LEJ46" s="11"/>
      <c r="LEK46" s="11"/>
      <c r="LEL46" s="11"/>
      <c r="LEM46" s="11"/>
      <c r="LEN46" s="11"/>
      <c r="LEO46" s="11"/>
      <c r="LEP46" s="11"/>
      <c r="LEQ46" s="11"/>
      <c r="LER46" s="11"/>
      <c r="LES46" s="11"/>
      <c r="LET46" s="11"/>
      <c r="LEU46" s="11"/>
      <c r="LEV46" s="11"/>
      <c r="LEW46" s="11"/>
      <c r="LEX46" s="11"/>
      <c r="LEY46" s="11"/>
      <c r="LEZ46" s="11"/>
      <c r="LFA46" s="11"/>
      <c r="LFB46" s="11"/>
      <c r="LFC46" s="11"/>
      <c r="LFD46" s="11"/>
      <c r="LFE46" s="11"/>
      <c r="LFF46" s="11"/>
      <c r="LFG46" s="11"/>
      <c r="LFH46" s="11"/>
      <c r="LFI46" s="11"/>
      <c r="LFJ46" s="11"/>
      <c r="LFK46" s="11"/>
      <c r="LFL46" s="11"/>
      <c r="LFM46" s="11"/>
      <c r="LFN46" s="11"/>
      <c r="LFO46" s="11"/>
      <c r="LFP46" s="11"/>
      <c r="LFQ46" s="11"/>
      <c r="LFR46" s="11"/>
      <c r="LFS46" s="11"/>
      <c r="LFT46" s="11"/>
      <c r="LFU46" s="11"/>
      <c r="LFV46" s="11"/>
      <c r="LFW46" s="11"/>
      <c r="LFX46" s="11"/>
      <c r="LFY46" s="11"/>
      <c r="LFZ46" s="11"/>
      <c r="LGA46" s="11"/>
      <c r="LGB46" s="11"/>
      <c r="LGC46" s="11"/>
      <c r="LGD46" s="11"/>
      <c r="LGE46" s="11"/>
      <c r="LGF46" s="11"/>
      <c r="LGG46" s="11"/>
      <c r="LGH46" s="11"/>
      <c r="LGI46" s="11"/>
      <c r="LGJ46" s="11"/>
      <c r="LGK46" s="11"/>
      <c r="LGL46" s="11"/>
      <c r="LGM46" s="11"/>
      <c r="LGN46" s="11"/>
      <c r="LGO46" s="11"/>
      <c r="LGP46" s="11"/>
      <c r="LGQ46" s="11"/>
      <c r="LGR46" s="11"/>
      <c r="LGS46" s="11"/>
      <c r="LGT46" s="11"/>
      <c r="LGU46" s="11"/>
      <c r="LGV46" s="11"/>
      <c r="LGW46" s="11"/>
      <c r="LGX46" s="11"/>
      <c r="LGY46" s="11"/>
      <c r="LGZ46" s="11"/>
      <c r="LHA46" s="11"/>
      <c r="LHB46" s="11"/>
      <c r="LHC46" s="11"/>
      <c r="LHD46" s="11"/>
      <c r="LHE46" s="11"/>
      <c r="LHF46" s="11"/>
      <c r="LHG46" s="11"/>
      <c r="LHH46" s="11"/>
      <c r="LHI46" s="11"/>
      <c r="LHJ46" s="11"/>
      <c r="LHK46" s="11"/>
      <c r="LHL46" s="11"/>
      <c r="LHM46" s="11"/>
      <c r="LHN46" s="11"/>
      <c r="LHO46" s="11"/>
      <c r="LHP46" s="11"/>
      <c r="LHQ46" s="11"/>
      <c r="LHR46" s="11"/>
      <c r="LHS46" s="11"/>
      <c r="LHT46" s="11"/>
      <c r="LHU46" s="11"/>
      <c r="LHV46" s="11"/>
      <c r="LHW46" s="11"/>
      <c r="LHX46" s="11"/>
      <c r="LHY46" s="11"/>
      <c r="LHZ46" s="11"/>
      <c r="LIA46" s="11"/>
      <c r="LIB46" s="11"/>
      <c r="LIC46" s="11"/>
      <c r="LID46" s="11"/>
      <c r="LIE46" s="11"/>
      <c r="LIF46" s="11"/>
      <c r="LIG46" s="11"/>
      <c r="LIH46" s="11"/>
      <c r="LII46" s="11"/>
      <c r="LIJ46" s="11"/>
      <c r="LIK46" s="11"/>
      <c r="LIL46" s="11"/>
      <c r="LIM46" s="11"/>
      <c r="LIN46" s="11"/>
      <c r="LIO46" s="11"/>
      <c r="LIP46" s="11"/>
      <c r="LIQ46" s="11"/>
      <c r="LIR46" s="11"/>
      <c r="LIS46" s="11"/>
      <c r="LIT46" s="11"/>
      <c r="LIU46" s="11"/>
      <c r="LIV46" s="11"/>
      <c r="LIW46" s="11"/>
      <c r="LIX46" s="11"/>
      <c r="LIY46" s="11"/>
      <c r="LIZ46" s="11"/>
      <c r="LJA46" s="11"/>
      <c r="LJB46" s="11"/>
      <c r="LJC46" s="11"/>
      <c r="LJD46" s="11"/>
      <c r="LJE46" s="11"/>
      <c r="LJF46" s="11"/>
      <c r="LJG46" s="11"/>
      <c r="LJH46" s="11"/>
      <c r="LJI46" s="11"/>
      <c r="LJJ46" s="11"/>
      <c r="LJK46" s="11"/>
      <c r="LJL46" s="11"/>
      <c r="LJM46" s="11"/>
      <c r="LJN46" s="11"/>
      <c r="LJO46" s="11"/>
      <c r="LJP46" s="11"/>
      <c r="LJQ46" s="11"/>
      <c r="LJR46" s="11"/>
      <c r="LJS46" s="11"/>
      <c r="LJT46" s="11"/>
      <c r="LJU46" s="11"/>
      <c r="LJV46" s="11"/>
      <c r="LJW46" s="11"/>
      <c r="LJX46" s="11"/>
      <c r="LJY46" s="11"/>
      <c r="LJZ46" s="11"/>
      <c r="LKA46" s="11"/>
      <c r="LKB46" s="11"/>
      <c r="LKC46" s="11"/>
      <c r="LKD46" s="11"/>
      <c r="LKE46" s="11"/>
      <c r="LKF46" s="11"/>
      <c r="LKG46" s="11"/>
      <c r="LKH46" s="11"/>
      <c r="LKI46" s="11"/>
      <c r="LKJ46" s="11"/>
      <c r="LKK46" s="11"/>
      <c r="LKL46" s="11"/>
      <c r="LKM46" s="11"/>
      <c r="LKN46" s="11"/>
      <c r="LKO46" s="11"/>
      <c r="LKP46" s="11"/>
      <c r="LKQ46" s="11"/>
      <c r="LKR46" s="11"/>
      <c r="LKS46" s="11"/>
      <c r="LKT46" s="11"/>
      <c r="LKU46" s="11"/>
      <c r="LKV46" s="11"/>
      <c r="LKW46" s="11"/>
      <c r="LKX46" s="11"/>
      <c r="LKY46" s="11"/>
      <c r="LKZ46" s="11"/>
      <c r="LLA46" s="11"/>
      <c r="LLB46" s="11"/>
      <c r="LLC46" s="11"/>
      <c r="LLD46" s="11"/>
      <c r="LLE46" s="11"/>
      <c r="LLF46" s="11"/>
      <c r="LLG46" s="11"/>
      <c r="LLH46" s="11"/>
      <c r="LLI46" s="11"/>
      <c r="LLJ46" s="11"/>
      <c r="LLK46" s="11"/>
      <c r="LLL46" s="11"/>
      <c r="LLM46" s="11"/>
      <c r="LLN46" s="11"/>
      <c r="LLO46" s="11"/>
      <c r="LLP46" s="11"/>
      <c r="LLQ46" s="11"/>
      <c r="LLR46" s="11"/>
      <c r="LLS46" s="11"/>
      <c r="LLT46" s="11"/>
      <c r="LLU46" s="11"/>
      <c r="LLV46" s="11"/>
      <c r="LLW46" s="11"/>
      <c r="LLX46" s="11"/>
      <c r="LLY46" s="11"/>
      <c r="LLZ46" s="11"/>
      <c r="LMA46" s="11"/>
      <c r="LMB46" s="11"/>
      <c r="LMC46" s="11"/>
      <c r="LMD46" s="11"/>
      <c r="LME46" s="11"/>
      <c r="LMF46" s="11"/>
      <c r="LMG46" s="11"/>
      <c r="LMH46" s="11"/>
      <c r="LMI46" s="11"/>
      <c r="LMJ46" s="11"/>
      <c r="LMK46" s="11"/>
      <c r="LML46" s="11"/>
      <c r="LMM46" s="11"/>
      <c r="LMN46" s="11"/>
      <c r="LMO46" s="11"/>
      <c r="LMP46" s="11"/>
      <c r="LMQ46" s="11"/>
      <c r="LMR46" s="11"/>
      <c r="LMS46" s="11"/>
      <c r="LMT46" s="11"/>
      <c r="LMU46" s="11"/>
      <c r="LMV46" s="11"/>
      <c r="LMW46" s="11"/>
      <c r="LMX46" s="11"/>
      <c r="LMY46" s="11"/>
      <c r="LMZ46" s="11"/>
      <c r="LNA46" s="11"/>
      <c r="LNB46" s="11"/>
      <c r="LNC46" s="11"/>
      <c r="LND46" s="11"/>
      <c r="LNE46" s="11"/>
      <c r="LNF46" s="11"/>
      <c r="LNG46" s="11"/>
      <c r="LNH46" s="11"/>
      <c r="LNI46" s="11"/>
      <c r="LNJ46" s="11"/>
      <c r="LNK46" s="11"/>
      <c r="LNL46" s="11"/>
      <c r="LNM46" s="11"/>
      <c r="LNN46" s="11"/>
      <c r="LNO46" s="11"/>
      <c r="LNP46" s="11"/>
      <c r="LNQ46" s="11"/>
      <c r="LNR46" s="11"/>
      <c r="LNS46" s="11"/>
      <c r="LNT46" s="11"/>
      <c r="LNU46" s="11"/>
      <c r="LNV46" s="11"/>
      <c r="LNW46" s="11"/>
      <c r="LNX46" s="11"/>
      <c r="LNY46" s="11"/>
      <c r="LNZ46" s="11"/>
      <c r="LOA46" s="11"/>
      <c r="LOB46" s="11"/>
      <c r="LOC46" s="11"/>
      <c r="LOD46" s="11"/>
      <c r="LOE46" s="11"/>
      <c r="LOF46" s="11"/>
      <c r="LOG46" s="11"/>
      <c r="LOH46" s="11"/>
      <c r="LOI46" s="11"/>
      <c r="LOJ46" s="11"/>
      <c r="LOK46" s="11"/>
      <c r="LOL46" s="11"/>
      <c r="LOM46" s="11"/>
      <c r="LON46" s="11"/>
      <c r="LOO46" s="11"/>
      <c r="LOP46" s="11"/>
      <c r="LOQ46" s="11"/>
      <c r="LOR46" s="11"/>
      <c r="LOS46" s="11"/>
      <c r="LOT46" s="11"/>
      <c r="LOU46" s="11"/>
      <c r="LOV46" s="11"/>
      <c r="LOW46" s="11"/>
      <c r="LOX46" s="11"/>
      <c r="LOY46" s="11"/>
      <c r="LOZ46" s="11"/>
      <c r="LPA46" s="11"/>
      <c r="LPB46" s="11"/>
      <c r="LPC46" s="11"/>
      <c r="LPD46" s="11"/>
      <c r="LPE46" s="11"/>
      <c r="LPF46" s="11"/>
      <c r="LPG46" s="11"/>
      <c r="LPH46" s="11"/>
      <c r="LPI46" s="11"/>
      <c r="LPJ46" s="11"/>
      <c r="LPK46" s="11"/>
      <c r="LPL46" s="11"/>
      <c r="LPM46" s="11"/>
      <c r="LPN46" s="11"/>
      <c r="LPO46" s="11"/>
      <c r="LPP46" s="11"/>
      <c r="LPQ46" s="11"/>
      <c r="LPR46" s="11"/>
      <c r="LPS46" s="11"/>
      <c r="LPT46" s="11"/>
      <c r="LPU46" s="11"/>
      <c r="LPV46" s="11"/>
      <c r="LPW46" s="11"/>
      <c r="LPX46" s="11"/>
      <c r="LPY46" s="11"/>
      <c r="LPZ46" s="11"/>
      <c r="LQA46" s="11"/>
      <c r="LQB46" s="11"/>
      <c r="LQC46" s="11"/>
      <c r="LQD46" s="11"/>
      <c r="LQE46" s="11"/>
      <c r="LQF46" s="11"/>
      <c r="LQG46" s="11"/>
      <c r="LQH46" s="11"/>
      <c r="LQI46" s="11"/>
      <c r="LQJ46" s="11"/>
      <c r="LQK46" s="11"/>
      <c r="LQL46" s="11"/>
      <c r="LQM46" s="11"/>
      <c r="LQN46" s="11"/>
      <c r="LQO46" s="11"/>
      <c r="LQP46" s="11"/>
      <c r="LQQ46" s="11"/>
      <c r="LQR46" s="11"/>
      <c r="LQS46" s="11"/>
      <c r="LQT46" s="11"/>
      <c r="LQU46" s="11"/>
      <c r="LQV46" s="11"/>
      <c r="LQW46" s="11"/>
      <c r="LQX46" s="11"/>
      <c r="LQY46" s="11"/>
      <c r="LQZ46" s="11"/>
      <c r="LRA46" s="11"/>
      <c r="LRB46" s="11"/>
      <c r="LRC46" s="11"/>
      <c r="LRD46" s="11"/>
      <c r="LRE46" s="11"/>
      <c r="LRF46" s="11"/>
      <c r="LRG46" s="11"/>
      <c r="LRH46" s="11"/>
      <c r="LRI46" s="11"/>
      <c r="LRJ46" s="11"/>
      <c r="LRK46" s="11"/>
      <c r="LRL46" s="11"/>
      <c r="LRM46" s="11"/>
      <c r="LRN46" s="11"/>
      <c r="LRO46" s="11"/>
      <c r="LRP46" s="11"/>
      <c r="LRQ46" s="11"/>
      <c r="LRR46" s="11"/>
      <c r="LRS46" s="11"/>
      <c r="LRT46" s="11"/>
      <c r="LRU46" s="11"/>
      <c r="LRV46" s="11"/>
      <c r="LRW46" s="11"/>
      <c r="LRX46" s="11"/>
      <c r="LRY46" s="11"/>
      <c r="LRZ46" s="11"/>
      <c r="LSA46" s="11"/>
      <c r="LSB46" s="11"/>
      <c r="LSC46" s="11"/>
      <c r="LSD46" s="11"/>
      <c r="LSE46" s="11"/>
      <c r="LSF46" s="11"/>
      <c r="LSG46" s="11"/>
      <c r="LSH46" s="11"/>
      <c r="LSI46" s="11"/>
      <c r="LSJ46" s="11"/>
      <c r="LSK46" s="11"/>
      <c r="LSL46" s="11"/>
      <c r="LSM46" s="11"/>
      <c r="LSN46" s="11"/>
      <c r="LSO46" s="11"/>
      <c r="LSP46" s="11"/>
      <c r="LSQ46" s="11"/>
      <c r="LSR46" s="11"/>
      <c r="LSS46" s="11"/>
      <c r="LST46" s="11"/>
      <c r="LSU46" s="11"/>
      <c r="LSV46" s="11"/>
      <c r="LSW46" s="11"/>
      <c r="LSX46" s="11"/>
      <c r="LSY46" s="11"/>
      <c r="LSZ46" s="11"/>
      <c r="LTA46" s="11"/>
      <c r="LTB46" s="11"/>
      <c r="LTC46" s="11"/>
      <c r="LTD46" s="11"/>
      <c r="LTE46" s="11"/>
      <c r="LTF46" s="11"/>
      <c r="LTG46" s="11"/>
      <c r="LTH46" s="11"/>
      <c r="LTI46" s="11"/>
      <c r="LTJ46" s="11"/>
      <c r="LTK46" s="11"/>
      <c r="LTL46" s="11"/>
      <c r="LTM46" s="11"/>
      <c r="LTN46" s="11"/>
      <c r="LTO46" s="11"/>
      <c r="LTP46" s="11"/>
      <c r="LTQ46" s="11"/>
      <c r="LTR46" s="11"/>
      <c r="LTS46" s="11"/>
      <c r="LTT46" s="11"/>
      <c r="LTU46" s="11"/>
      <c r="LTV46" s="11"/>
      <c r="LTW46" s="11"/>
      <c r="LTX46" s="11"/>
      <c r="LTY46" s="11"/>
      <c r="LTZ46" s="11"/>
      <c r="LUA46" s="11"/>
      <c r="LUB46" s="11"/>
      <c r="LUC46" s="11"/>
      <c r="LUD46" s="11"/>
      <c r="LUE46" s="11"/>
      <c r="LUF46" s="11"/>
      <c r="LUG46" s="11"/>
      <c r="LUH46" s="11"/>
      <c r="LUI46" s="11"/>
      <c r="LUJ46" s="11"/>
      <c r="LUK46" s="11"/>
      <c r="LUL46" s="11"/>
      <c r="LUM46" s="11"/>
      <c r="LUN46" s="11"/>
      <c r="LUO46" s="11"/>
      <c r="LUP46" s="11"/>
      <c r="LUQ46" s="11"/>
      <c r="LUR46" s="11"/>
      <c r="LUS46" s="11"/>
      <c r="LUT46" s="11"/>
      <c r="LUU46" s="11"/>
      <c r="LUV46" s="11"/>
      <c r="LUW46" s="11"/>
      <c r="LUX46" s="11"/>
      <c r="LUY46" s="11"/>
      <c r="LUZ46" s="11"/>
      <c r="LVA46" s="11"/>
      <c r="LVB46" s="11"/>
      <c r="LVC46" s="11"/>
      <c r="LVD46" s="11"/>
      <c r="LVE46" s="11"/>
      <c r="LVF46" s="11"/>
      <c r="LVG46" s="11"/>
      <c r="LVH46" s="11"/>
      <c r="LVI46" s="11"/>
      <c r="LVJ46" s="11"/>
      <c r="LVK46" s="11"/>
      <c r="LVL46" s="11"/>
      <c r="LVM46" s="11"/>
      <c r="LVN46" s="11"/>
      <c r="LVO46" s="11"/>
      <c r="LVP46" s="11"/>
      <c r="LVQ46" s="11"/>
      <c r="LVR46" s="11"/>
      <c r="LVS46" s="11"/>
      <c r="LVT46" s="11"/>
      <c r="LVU46" s="11"/>
      <c r="LVV46" s="11"/>
      <c r="LVW46" s="11"/>
      <c r="LVX46" s="11"/>
      <c r="LVY46" s="11"/>
      <c r="LVZ46" s="11"/>
      <c r="LWA46" s="11"/>
      <c r="LWB46" s="11"/>
      <c r="LWC46" s="11"/>
      <c r="LWD46" s="11"/>
      <c r="LWE46" s="11"/>
      <c r="LWF46" s="11"/>
      <c r="LWG46" s="11"/>
      <c r="LWH46" s="11"/>
      <c r="LWI46" s="11"/>
      <c r="LWJ46" s="11"/>
      <c r="LWK46" s="11"/>
      <c r="LWL46" s="11"/>
      <c r="LWM46" s="11"/>
      <c r="LWN46" s="11"/>
      <c r="LWO46" s="11"/>
      <c r="LWP46" s="11"/>
      <c r="LWQ46" s="11"/>
      <c r="LWR46" s="11"/>
      <c r="LWS46" s="11"/>
      <c r="LWT46" s="11"/>
      <c r="LWU46" s="11"/>
      <c r="LWV46" s="11"/>
      <c r="LWW46" s="11"/>
      <c r="LWX46" s="11"/>
      <c r="LWY46" s="11"/>
      <c r="LWZ46" s="11"/>
      <c r="LXA46" s="11"/>
      <c r="LXB46" s="11"/>
      <c r="LXC46" s="11"/>
      <c r="LXD46" s="11"/>
      <c r="LXE46" s="11"/>
      <c r="LXF46" s="11"/>
      <c r="LXG46" s="11"/>
      <c r="LXH46" s="11"/>
      <c r="LXI46" s="11"/>
      <c r="LXJ46" s="11"/>
      <c r="LXK46" s="11"/>
      <c r="LXL46" s="11"/>
      <c r="LXM46" s="11"/>
      <c r="LXN46" s="11"/>
      <c r="LXO46" s="11"/>
      <c r="LXP46" s="11"/>
      <c r="LXQ46" s="11"/>
      <c r="LXR46" s="11"/>
      <c r="LXS46" s="11"/>
      <c r="LXT46" s="11"/>
      <c r="LXU46" s="11"/>
      <c r="LXV46" s="11"/>
      <c r="LXW46" s="11"/>
      <c r="LXX46" s="11"/>
      <c r="LXY46" s="11"/>
      <c r="LXZ46" s="11"/>
      <c r="LYA46" s="11"/>
      <c r="LYB46" s="11"/>
      <c r="LYC46" s="11"/>
      <c r="LYD46" s="11"/>
      <c r="LYE46" s="11"/>
      <c r="LYF46" s="11"/>
      <c r="LYG46" s="11"/>
      <c r="LYH46" s="11"/>
      <c r="LYI46" s="11"/>
      <c r="LYJ46" s="11"/>
      <c r="LYK46" s="11"/>
      <c r="LYL46" s="11"/>
      <c r="LYM46" s="11"/>
      <c r="LYN46" s="11"/>
      <c r="LYO46" s="11"/>
      <c r="LYP46" s="11"/>
      <c r="LYQ46" s="11"/>
      <c r="LYR46" s="11"/>
      <c r="LYS46" s="11"/>
      <c r="LYT46" s="11"/>
      <c r="LYU46" s="11"/>
      <c r="LYV46" s="11"/>
      <c r="LYW46" s="11"/>
      <c r="LYX46" s="11"/>
      <c r="LYY46" s="11"/>
      <c r="LYZ46" s="11"/>
      <c r="LZA46" s="11"/>
      <c r="LZB46" s="11"/>
      <c r="LZC46" s="11"/>
      <c r="LZD46" s="11"/>
      <c r="LZE46" s="11"/>
      <c r="LZF46" s="11"/>
      <c r="LZG46" s="11"/>
      <c r="LZH46" s="11"/>
      <c r="LZI46" s="11"/>
      <c r="LZJ46" s="11"/>
      <c r="LZK46" s="11"/>
      <c r="LZL46" s="11"/>
      <c r="LZM46" s="11"/>
      <c r="LZN46" s="11"/>
      <c r="LZO46" s="11"/>
      <c r="LZP46" s="11"/>
      <c r="LZQ46" s="11"/>
      <c r="LZR46" s="11"/>
      <c r="LZS46" s="11"/>
      <c r="LZT46" s="11"/>
      <c r="LZU46" s="11"/>
      <c r="LZV46" s="11"/>
      <c r="LZW46" s="11"/>
      <c r="LZX46" s="11"/>
      <c r="LZY46" s="11"/>
      <c r="LZZ46" s="11"/>
      <c r="MAA46" s="11"/>
      <c r="MAB46" s="11"/>
      <c r="MAC46" s="11"/>
      <c r="MAD46" s="11"/>
      <c r="MAE46" s="11"/>
      <c r="MAF46" s="11"/>
      <c r="MAG46" s="11"/>
      <c r="MAH46" s="11"/>
      <c r="MAI46" s="11"/>
      <c r="MAJ46" s="11"/>
      <c r="MAK46" s="11"/>
      <c r="MAL46" s="11"/>
      <c r="MAM46" s="11"/>
      <c r="MAN46" s="11"/>
      <c r="MAO46" s="11"/>
      <c r="MAP46" s="11"/>
      <c r="MAQ46" s="11"/>
      <c r="MAR46" s="11"/>
      <c r="MAS46" s="11"/>
      <c r="MAT46" s="11"/>
      <c r="MAU46" s="11"/>
      <c r="MAV46" s="11"/>
      <c r="MAW46" s="11"/>
      <c r="MAX46" s="11"/>
      <c r="MAY46" s="11"/>
      <c r="MAZ46" s="11"/>
      <c r="MBA46" s="11"/>
      <c r="MBB46" s="11"/>
      <c r="MBC46" s="11"/>
      <c r="MBD46" s="11"/>
      <c r="MBE46" s="11"/>
      <c r="MBF46" s="11"/>
      <c r="MBG46" s="11"/>
      <c r="MBH46" s="11"/>
      <c r="MBI46" s="11"/>
      <c r="MBJ46" s="11"/>
      <c r="MBK46" s="11"/>
      <c r="MBL46" s="11"/>
      <c r="MBM46" s="11"/>
      <c r="MBN46" s="11"/>
      <c r="MBO46" s="11"/>
      <c r="MBP46" s="11"/>
      <c r="MBQ46" s="11"/>
      <c r="MBR46" s="11"/>
      <c r="MBS46" s="11"/>
      <c r="MBT46" s="11"/>
      <c r="MBU46" s="11"/>
      <c r="MBV46" s="11"/>
      <c r="MBW46" s="11"/>
      <c r="MBX46" s="11"/>
      <c r="MBY46" s="11"/>
      <c r="MBZ46" s="11"/>
      <c r="MCA46" s="11"/>
      <c r="MCB46" s="11"/>
      <c r="MCC46" s="11"/>
      <c r="MCD46" s="11"/>
      <c r="MCE46" s="11"/>
      <c r="MCF46" s="11"/>
      <c r="MCG46" s="11"/>
      <c r="MCH46" s="11"/>
      <c r="MCI46" s="11"/>
      <c r="MCJ46" s="11"/>
      <c r="MCK46" s="11"/>
      <c r="MCL46" s="11"/>
      <c r="MCM46" s="11"/>
      <c r="MCN46" s="11"/>
      <c r="MCO46" s="11"/>
      <c r="MCP46" s="11"/>
      <c r="MCQ46" s="11"/>
      <c r="MCR46" s="11"/>
      <c r="MCS46" s="11"/>
      <c r="MCT46" s="11"/>
      <c r="MCU46" s="11"/>
      <c r="MCV46" s="11"/>
      <c r="MCW46" s="11"/>
      <c r="MCX46" s="11"/>
      <c r="MCY46" s="11"/>
      <c r="MCZ46" s="11"/>
      <c r="MDA46" s="11"/>
      <c r="MDB46" s="11"/>
      <c r="MDC46" s="11"/>
      <c r="MDD46" s="11"/>
      <c r="MDE46" s="11"/>
      <c r="MDF46" s="11"/>
      <c r="MDG46" s="11"/>
      <c r="MDH46" s="11"/>
      <c r="MDI46" s="11"/>
      <c r="MDJ46" s="11"/>
      <c r="MDK46" s="11"/>
      <c r="MDL46" s="11"/>
      <c r="MDM46" s="11"/>
      <c r="MDN46" s="11"/>
      <c r="MDO46" s="11"/>
      <c r="MDP46" s="11"/>
      <c r="MDQ46" s="11"/>
      <c r="MDR46" s="11"/>
      <c r="MDS46" s="11"/>
      <c r="MDT46" s="11"/>
      <c r="MDU46" s="11"/>
      <c r="MDV46" s="11"/>
      <c r="MDW46" s="11"/>
      <c r="MDX46" s="11"/>
      <c r="MDY46" s="11"/>
      <c r="MDZ46" s="11"/>
      <c r="MEA46" s="11"/>
      <c r="MEB46" s="11"/>
      <c r="MEC46" s="11"/>
      <c r="MED46" s="11"/>
      <c r="MEE46" s="11"/>
      <c r="MEF46" s="11"/>
      <c r="MEG46" s="11"/>
      <c r="MEH46" s="11"/>
      <c r="MEI46" s="11"/>
      <c r="MEJ46" s="11"/>
      <c r="MEK46" s="11"/>
      <c r="MEL46" s="11"/>
      <c r="MEM46" s="11"/>
      <c r="MEN46" s="11"/>
      <c r="MEO46" s="11"/>
      <c r="MEP46" s="11"/>
      <c r="MEQ46" s="11"/>
      <c r="MER46" s="11"/>
      <c r="MES46" s="11"/>
      <c r="MET46" s="11"/>
      <c r="MEU46" s="11"/>
      <c r="MEV46" s="11"/>
      <c r="MEW46" s="11"/>
      <c r="MEX46" s="11"/>
      <c r="MEY46" s="11"/>
      <c r="MEZ46" s="11"/>
      <c r="MFA46" s="11"/>
      <c r="MFB46" s="11"/>
      <c r="MFC46" s="11"/>
      <c r="MFD46" s="11"/>
      <c r="MFE46" s="11"/>
      <c r="MFF46" s="11"/>
      <c r="MFG46" s="11"/>
      <c r="MFH46" s="11"/>
      <c r="MFI46" s="11"/>
      <c r="MFJ46" s="11"/>
      <c r="MFK46" s="11"/>
      <c r="MFL46" s="11"/>
      <c r="MFM46" s="11"/>
      <c r="MFN46" s="11"/>
      <c r="MFO46" s="11"/>
      <c r="MFP46" s="11"/>
      <c r="MFQ46" s="11"/>
      <c r="MFR46" s="11"/>
      <c r="MFS46" s="11"/>
      <c r="MFT46" s="11"/>
      <c r="MFU46" s="11"/>
      <c r="MFV46" s="11"/>
      <c r="MFW46" s="11"/>
      <c r="MFX46" s="11"/>
      <c r="MFY46" s="11"/>
      <c r="MFZ46" s="11"/>
      <c r="MGA46" s="11"/>
      <c r="MGB46" s="11"/>
      <c r="MGC46" s="11"/>
      <c r="MGD46" s="11"/>
      <c r="MGE46" s="11"/>
      <c r="MGF46" s="11"/>
      <c r="MGG46" s="11"/>
      <c r="MGH46" s="11"/>
      <c r="MGI46" s="11"/>
      <c r="MGJ46" s="11"/>
      <c r="MGK46" s="11"/>
      <c r="MGL46" s="11"/>
      <c r="MGM46" s="11"/>
      <c r="MGN46" s="11"/>
      <c r="MGO46" s="11"/>
      <c r="MGP46" s="11"/>
      <c r="MGQ46" s="11"/>
      <c r="MGR46" s="11"/>
      <c r="MGS46" s="11"/>
      <c r="MGT46" s="11"/>
      <c r="MGU46" s="11"/>
      <c r="MGV46" s="11"/>
      <c r="MGW46" s="11"/>
      <c r="MGX46" s="11"/>
      <c r="MGY46" s="11"/>
      <c r="MGZ46" s="11"/>
      <c r="MHA46" s="11"/>
      <c r="MHB46" s="11"/>
      <c r="MHC46" s="11"/>
      <c r="MHD46" s="11"/>
      <c r="MHE46" s="11"/>
      <c r="MHF46" s="11"/>
      <c r="MHG46" s="11"/>
      <c r="MHH46" s="11"/>
      <c r="MHI46" s="11"/>
      <c r="MHJ46" s="11"/>
      <c r="MHK46" s="11"/>
      <c r="MHL46" s="11"/>
      <c r="MHM46" s="11"/>
      <c r="MHN46" s="11"/>
      <c r="MHO46" s="11"/>
      <c r="MHP46" s="11"/>
      <c r="MHQ46" s="11"/>
      <c r="MHR46" s="11"/>
      <c r="MHS46" s="11"/>
      <c r="MHT46" s="11"/>
      <c r="MHU46" s="11"/>
      <c r="MHV46" s="11"/>
      <c r="MHW46" s="11"/>
      <c r="MHX46" s="11"/>
      <c r="MHY46" s="11"/>
      <c r="MHZ46" s="11"/>
      <c r="MIA46" s="11"/>
      <c r="MIB46" s="11"/>
      <c r="MIC46" s="11"/>
      <c r="MID46" s="11"/>
      <c r="MIE46" s="11"/>
      <c r="MIF46" s="11"/>
      <c r="MIG46" s="11"/>
      <c r="MIH46" s="11"/>
      <c r="MII46" s="11"/>
      <c r="MIJ46" s="11"/>
      <c r="MIK46" s="11"/>
      <c r="MIL46" s="11"/>
      <c r="MIM46" s="11"/>
      <c r="MIN46" s="11"/>
      <c r="MIO46" s="11"/>
      <c r="MIP46" s="11"/>
      <c r="MIQ46" s="11"/>
      <c r="MIR46" s="11"/>
      <c r="MIS46" s="11"/>
      <c r="MIT46" s="11"/>
      <c r="MIU46" s="11"/>
      <c r="MIV46" s="11"/>
      <c r="MIW46" s="11"/>
      <c r="MIX46" s="11"/>
      <c r="MIY46" s="11"/>
      <c r="MIZ46" s="11"/>
      <c r="MJA46" s="11"/>
      <c r="MJB46" s="11"/>
      <c r="MJC46" s="11"/>
      <c r="MJD46" s="11"/>
      <c r="MJE46" s="11"/>
      <c r="MJF46" s="11"/>
      <c r="MJG46" s="11"/>
      <c r="MJH46" s="11"/>
      <c r="MJI46" s="11"/>
      <c r="MJJ46" s="11"/>
      <c r="MJK46" s="11"/>
      <c r="MJL46" s="11"/>
      <c r="MJM46" s="11"/>
      <c r="MJN46" s="11"/>
      <c r="MJO46" s="11"/>
      <c r="MJP46" s="11"/>
      <c r="MJQ46" s="11"/>
      <c r="MJR46" s="11"/>
      <c r="MJS46" s="11"/>
      <c r="MJT46" s="11"/>
      <c r="MJU46" s="11"/>
      <c r="MJV46" s="11"/>
      <c r="MJW46" s="11"/>
      <c r="MJX46" s="11"/>
      <c r="MJY46" s="11"/>
      <c r="MJZ46" s="11"/>
      <c r="MKA46" s="11"/>
      <c r="MKB46" s="11"/>
      <c r="MKC46" s="11"/>
      <c r="MKD46" s="11"/>
      <c r="MKE46" s="11"/>
      <c r="MKF46" s="11"/>
      <c r="MKG46" s="11"/>
      <c r="MKH46" s="11"/>
      <c r="MKI46" s="11"/>
      <c r="MKJ46" s="11"/>
      <c r="MKK46" s="11"/>
      <c r="MKL46" s="11"/>
      <c r="MKM46" s="11"/>
      <c r="MKN46" s="11"/>
      <c r="MKO46" s="11"/>
      <c r="MKP46" s="11"/>
      <c r="MKQ46" s="11"/>
      <c r="MKR46" s="11"/>
      <c r="MKS46" s="11"/>
      <c r="MKT46" s="11"/>
      <c r="MKU46" s="11"/>
      <c r="MKV46" s="11"/>
      <c r="MKW46" s="11"/>
      <c r="MKX46" s="11"/>
      <c r="MKY46" s="11"/>
      <c r="MKZ46" s="11"/>
      <c r="MLA46" s="11"/>
      <c r="MLB46" s="11"/>
      <c r="MLC46" s="11"/>
      <c r="MLD46" s="11"/>
      <c r="MLE46" s="11"/>
      <c r="MLF46" s="11"/>
      <c r="MLG46" s="11"/>
      <c r="MLH46" s="11"/>
      <c r="MLI46" s="11"/>
      <c r="MLJ46" s="11"/>
      <c r="MLK46" s="11"/>
      <c r="MLL46" s="11"/>
      <c r="MLM46" s="11"/>
      <c r="MLN46" s="11"/>
      <c r="MLO46" s="11"/>
      <c r="MLP46" s="11"/>
      <c r="MLQ46" s="11"/>
      <c r="MLR46" s="11"/>
      <c r="MLS46" s="11"/>
      <c r="MLT46" s="11"/>
      <c r="MLU46" s="11"/>
      <c r="MLV46" s="11"/>
      <c r="MLW46" s="11"/>
      <c r="MLX46" s="11"/>
      <c r="MLY46" s="11"/>
      <c r="MLZ46" s="11"/>
      <c r="MMA46" s="11"/>
      <c r="MMB46" s="11"/>
      <c r="MMC46" s="11"/>
      <c r="MMD46" s="11"/>
      <c r="MME46" s="11"/>
      <c r="MMF46" s="11"/>
      <c r="MMG46" s="11"/>
      <c r="MMH46" s="11"/>
      <c r="MMI46" s="11"/>
      <c r="MMJ46" s="11"/>
      <c r="MMK46" s="11"/>
      <c r="MML46" s="11"/>
      <c r="MMM46" s="11"/>
      <c r="MMN46" s="11"/>
      <c r="MMO46" s="11"/>
      <c r="MMP46" s="11"/>
      <c r="MMQ46" s="11"/>
      <c r="MMR46" s="11"/>
      <c r="MMS46" s="11"/>
      <c r="MMT46" s="11"/>
      <c r="MMU46" s="11"/>
      <c r="MMV46" s="11"/>
      <c r="MMW46" s="11"/>
      <c r="MMX46" s="11"/>
      <c r="MMY46" s="11"/>
      <c r="MMZ46" s="11"/>
      <c r="MNA46" s="11"/>
      <c r="MNB46" s="11"/>
      <c r="MNC46" s="11"/>
      <c r="MND46" s="11"/>
      <c r="MNE46" s="11"/>
      <c r="MNF46" s="11"/>
      <c r="MNG46" s="11"/>
      <c r="MNH46" s="11"/>
      <c r="MNI46" s="11"/>
      <c r="MNJ46" s="11"/>
      <c r="MNK46" s="11"/>
      <c r="MNL46" s="11"/>
      <c r="MNM46" s="11"/>
      <c r="MNN46" s="11"/>
      <c r="MNO46" s="11"/>
      <c r="MNP46" s="11"/>
      <c r="MNQ46" s="11"/>
      <c r="MNR46" s="11"/>
      <c r="MNS46" s="11"/>
      <c r="MNT46" s="11"/>
      <c r="MNU46" s="11"/>
      <c r="MNV46" s="11"/>
      <c r="MNW46" s="11"/>
      <c r="MNX46" s="11"/>
      <c r="MNY46" s="11"/>
      <c r="MNZ46" s="11"/>
      <c r="MOA46" s="11"/>
      <c r="MOB46" s="11"/>
      <c r="MOC46" s="11"/>
      <c r="MOD46" s="11"/>
      <c r="MOE46" s="11"/>
      <c r="MOF46" s="11"/>
      <c r="MOG46" s="11"/>
      <c r="MOH46" s="11"/>
      <c r="MOI46" s="11"/>
      <c r="MOJ46" s="11"/>
      <c r="MOK46" s="11"/>
      <c r="MOL46" s="11"/>
      <c r="MOM46" s="11"/>
      <c r="MON46" s="11"/>
      <c r="MOO46" s="11"/>
      <c r="MOP46" s="11"/>
      <c r="MOQ46" s="11"/>
      <c r="MOR46" s="11"/>
      <c r="MOS46" s="11"/>
      <c r="MOT46" s="11"/>
      <c r="MOU46" s="11"/>
      <c r="MOV46" s="11"/>
      <c r="MOW46" s="11"/>
      <c r="MOX46" s="11"/>
      <c r="MOY46" s="11"/>
      <c r="MOZ46" s="11"/>
      <c r="MPA46" s="11"/>
      <c r="MPB46" s="11"/>
      <c r="MPC46" s="11"/>
      <c r="MPD46" s="11"/>
      <c r="MPE46" s="11"/>
      <c r="MPF46" s="11"/>
      <c r="MPG46" s="11"/>
      <c r="MPH46" s="11"/>
      <c r="MPI46" s="11"/>
      <c r="MPJ46" s="11"/>
      <c r="MPK46" s="11"/>
      <c r="MPL46" s="11"/>
      <c r="MPM46" s="11"/>
      <c r="MPN46" s="11"/>
      <c r="MPO46" s="11"/>
      <c r="MPP46" s="11"/>
      <c r="MPQ46" s="11"/>
      <c r="MPR46" s="11"/>
      <c r="MPS46" s="11"/>
      <c r="MPT46" s="11"/>
      <c r="MPU46" s="11"/>
      <c r="MPV46" s="11"/>
      <c r="MPW46" s="11"/>
      <c r="MPX46" s="11"/>
      <c r="MPY46" s="11"/>
      <c r="MPZ46" s="11"/>
      <c r="MQA46" s="11"/>
      <c r="MQB46" s="11"/>
      <c r="MQC46" s="11"/>
      <c r="MQD46" s="11"/>
      <c r="MQE46" s="11"/>
      <c r="MQF46" s="11"/>
      <c r="MQG46" s="11"/>
      <c r="MQH46" s="11"/>
      <c r="MQI46" s="11"/>
      <c r="MQJ46" s="11"/>
      <c r="MQK46" s="11"/>
      <c r="MQL46" s="11"/>
      <c r="MQM46" s="11"/>
      <c r="MQN46" s="11"/>
      <c r="MQO46" s="11"/>
      <c r="MQP46" s="11"/>
      <c r="MQQ46" s="11"/>
      <c r="MQR46" s="11"/>
      <c r="MQS46" s="11"/>
      <c r="MQT46" s="11"/>
      <c r="MQU46" s="11"/>
      <c r="MQV46" s="11"/>
      <c r="MQW46" s="11"/>
      <c r="MQX46" s="11"/>
      <c r="MQY46" s="11"/>
      <c r="MQZ46" s="11"/>
      <c r="MRA46" s="11"/>
      <c r="MRB46" s="11"/>
      <c r="MRC46" s="11"/>
      <c r="MRD46" s="11"/>
      <c r="MRE46" s="11"/>
      <c r="MRF46" s="11"/>
      <c r="MRG46" s="11"/>
      <c r="MRH46" s="11"/>
      <c r="MRI46" s="11"/>
      <c r="MRJ46" s="11"/>
      <c r="MRK46" s="11"/>
      <c r="MRL46" s="11"/>
      <c r="MRM46" s="11"/>
      <c r="MRN46" s="11"/>
      <c r="MRO46" s="11"/>
      <c r="MRP46" s="11"/>
      <c r="MRQ46" s="11"/>
      <c r="MRR46" s="11"/>
      <c r="MRS46" s="11"/>
      <c r="MRT46" s="11"/>
      <c r="MRU46" s="11"/>
      <c r="MRV46" s="11"/>
      <c r="MRW46" s="11"/>
      <c r="MRX46" s="11"/>
      <c r="MRY46" s="11"/>
      <c r="MRZ46" s="11"/>
      <c r="MSA46" s="11"/>
      <c r="MSB46" s="11"/>
      <c r="MSC46" s="11"/>
      <c r="MSD46" s="11"/>
      <c r="MSE46" s="11"/>
      <c r="MSF46" s="11"/>
      <c r="MSG46" s="11"/>
      <c r="MSH46" s="11"/>
      <c r="MSI46" s="11"/>
      <c r="MSJ46" s="11"/>
      <c r="MSK46" s="11"/>
      <c r="MSL46" s="11"/>
      <c r="MSM46" s="11"/>
      <c r="MSN46" s="11"/>
      <c r="MSO46" s="11"/>
      <c r="MSP46" s="11"/>
      <c r="MSQ46" s="11"/>
      <c r="MSR46" s="11"/>
      <c r="MSS46" s="11"/>
      <c r="MST46" s="11"/>
      <c r="MSU46" s="11"/>
      <c r="MSV46" s="11"/>
      <c r="MSW46" s="11"/>
      <c r="MSX46" s="11"/>
      <c r="MSY46" s="11"/>
      <c r="MSZ46" s="11"/>
      <c r="MTA46" s="11"/>
      <c r="MTB46" s="11"/>
      <c r="MTC46" s="11"/>
      <c r="MTD46" s="11"/>
      <c r="MTE46" s="11"/>
      <c r="MTF46" s="11"/>
      <c r="MTG46" s="11"/>
      <c r="MTH46" s="11"/>
      <c r="MTI46" s="11"/>
      <c r="MTJ46" s="11"/>
      <c r="MTK46" s="11"/>
      <c r="MTL46" s="11"/>
      <c r="MTM46" s="11"/>
      <c r="MTN46" s="11"/>
      <c r="MTO46" s="11"/>
      <c r="MTP46" s="11"/>
      <c r="MTQ46" s="11"/>
      <c r="MTR46" s="11"/>
      <c r="MTS46" s="11"/>
      <c r="MTT46" s="11"/>
      <c r="MTU46" s="11"/>
      <c r="MTV46" s="11"/>
      <c r="MTW46" s="11"/>
      <c r="MTX46" s="11"/>
      <c r="MTY46" s="11"/>
      <c r="MTZ46" s="11"/>
      <c r="MUA46" s="11"/>
      <c r="MUB46" s="11"/>
      <c r="MUC46" s="11"/>
      <c r="MUD46" s="11"/>
      <c r="MUE46" s="11"/>
      <c r="MUF46" s="11"/>
      <c r="MUG46" s="11"/>
      <c r="MUH46" s="11"/>
      <c r="MUI46" s="11"/>
      <c r="MUJ46" s="11"/>
      <c r="MUK46" s="11"/>
      <c r="MUL46" s="11"/>
      <c r="MUM46" s="11"/>
      <c r="MUN46" s="11"/>
      <c r="MUO46" s="11"/>
      <c r="MUP46" s="11"/>
      <c r="MUQ46" s="11"/>
      <c r="MUR46" s="11"/>
      <c r="MUS46" s="11"/>
      <c r="MUT46" s="11"/>
      <c r="MUU46" s="11"/>
      <c r="MUV46" s="11"/>
      <c r="MUW46" s="11"/>
      <c r="MUX46" s="11"/>
      <c r="MUY46" s="11"/>
      <c r="MUZ46" s="11"/>
      <c r="MVA46" s="11"/>
      <c r="MVB46" s="11"/>
      <c r="MVC46" s="11"/>
      <c r="MVD46" s="11"/>
      <c r="MVE46" s="11"/>
      <c r="MVF46" s="11"/>
      <c r="MVG46" s="11"/>
      <c r="MVH46" s="11"/>
      <c r="MVI46" s="11"/>
      <c r="MVJ46" s="11"/>
      <c r="MVK46" s="11"/>
      <c r="MVL46" s="11"/>
      <c r="MVM46" s="11"/>
      <c r="MVN46" s="11"/>
      <c r="MVO46" s="11"/>
      <c r="MVP46" s="11"/>
      <c r="MVQ46" s="11"/>
      <c r="MVR46" s="11"/>
      <c r="MVS46" s="11"/>
      <c r="MVT46" s="11"/>
      <c r="MVU46" s="11"/>
      <c r="MVV46" s="11"/>
      <c r="MVW46" s="11"/>
      <c r="MVX46" s="11"/>
      <c r="MVY46" s="11"/>
      <c r="MVZ46" s="11"/>
      <c r="MWA46" s="11"/>
      <c r="MWB46" s="11"/>
      <c r="MWC46" s="11"/>
      <c r="MWD46" s="11"/>
      <c r="MWE46" s="11"/>
      <c r="MWF46" s="11"/>
      <c r="MWG46" s="11"/>
      <c r="MWH46" s="11"/>
      <c r="MWI46" s="11"/>
      <c r="MWJ46" s="11"/>
      <c r="MWK46" s="11"/>
      <c r="MWL46" s="11"/>
      <c r="MWM46" s="11"/>
      <c r="MWN46" s="11"/>
      <c r="MWO46" s="11"/>
      <c r="MWP46" s="11"/>
      <c r="MWQ46" s="11"/>
      <c r="MWR46" s="11"/>
      <c r="MWS46" s="11"/>
      <c r="MWT46" s="11"/>
      <c r="MWU46" s="11"/>
      <c r="MWV46" s="11"/>
      <c r="MWW46" s="11"/>
      <c r="MWX46" s="11"/>
      <c r="MWY46" s="11"/>
      <c r="MWZ46" s="11"/>
      <c r="MXA46" s="11"/>
      <c r="MXB46" s="11"/>
      <c r="MXC46" s="11"/>
      <c r="MXD46" s="11"/>
      <c r="MXE46" s="11"/>
      <c r="MXF46" s="11"/>
      <c r="MXG46" s="11"/>
      <c r="MXH46" s="11"/>
      <c r="MXI46" s="11"/>
      <c r="MXJ46" s="11"/>
      <c r="MXK46" s="11"/>
      <c r="MXL46" s="11"/>
      <c r="MXM46" s="11"/>
      <c r="MXN46" s="11"/>
      <c r="MXO46" s="11"/>
      <c r="MXP46" s="11"/>
      <c r="MXQ46" s="11"/>
      <c r="MXR46" s="11"/>
      <c r="MXS46" s="11"/>
      <c r="MXT46" s="11"/>
      <c r="MXU46" s="11"/>
      <c r="MXV46" s="11"/>
      <c r="MXW46" s="11"/>
      <c r="MXX46" s="11"/>
      <c r="MXY46" s="11"/>
      <c r="MXZ46" s="11"/>
      <c r="MYA46" s="11"/>
      <c r="MYB46" s="11"/>
      <c r="MYC46" s="11"/>
      <c r="MYD46" s="11"/>
      <c r="MYE46" s="11"/>
      <c r="MYF46" s="11"/>
      <c r="MYG46" s="11"/>
      <c r="MYH46" s="11"/>
      <c r="MYI46" s="11"/>
      <c r="MYJ46" s="11"/>
      <c r="MYK46" s="11"/>
      <c r="MYL46" s="11"/>
      <c r="MYM46" s="11"/>
      <c r="MYN46" s="11"/>
      <c r="MYO46" s="11"/>
      <c r="MYP46" s="11"/>
      <c r="MYQ46" s="11"/>
      <c r="MYR46" s="11"/>
      <c r="MYS46" s="11"/>
      <c r="MYT46" s="11"/>
      <c r="MYU46" s="11"/>
      <c r="MYV46" s="11"/>
      <c r="MYW46" s="11"/>
      <c r="MYX46" s="11"/>
      <c r="MYY46" s="11"/>
      <c r="MYZ46" s="11"/>
      <c r="MZA46" s="11"/>
      <c r="MZB46" s="11"/>
      <c r="MZC46" s="11"/>
      <c r="MZD46" s="11"/>
      <c r="MZE46" s="11"/>
      <c r="MZF46" s="11"/>
      <c r="MZG46" s="11"/>
      <c r="MZH46" s="11"/>
      <c r="MZI46" s="11"/>
      <c r="MZJ46" s="11"/>
      <c r="MZK46" s="11"/>
      <c r="MZL46" s="11"/>
      <c r="MZM46" s="11"/>
      <c r="MZN46" s="11"/>
      <c r="MZO46" s="11"/>
      <c r="MZP46" s="11"/>
      <c r="MZQ46" s="11"/>
      <c r="MZR46" s="11"/>
      <c r="MZS46" s="11"/>
      <c r="MZT46" s="11"/>
      <c r="MZU46" s="11"/>
      <c r="MZV46" s="11"/>
      <c r="MZW46" s="11"/>
      <c r="MZX46" s="11"/>
      <c r="MZY46" s="11"/>
      <c r="MZZ46" s="11"/>
      <c r="NAA46" s="11"/>
      <c r="NAB46" s="11"/>
      <c r="NAC46" s="11"/>
      <c r="NAD46" s="11"/>
      <c r="NAE46" s="11"/>
      <c r="NAF46" s="11"/>
      <c r="NAG46" s="11"/>
      <c r="NAH46" s="11"/>
      <c r="NAI46" s="11"/>
      <c r="NAJ46" s="11"/>
      <c r="NAK46" s="11"/>
      <c r="NAL46" s="11"/>
      <c r="NAM46" s="11"/>
      <c r="NAN46" s="11"/>
      <c r="NAO46" s="11"/>
      <c r="NAP46" s="11"/>
      <c r="NAQ46" s="11"/>
      <c r="NAR46" s="11"/>
      <c r="NAS46" s="11"/>
      <c r="NAT46" s="11"/>
      <c r="NAU46" s="11"/>
      <c r="NAV46" s="11"/>
      <c r="NAW46" s="11"/>
      <c r="NAX46" s="11"/>
      <c r="NAY46" s="11"/>
      <c r="NAZ46" s="11"/>
      <c r="NBA46" s="11"/>
      <c r="NBB46" s="11"/>
      <c r="NBC46" s="11"/>
      <c r="NBD46" s="11"/>
      <c r="NBE46" s="11"/>
      <c r="NBF46" s="11"/>
      <c r="NBG46" s="11"/>
      <c r="NBH46" s="11"/>
      <c r="NBI46" s="11"/>
      <c r="NBJ46" s="11"/>
      <c r="NBK46" s="11"/>
      <c r="NBL46" s="11"/>
      <c r="NBM46" s="11"/>
      <c r="NBN46" s="11"/>
      <c r="NBO46" s="11"/>
      <c r="NBP46" s="11"/>
      <c r="NBQ46" s="11"/>
      <c r="NBR46" s="11"/>
      <c r="NBS46" s="11"/>
      <c r="NBT46" s="11"/>
      <c r="NBU46" s="11"/>
      <c r="NBV46" s="11"/>
      <c r="NBW46" s="11"/>
      <c r="NBX46" s="11"/>
      <c r="NBY46" s="11"/>
      <c r="NBZ46" s="11"/>
      <c r="NCA46" s="11"/>
      <c r="NCB46" s="11"/>
      <c r="NCC46" s="11"/>
      <c r="NCD46" s="11"/>
      <c r="NCE46" s="11"/>
      <c r="NCF46" s="11"/>
      <c r="NCG46" s="11"/>
      <c r="NCH46" s="11"/>
      <c r="NCI46" s="11"/>
      <c r="NCJ46" s="11"/>
      <c r="NCK46" s="11"/>
      <c r="NCL46" s="11"/>
      <c r="NCM46" s="11"/>
      <c r="NCN46" s="11"/>
      <c r="NCO46" s="11"/>
      <c r="NCP46" s="11"/>
      <c r="NCQ46" s="11"/>
      <c r="NCR46" s="11"/>
      <c r="NCS46" s="11"/>
      <c r="NCT46" s="11"/>
      <c r="NCU46" s="11"/>
      <c r="NCV46" s="11"/>
      <c r="NCW46" s="11"/>
      <c r="NCX46" s="11"/>
      <c r="NCY46" s="11"/>
      <c r="NCZ46" s="11"/>
      <c r="NDA46" s="11"/>
      <c r="NDB46" s="11"/>
      <c r="NDC46" s="11"/>
      <c r="NDD46" s="11"/>
      <c r="NDE46" s="11"/>
      <c r="NDF46" s="11"/>
      <c r="NDG46" s="11"/>
      <c r="NDH46" s="11"/>
      <c r="NDI46" s="11"/>
      <c r="NDJ46" s="11"/>
      <c r="NDK46" s="11"/>
      <c r="NDL46" s="11"/>
      <c r="NDM46" s="11"/>
      <c r="NDN46" s="11"/>
      <c r="NDO46" s="11"/>
      <c r="NDP46" s="11"/>
      <c r="NDQ46" s="11"/>
      <c r="NDR46" s="11"/>
      <c r="NDS46" s="11"/>
      <c r="NDT46" s="11"/>
      <c r="NDU46" s="11"/>
      <c r="NDV46" s="11"/>
      <c r="NDW46" s="11"/>
      <c r="NDX46" s="11"/>
      <c r="NDY46" s="11"/>
      <c r="NDZ46" s="11"/>
      <c r="NEA46" s="11"/>
      <c r="NEB46" s="11"/>
      <c r="NEC46" s="11"/>
      <c r="NED46" s="11"/>
      <c r="NEE46" s="11"/>
      <c r="NEF46" s="11"/>
      <c r="NEG46" s="11"/>
      <c r="NEH46" s="11"/>
      <c r="NEI46" s="11"/>
      <c r="NEJ46" s="11"/>
      <c r="NEK46" s="11"/>
      <c r="NEL46" s="11"/>
      <c r="NEM46" s="11"/>
      <c r="NEN46" s="11"/>
      <c r="NEO46" s="11"/>
      <c r="NEP46" s="11"/>
      <c r="NEQ46" s="11"/>
      <c r="NER46" s="11"/>
      <c r="NES46" s="11"/>
      <c r="NET46" s="11"/>
      <c r="NEU46" s="11"/>
      <c r="NEV46" s="11"/>
      <c r="NEW46" s="11"/>
      <c r="NEX46" s="11"/>
      <c r="NEY46" s="11"/>
      <c r="NEZ46" s="11"/>
      <c r="NFA46" s="11"/>
      <c r="NFB46" s="11"/>
      <c r="NFC46" s="11"/>
      <c r="NFD46" s="11"/>
      <c r="NFE46" s="11"/>
      <c r="NFF46" s="11"/>
      <c r="NFG46" s="11"/>
      <c r="NFH46" s="11"/>
      <c r="NFI46" s="11"/>
      <c r="NFJ46" s="11"/>
      <c r="NFK46" s="11"/>
      <c r="NFL46" s="11"/>
      <c r="NFM46" s="11"/>
      <c r="NFN46" s="11"/>
      <c r="NFO46" s="11"/>
      <c r="NFP46" s="11"/>
      <c r="NFQ46" s="11"/>
      <c r="NFR46" s="11"/>
      <c r="NFS46" s="11"/>
      <c r="NFT46" s="11"/>
      <c r="NFU46" s="11"/>
      <c r="NFV46" s="11"/>
      <c r="NFW46" s="11"/>
      <c r="NFX46" s="11"/>
      <c r="NFY46" s="11"/>
      <c r="NFZ46" s="11"/>
      <c r="NGA46" s="11"/>
      <c r="NGB46" s="11"/>
      <c r="NGC46" s="11"/>
      <c r="NGD46" s="11"/>
      <c r="NGE46" s="11"/>
      <c r="NGF46" s="11"/>
      <c r="NGG46" s="11"/>
      <c r="NGH46" s="11"/>
      <c r="NGI46" s="11"/>
      <c r="NGJ46" s="11"/>
      <c r="NGK46" s="11"/>
      <c r="NGL46" s="11"/>
      <c r="NGM46" s="11"/>
      <c r="NGN46" s="11"/>
      <c r="NGO46" s="11"/>
      <c r="NGP46" s="11"/>
      <c r="NGQ46" s="11"/>
      <c r="NGR46" s="11"/>
      <c r="NGS46" s="11"/>
      <c r="NGT46" s="11"/>
      <c r="NGU46" s="11"/>
      <c r="NGV46" s="11"/>
      <c r="NGW46" s="11"/>
      <c r="NGX46" s="11"/>
      <c r="NGY46" s="11"/>
      <c r="NGZ46" s="11"/>
      <c r="NHA46" s="11"/>
      <c r="NHB46" s="11"/>
      <c r="NHC46" s="11"/>
      <c r="NHD46" s="11"/>
      <c r="NHE46" s="11"/>
      <c r="NHF46" s="11"/>
      <c r="NHG46" s="11"/>
      <c r="NHH46" s="11"/>
      <c r="NHI46" s="11"/>
      <c r="NHJ46" s="11"/>
      <c r="NHK46" s="11"/>
      <c r="NHL46" s="11"/>
      <c r="NHM46" s="11"/>
      <c r="NHN46" s="11"/>
      <c r="NHO46" s="11"/>
      <c r="NHP46" s="11"/>
      <c r="NHQ46" s="11"/>
      <c r="NHR46" s="11"/>
      <c r="NHS46" s="11"/>
      <c r="NHT46" s="11"/>
      <c r="NHU46" s="11"/>
      <c r="NHV46" s="11"/>
      <c r="NHW46" s="11"/>
      <c r="NHX46" s="11"/>
      <c r="NHY46" s="11"/>
      <c r="NHZ46" s="11"/>
      <c r="NIA46" s="11"/>
      <c r="NIB46" s="11"/>
      <c r="NIC46" s="11"/>
      <c r="NID46" s="11"/>
      <c r="NIE46" s="11"/>
      <c r="NIF46" s="11"/>
      <c r="NIG46" s="11"/>
      <c r="NIH46" s="11"/>
      <c r="NII46" s="11"/>
      <c r="NIJ46" s="11"/>
      <c r="NIK46" s="11"/>
      <c r="NIL46" s="11"/>
      <c r="NIM46" s="11"/>
      <c r="NIN46" s="11"/>
      <c r="NIO46" s="11"/>
      <c r="NIP46" s="11"/>
      <c r="NIQ46" s="11"/>
      <c r="NIR46" s="11"/>
      <c r="NIS46" s="11"/>
      <c r="NIT46" s="11"/>
      <c r="NIU46" s="11"/>
      <c r="NIV46" s="11"/>
      <c r="NIW46" s="11"/>
      <c r="NIX46" s="11"/>
      <c r="NIY46" s="11"/>
      <c r="NIZ46" s="11"/>
      <c r="NJA46" s="11"/>
      <c r="NJB46" s="11"/>
      <c r="NJC46" s="11"/>
      <c r="NJD46" s="11"/>
      <c r="NJE46" s="11"/>
      <c r="NJF46" s="11"/>
      <c r="NJG46" s="11"/>
      <c r="NJH46" s="11"/>
      <c r="NJI46" s="11"/>
      <c r="NJJ46" s="11"/>
      <c r="NJK46" s="11"/>
      <c r="NJL46" s="11"/>
      <c r="NJM46" s="11"/>
      <c r="NJN46" s="11"/>
      <c r="NJO46" s="11"/>
      <c r="NJP46" s="11"/>
      <c r="NJQ46" s="11"/>
      <c r="NJR46" s="11"/>
      <c r="NJS46" s="11"/>
      <c r="NJT46" s="11"/>
      <c r="NJU46" s="11"/>
      <c r="NJV46" s="11"/>
      <c r="NJW46" s="11"/>
      <c r="NJX46" s="11"/>
      <c r="NJY46" s="11"/>
      <c r="NJZ46" s="11"/>
      <c r="NKA46" s="11"/>
      <c r="NKB46" s="11"/>
      <c r="NKC46" s="11"/>
      <c r="NKD46" s="11"/>
      <c r="NKE46" s="11"/>
      <c r="NKF46" s="11"/>
      <c r="NKG46" s="11"/>
      <c r="NKH46" s="11"/>
      <c r="NKI46" s="11"/>
      <c r="NKJ46" s="11"/>
      <c r="NKK46" s="11"/>
      <c r="NKL46" s="11"/>
      <c r="NKM46" s="11"/>
      <c r="NKN46" s="11"/>
      <c r="NKO46" s="11"/>
      <c r="NKP46" s="11"/>
      <c r="NKQ46" s="11"/>
      <c r="NKR46" s="11"/>
      <c r="NKS46" s="11"/>
      <c r="NKT46" s="11"/>
      <c r="NKU46" s="11"/>
      <c r="NKV46" s="11"/>
      <c r="NKW46" s="11"/>
      <c r="NKX46" s="11"/>
      <c r="NKY46" s="11"/>
      <c r="NKZ46" s="11"/>
      <c r="NLA46" s="11"/>
      <c r="NLB46" s="11"/>
      <c r="NLC46" s="11"/>
      <c r="NLD46" s="11"/>
      <c r="NLE46" s="11"/>
      <c r="NLF46" s="11"/>
      <c r="NLG46" s="11"/>
      <c r="NLH46" s="11"/>
      <c r="NLI46" s="11"/>
      <c r="NLJ46" s="11"/>
      <c r="NLK46" s="11"/>
      <c r="NLL46" s="11"/>
      <c r="NLM46" s="11"/>
      <c r="NLN46" s="11"/>
      <c r="NLO46" s="11"/>
      <c r="NLP46" s="11"/>
      <c r="NLQ46" s="11"/>
      <c r="NLR46" s="11"/>
      <c r="NLS46" s="11"/>
      <c r="NLT46" s="11"/>
      <c r="NLU46" s="11"/>
      <c r="NLV46" s="11"/>
      <c r="NLW46" s="11"/>
      <c r="NLX46" s="11"/>
      <c r="NLY46" s="11"/>
      <c r="NLZ46" s="11"/>
      <c r="NMA46" s="11"/>
      <c r="NMB46" s="11"/>
      <c r="NMC46" s="11"/>
      <c r="NMD46" s="11"/>
      <c r="NME46" s="11"/>
      <c r="NMF46" s="11"/>
      <c r="NMG46" s="11"/>
      <c r="NMH46" s="11"/>
      <c r="NMI46" s="11"/>
      <c r="NMJ46" s="11"/>
      <c r="NMK46" s="11"/>
      <c r="NML46" s="11"/>
      <c r="NMM46" s="11"/>
      <c r="NMN46" s="11"/>
      <c r="NMO46" s="11"/>
      <c r="NMP46" s="11"/>
      <c r="NMQ46" s="11"/>
      <c r="NMR46" s="11"/>
      <c r="NMS46" s="11"/>
      <c r="NMT46" s="11"/>
      <c r="NMU46" s="11"/>
      <c r="NMV46" s="11"/>
      <c r="NMW46" s="11"/>
      <c r="NMX46" s="11"/>
      <c r="NMY46" s="11"/>
      <c r="NMZ46" s="11"/>
      <c r="NNA46" s="11"/>
      <c r="NNB46" s="11"/>
      <c r="NNC46" s="11"/>
      <c r="NND46" s="11"/>
      <c r="NNE46" s="11"/>
      <c r="NNF46" s="11"/>
      <c r="NNG46" s="11"/>
      <c r="NNH46" s="11"/>
      <c r="NNI46" s="11"/>
      <c r="NNJ46" s="11"/>
      <c r="NNK46" s="11"/>
      <c r="NNL46" s="11"/>
      <c r="NNM46" s="11"/>
      <c r="NNN46" s="11"/>
      <c r="NNO46" s="11"/>
      <c r="NNP46" s="11"/>
      <c r="NNQ46" s="11"/>
      <c r="NNR46" s="11"/>
      <c r="NNS46" s="11"/>
      <c r="NNT46" s="11"/>
      <c r="NNU46" s="11"/>
      <c r="NNV46" s="11"/>
      <c r="NNW46" s="11"/>
      <c r="NNX46" s="11"/>
      <c r="NNY46" s="11"/>
      <c r="NNZ46" s="11"/>
      <c r="NOA46" s="11"/>
      <c r="NOB46" s="11"/>
      <c r="NOC46" s="11"/>
      <c r="NOD46" s="11"/>
      <c r="NOE46" s="11"/>
      <c r="NOF46" s="11"/>
      <c r="NOG46" s="11"/>
      <c r="NOH46" s="11"/>
      <c r="NOI46" s="11"/>
      <c r="NOJ46" s="11"/>
      <c r="NOK46" s="11"/>
      <c r="NOL46" s="11"/>
      <c r="NOM46" s="11"/>
      <c r="NON46" s="11"/>
      <c r="NOO46" s="11"/>
      <c r="NOP46" s="11"/>
      <c r="NOQ46" s="11"/>
      <c r="NOR46" s="11"/>
      <c r="NOS46" s="11"/>
      <c r="NOT46" s="11"/>
      <c r="NOU46" s="11"/>
      <c r="NOV46" s="11"/>
      <c r="NOW46" s="11"/>
      <c r="NOX46" s="11"/>
      <c r="NOY46" s="11"/>
      <c r="NOZ46" s="11"/>
      <c r="NPA46" s="11"/>
      <c r="NPB46" s="11"/>
      <c r="NPC46" s="11"/>
      <c r="NPD46" s="11"/>
      <c r="NPE46" s="11"/>
      <c r="NPF46" s="11"/>
      <c r="NPG46" s="11"/>
      <c r="NPH46" s="11"/>
      <c r="NPI46" s="11"/>
      <c r="NPJ46" s="11"/>
      <c r="NPK46" s="11"/>
      <c r="NPL46" s="11"/>
      <c r="NPM46" s="11"/>
      <c r="NPN46" s="11"/>
      <c r="NPO46" s="11"/>
      <c r="NPP46" s="11"/>
      <c r="NPQ46" s="11"/>
      <c r="NPR46" s="11"/>
      <c r="NPS46" s="11"/>
      <c r="NPT46" s="11"/>
      <c r="NPU46" s="11"/>
      <c r="NPV46" s="11"/>
      <c r="NPW46" s="11"/>
      <c r="NPX46" s="11"/>
      <c r="NPY46" s="11"/>
      <c r="NPZ46" s="11"/>
      <c r="NQA46" s="11"/>
      <c r="NQB46" s="11"/>
      <c r="NQC46" s="11"/>
      <c r="NQD46" s="11"/>
      <c r="NQE46" s="11"/>
      <c r="NQF46" s="11"/>
      <c r="NQG46" s="11"/>
      <c r="NQH46" s="11"/>
      <c r="NQI46" s="11"/>
      <c r="NQJ46" s="11"/>
      <c r="NQK46" s="11"/>
      <c r="NQL46" s="11"/>
      <c r="NQM46" s="11"/>
      <c r="NQN46" s="11"/>
      <c r="NQO46" s="11"/>
      <c r="NQP46" s="11"/>
      <c r="NQQ46" s="11"/>
      <c r="NQR46" s="11"/>
      <c r="NQS46" s="11"/>
      <c r="NQT46" s="11"/>
      <c r="NQU46" s="11"/>
      <c r="NQV46" s="11"/>
      <c r="NQW46" s="11"/>
      <c r="NQX46" s="11"/>
      <c r="NQY46" s="11"/>
      <c r="NQZ46" s="11"/>
      <c r="NRA46" s="11"/>
      <c r="NRB46" s="11"/>
      <c r="NRC46" s="11"/>
      <c r="NRD46" s="11"/>
      <c r="NRE46" s="11"/>
      <c r="NRF46" s="11"/>
      <c r="NRG46" s="11"/>
      <c r="NRH46" s="11"/>
      <c r="NRI46" s="11"/>
      <c r="NRJ46" s="11"/>
      <c r="NRK46" s="11"/>
      <c r="NRL46" s="11"/>
      <c r="NRM46" s="11"/>
      <c r="NRN46" s="11"/>
      <c r="NRO46" s="11"/>
      <c r="NRP46" s="11"/>
      <c r="NRQ46" s="11"/>
      <c r="NRR46" s="11"/>
      <c r="NRS46" s="11"/>
      <c r="NRT46" s="11"/>
      <c r="NRU46" s="11"/>
      <c r="NRV46" s="11"/>
      <c r="NRW46" s="11"/>
      <c r="NRX46" s="11"/>
      <c r="NRY46" s="11"/>
      <c r="NRZ46" s="11"/>
      <c r="NSA46" s="11"/>
      <c r="NSB46" s="11"/>
      <c r="NSC46" s="11"/>
      <c r="NSD46" s="11"/>
      <c r="NSE46" s="11"/>
      <c r="NSF46" s="11"/>
      <c r="NSG46" s="11"/>
      <c r="NSH46" s="11"/>
      <c r="NSI46" s="11"/>
      <c r="NSJ46" s="11"/>
      <c r="NSK46" s="11"/>
      <c r="NSL46" s="11"/>
      <c r="NSM46" s="11"/>
      <c r="NSN46" s="11"/>
      <c r="NSO46" s="11"/>
      <c r="NSP46" s="11"/>
      <c r="NSQ46" s="11"/>
      <c r="NSR46" s="11"/>
      <c r="NSS46" s="11"/>
      <c r="NST46" s="11"/>
      <c r="NSU46" s="11"/>
      <c r="NSV46" s="11"/>
      <c r="NSW46" s="11"/>
      <c r="NSX46" s="11"/>
      <c r="NSY46" s="11"/>
      <c r="NSZ46" s="11"/>
      <c r="NTA46" s="11"/>
      <c r="NTB46" s="11"/>
      <c r="NTC46" s="11"/>
      <c r="NTD46" s="11"/>
      <c r="NTE46" s="11"/>
      <c r="NTF46" s="11"/>
      <c r="NTG46" s="11"/>
      <c r="NTH46" s="11"/>
      <c r="NTI46" s="11"/>
      <c r="NTJ46" s="11"/>
      <c r="NTK46" s="11"/>
      <c r="NTL46" s="11"/>
      <c r="NTM46" s="11"/>
      <c r="NTN46" s="11"/>
      <c r="NTO46" s="11"/>
      <c r="NTP46" s="11"/>
      <c r="NTQ46" s="11"/>
      <c r="NTR46" s="11"/>
      <c r="NTS46" s="11"/>
      <c r="NTT46" s="11"/>
      <c r="NTU46" s="11"/>
      <c r="NTV46" s="11"/>
      <c r="NTW46" s="11"/>
      <c r="NTX46" s="11"/>
      <c r="NTY46" s="11"/>
      <c r="NTZ46" s="11"/>
      <c r="NUA46" s="11"/>
      <c r="NUB46" s="11"/>
      <c r="NUC46" s="11"/>
      <c r="NUD46" s="11"/>
      <c r="NUE46" s="11"/>
      <c r="NUF46" s="11"/>
      <c r="NUG46" s="11"/>
      <c r="NUH46" s="11"/>
      <c r="NUI46" s="11"/>
      <c r="NUJ46" s="11"/>
      <c r="NUK46" s="11"/>
      <c r="NUL46" s="11"/>
      <c r="NUM46" s="11"/>
      <c r="NUN46" s="11"/>
      <c r="NUO46" s="11"/>
      <c r="NUP46" s="11"/>
      <c r="NUQ46" s="11"/>
      <c r="NUR46" s="11"/>
      <c r="NUS46" s="11"/>
      <c r="NUT46" s="11"/>
      <c r="NUU46" s="11"/>
      <c r="NUV46" s="11"/>
      <c r="NUW46" s="11"/>
      <c r="NUX46" s="11"/>
      <c r="NUY46" s="11"/>
      <c r="NUZ46" s="11"/>
      <c r="NVA46" s="11"/>
      <c r="NVB46" s="11"/>
      <c r="NVC46" s="11"/>
      <c r="NVD46" s="11"/>
      <c r="NVE46" s="11"/>
      <c r="NVF46" s="11"/>
      <c r="NVG46" s="11"/>
      <c r="NVH46" s="11"/>
      <c r="NVI46" s="11"/>
      <c r="NVJ46" s="11"/>
      <c r="NVK46" s="11"/>
      <c r="NVL46" s="11"/>
      <c r="NVM46" s="11"/>
      <c r="NVN46" s="11"/>
      <c r="NVO46" s="11"/>
      <c r="NVP46" s="11"/>
      <c r="NVQ46" s="11"/>
      <c r="NVR46" s="11"/>
      <c r="NVS46" s="11"/>
      <c r="NVT46" s="11"/>
      <c r="NVU46" s="11"/>
      <c r="NVV46" s="11"/>
      <c r="NVW46" s="11"/>
      <c r="NVX46" s="11"/>
      <c r="NVY46" s="11"/>
      <c r="NVZ46" s="11"/>
      <c r="NWA46" s="11"/>
      <c r="NWB46" s="11"/>
      <c r="NWC46" s="11"/>
      <c r="NWD46" s="11"/>
      <c r="NWE46" s="11"/>
      <c r="NWF46" s="11"/>
      <c r="NWG46" s="11"/>
      <c r="NWH46" s="11"/>
      <c r="NWI46" s="11"/>
      <c r="NWJ46" s="11"/>
      <c r="NWK46" s="11"/>
      <c r="NWL46" s="11"/>
      <c r="NWM46" s="11"/>
      <c r="NWN46" s="11"/>
      <c r="NWO46" s="11"/>
      <c r="NWP46" s="11"/>
      <c r="NWQ46" s="11"/>
      <c r="NWR46" s="11"/>
      <c r="NWS46" s="11"/>
      <c r="NWT46" s="11"/>
      <c r="NWU46" s="11"/>
      <c r="NWV46" s="11"/>
      <c r="NWW46" s="11"/>
      <c r="NWX46" s="11"/>
      <c r="NWY46" s="11"/>
      <c r="NWZ46" s="11"/>
      <c r="NXA46" s="11"/>
      <c r="NXB46" s="11"/>
      <c r="NXC46" s="11"/>
      <c r="NXD46" s="11"/>
      <c r="NXE46" s="11"/>
      <c r="NXF46" s="11"/>
      <c r="NXG46" s="11"/>
      <c r="NXH46" s="11"/>
      <c r="NXI46" s="11"/>
      <c r="NXJ46" s="11"/>
      <c r="NXK46" s="11"/>
      <c r="NXL46" s="11"/>
      <c r="NXM46" s="11"/>
      <c r="NXN46" s="11"/>
      <c r="NXO46" s="11"/>
      <c r="NXP46" s="11"/>
      <c r="NXQ46" s="11"/>
      <c r="NXR46" s="11"/>
      <c r="NXS46" s="11"/>
      <c r="NXT46" s="11"/>
      <c r="NXU46" s="11"/>
      <c r="NXV46" s="11"/>
      <c r="NXW46" s="11"/>
      <c r="NXX46" s="11"/>
      <c r="NXY46" s="11"/>
      <c r="NXZ46" s="11"/>
      <c r="NYA46" s="11"/>
      <c r="NYB46" s="11"/>
      <c r="NYC46" s="11"/>
      <c r="NYD46" s="11"/>
      <c r="NYE46" s="11"/>
      <c r="NYF46" s="11"/>
      <c r="NYG46" s="11"/>
      <c r="NYH46" s="11"/>
      <c r="NYI46" s="11"/>
      <c r="NYJ46" s="11"/>
      <c r="NYK46" s="11"/>
      <c r="NYL46" s="11"/>
      <c r="NYM46" s="11"/>
      <c r="NYN46" s="11"/>
      <c r="NYO46" s="11"/>
      <c r="NYP46" s="11"/>
      <c r="NYQ46" s="11"/>
      <c r="NYR46" s="11"/>
      <c r="NYS46" s="11"/>
      <c r="NYT46" s="11"/>
      <c r="NYU46" s="11"/>
      <c r="NYV46" s="11"/>
      <c r="NYW46" s="11"/>
      <c r="NYX46" s="11"/>
      <c r="NYY46" s="11"/>
      <c r="NYZ46" s="11"/>
      <c r="NZA46" s="11"/>
      <c r="NZB46" s="11"/>
      <c r="NZC46" s="11"/>
      <c r="NZD46" s="11"/>
      <c r="NZE46" s="11"/>
      <c r="NZF46" s="11"/>
      <c r="NZG46" s="11"/>
      <c r="NZH46" s="11"/>
      <c r="NZI46" s="11"/>
      <c r="NZJ46" s="11"/>
      <c r="NZK46" s="11"/>
      <c r="NZL46" s="11"/>
      <c r="NZM46" s="11"/>
      <c r="NZN46" s="11"/>
      <c r="NZO46" s="11"/>
      <c r="NZP46" s="11"/>
      <c r="NZQ46" s="11"/>
      <c r="NZR46" s="11"/>
      <c r="NZS46" s="11"/>
      <c r="NZT46" s="11"/>
      <c r="NZU46" s="11"/>
      <c r="NZV46" s="11"/>
      <c r="NZW46" s="11"/>
      <c r="NZX46" s="11"/>
      <c r="NZY46" s="11"/>
      <c r="NZZ46" s="11"/>
      <c r="OAA46" s="11"/>
      <c r="OAB46" s="11"/>
      <c r="OAC46" s="11"/>
      <c r="OAD46" s="11"/>
      <c r="OAE46" s="11"/>
      <c r="OAF46" s="11"/>
      <c r="OAG46" s="11"/>
      <c r="OAH46" s="11"/>
      <c r="OAI46" s="11"/>
      <c r="OAJ46" s="11"/>
      <c r="OAK46" s="11"/>
      <c r="OAL46" s="11"/>
      <c r="OAM46" s="11"/>
      <c r="OAN46" s="11"/>
      <c r="OAO46" s="11"/>
      <c r="OAP46" s="11"/>
      <c r="OAQ46" s="11"/>
      <c r="OAR46" s="11"/>
      <c r="OAS46" s="11"/>
      <c r="OAT46" s="11"/>
      <c r="OAU46" s="11"/>
      <c r="OAV46" s="11"/>
      <c r="OAW46" s="11"/>
      <c r="OAX46" s="11"/>
      <c r="OAY46" s="11"/>
      <c r="OAZ46" s="11"/>
      <c r="OBA46" s="11"/>
      <c r="OBB46" s="11"/>
      <c r="OBC46" s="11"/>
      <c r="OBD46" s="11"/>
      <c r="OBE46" s="11"/>
      <c r="OBF46" s="11"/>
      <c r="OBG46" s="11"/>
      <c r="OBH46" s="11"/>
      <c r="OBI46" s="11"/>
      <c r="OBJ46" s="11"/>
      <c r="OBK46" s="11"/>
      <c r="OBL46" s="11"/>
      <c r="OBM46" s="11"/>
      <c r="OBN46" s="11"/>
      <c r="OBO46" s="11"/>
      <c r="OBP46" s="11"/>
      <c r="OBQ46" s="11"/>
      <c r="OBR46" s="11"/>
      <c r="OBS46" s="11"/>
      <c r="OBT46" s="11"/>
      <c r="OBU46" s="11"/>
      <c r="OBV46" s="11"/>
      <c r="OBW46" s="11"/>
      <c r="OBX46" s="11"/>
      <c r="OBY46" s="11"/>
      <c r="OBZ46" s="11"/>
      <c r="OCA46" s="11"/>
      <c r="OCB46" s="11"/>
      <c r="OCC46" s="11"/>
      <c r="OCD46" s="11"/>
      <c r="OCE46" s="11"/>
      <c r="OCF46" s="11"/>
      <c r="OCG46" s="11"/>
      <c r="OCH46" s="11"/>
      <c r="OCI46" s="11"/>
      <c r="OCJ46" s="11"/>
      <c r="OCK46" s="11"/>
      <c r="OCL46" s="11"/>
      <c r="OCM46" s="11"/>
      <c r="OCN46" s="11"/>
      <c r="OCO46" s="11"/>
      <c r="OCP46" s="11"/>
      <c r="OCQ46" s="11"/>
      <c r="OCR46" s="11"/>
      <c r="OCS46" s="11"/>
      <c r="OCT46" s="11"/>
      <c r="OCU46" s="11"/>
      <c r="OCV46" s="11"/>
      <c r="OCW46" s="11"/>
      <c r="OCX46" s="11"/>
      <c r="OCY46" s="11"/>
      <c r="OCZ46" s="11"/>
      <c r="ODA46" s="11"/>
      <c r="ODB46" s="11"/>
      <c r="ODC46" s="11"/>
      <c r="ODD46" s="11"/>
      <c r="ODE46" s="11"/>
      <c r="ODF46" s="11"/>
      <c r="ODG46" s="11"/>
      <c r="ODH46" s="11"/>
      <c r="ODI46" s="11"/>
      <c r="ODJ46" s="11"/>
      <c r="ODK46" s="11"/>
      <c r="ODL46" s="11"/>
      <c r="ODM46" s="11"/>
      <c r="ODN46" s="11"/>
      <c r="ODO46" s="11"/>
      <c r="ODP46" s="11"/>
      <c r="ODQ46" s="11"/>
      <c r="ODR46" s="11"/>
      <c r="ODS46" s="11"/>
      <c r="ODT46" s="11"/>
      <c r="ODU46" s="11"/>
      <c r="ODV46" s="11"/>
      <c r="ODW46" s="11"/>
      <c r="ODX46" s="11"/>
      <c r="ODY46" s="11"/>
      <c r="ODZ46" s="11"/>
      <c r="OEA46" s="11"/>
      <c r="OEB46" s="11"/>
      <c r="OEC46" s="11"/>
      <c r="OED46" s="11"/>
      <c r="OEE46" s="11"/>
      <c r="OEF46" s="11"/>
      <c r="OEG46" s="11"/>
      <c r="OEH46" s="11"/>
      <c r="OEI46" s="11"/>
      <c r="OEJ46" s="11"/>
      <c r="OEK46" s="11"/>
      <c r="OEL46" s="11"/>
      <c r="OEM46" s="11"/>
      <c r="OEN46" s="11"/>
      <c r="OEO46" s="11"/>
      <c r="OEP46" s="11"/>
      <c r="OEQ46" s="11"/>
      <c r="OER46" s="11"/>
      <c r="OES46" s="11"/>
      <c r="OET46" s="11"/>
      <c r="OEU46" s="11"/>
      <c r="OEV46" s="11"/>
      <c r="OEW46" s="11"/>
      <c r="OEX46" s="11"/>
      <c r="OEY46" s="11"/>
      <c r="OEZ46" s="11"/>
      <c r="OFA46" s="11"/>
      <c r="OFB46" s="11"/>
      <c r="OFC46" s="11"/>
      <c r="OFD46" s="11"/>
      <c r="OFE46" s="11"/>
      <c r="OFF46" s="11"/>
      <c r="OFG46" s="11"/>
      <c r="OFH46" s="11"/>
      <c r="OFI46" s="11"/>
      <c r="OFJ46" s="11"/>
      <c r="OFK46" s="11"/>
      <c r="OFL46" s="11"/>
      <c r="OFM46" s="11"/>
      <c r="OFN46" s="11"/>
      <c r="OFO46" s="11"/>
      <c r="OFP46" s="11"/>
      <c r="OFQ46" s="11"/>
      <c r="OFR46" s="11"/>
      <c r="OFS46" s="11"/>
      <c r="OFT46" s="11"/>
      <c r="OFU46" s="11"/>
      <c r="OFV46" s="11"/>
      <c r="OFW46" s="11"/>
      <c r="OFX46" s="11"/>
      <c r="OFY46" s="11"/>
      <c r="OFZ46" s="11"/>
      <c r="OGA46" s="11"/>
      <c r="OGB46" s="11"/>
      <c r="OGC46" s="11"/>
      <c r="OGD46" s="11"/>
      <c r="OGE46" s="11"/>
      <c r="OGF46" s="11"/>
      <c r="OGG46" s="11"/>
      <c r="OGH46" s="11"/>
      <c r="OGI46" s="11"/>
      <c r="OGJ46" s="11"/>
      <c r="OGK46" s="11"/>
      <c r="OGL46" s="11"/>
      <c r="OGM46" s="11"/>
      <c r="OGN46" s="11"/>
      <c r="OGO46" s="11"/>
      <c r="OGP46" s="11"/>
      <c r="OGQ46" s="11"/>
      <c r="OGR46" s="11"/>
      <c r="OGS46" s="11"/>
      <c r="OGT46" s="11"/>
      <c r="OGU46" s="11"/>
      <c r="OGV46" s="11"/>
      <c r="OGW46" s="11"/>
      <c r="OGX46" s="11"/>
      <c r="OGY46" s="11"/>
      <c r="OGZ46" s="11"/>
      <c r="OHA46" s="11"/>
      <c r="OHB46" s="11"/>
      <c r="OHC46" s="11"/>
      <c r="OHD46" s="11"/>
      <c r="OHE46" s="11"/>
      <c r="OHF46" s="11"/>
      <c r="OHG46" s="11"/>
      <c r="OHH46" s="11"/>
      <c r="OHI46" s="11"/>
      <c r="OHJ46" s="11"/>
      <c r="OHK46" s="11"/>
      <c r="OHL46" s="11"/>
      <c r="OHM46" s="11"/>
      <c r="OHN46" s="11"/>
      <c r="OHO46" s="11"/>
      <c r="OHP46" s="11"/>
      <c r="OHQ46" s="11"/>
      <c r="OHR46" s="11"/>
      <c r="OHS46" s="11"/>
      <c r="OHT46" s="11"/>
      <c r="OHU46" s="11"/>
      <c r="OHV46" s="11"/>
      <c r="OHW46" s="11"/>
      <c r="OHX46" s="11"/>
      <c r="OHY46" s="11"/>
      <c r="OHZ46" s="11"/>
      <c r="OIA46" s="11"/>
      <c r="OIB46" s="11"/>
      <c r="OIC46" s="11"/>
      <c r="OID46" s="11"/>
      <c r="OIE46" s="11"/>
      <c r="OIF46" s="11"/>
      <c r="OIG46" s="11"/>
      <c r="OIH46" s="11"/>
      <c r="OII46" s="11"/>
      <c r="OIJ46" s="11"/>
      <c r="OIK46" s="11"/>
      <c r="OIL46" s="11"/>
      <c r="OIM46" s="11"/>
      <c r="OIN46" s="11"/>
      <c r="OIO46" s="11"/>
      <c r="OIP46" s="11"/>
      <c r="OIQ46" s="11"/>
      <c r="OIR46" s="11"/>
      <c r="OIS46" s="11"/>
      <c r="OIT46" s="11"/>
      <c r="OIU46" s="11"/>
      <c r="OIV46" s="11"/>
      <c r="OIW46" s="11"/>
      <c r="OIX46" s="11"/>
      <c r="OIY46" s="11"/>
      <c r="OIZ46" s="11"/>
      <c r="OJA46" s="11"/>
      <c r="OJB46" s="11"/>
      <c r="OJC46" s="11"/>
      <c r="OJD46" s="11"/>
      <c r="OJE46" s="11"/>
      <c r="OJF46" s="11"/>
      <c r="OJG46" s="11"/>
      <c r="OJH46" s="11"/>
      <c r="OJI46" s="11"/>
      <c r="OJJ46" s="11"/>
      <c r="OJK46" s="11"/>
      <c r="OJL46" s="11"/>
      <c r="OJM46" s="11"/>
      <c r="OJN46" s="11"/>
      <c r="OJO46" s="11"/>
      <c r="OJP46" s="11"/>
      <c r="OJQ46" s="11"/>
      <c r="OJR46" s="11"/>
      <c r="OJS46" s="11"/>
      <c r="OJT46" s="11"/>
      <c r="OJU46" s="11"/>
      <c r="OJV46" s="11"/>
      <c r="OJW46" s="11"/>
      <c r="OJX46" s="11"/>
      <c r="OJY46" s="11"/>
      <c r="OJZ46" s="11"/>
      <c r="OKA46" s="11"/>
      <c r="OKB46" s="11"/>
      <c r="OKC46" s="11"/>
      <c r="OKD46" s="11"/>
      <c r="OKE46" s="11"/>
      <c r="OKF46" s="11"/>
      <c r="OKG46" s="11"/>
      <c r="OKH46" s="11"/>
      <c r="OKI46" s="11"/>
      <c r="OKJ46" s="11"/>
      <c r="OKK46" s="11"/>
      <c r="OKL46" s="11"/>
      <c r="OKM46" s="11"/>
      <c r="OKN46" s="11"/>
      <c r="OKO46" s="11"/>
      <c r="OKP46" s="11"/>
      <c r="OKQ46" s="11"/>
      <c r="OKR46" s="11"/>
      <c r="OKS46" s="11"/>
      <c r="OKT46" s="11"/>
      <c r="OKU46" s="11"/>
      <c r="OKV46" s="11"/>
      <c r="OKW46" s="11"/>
      <c r="OKX46" s="11"/>
      <c r="OKY46" s="11"/>
      <c r="OKZ46" s="11"/>
      <c r="OLA46" s="11"/>
      <c r="OLB46" s="11"/>
      <c r="OLC46" s="11"/>
      <c r="OLD46" s="11"/>
      <c r="OLE46" s="11"/>
      <c r="OLF46" s="11"/>
      <c r="OLG46" s="11"/>
      <c r="OLH46" s="11"/>
      <c r="OLI46" s="11"/>
      <c r="OLJ46" s="11"/>
      <c r="OLK46" s="11"/>
      <c r="OLL46" s="11"/>
      <c r="OLM46" s="11"/>
      <c r="OLN46" s="11"/>
      <c r="OLO46" s="11"/>
      <c r="OLP46" s="11"/>
      <c r="OLQ46" s="11"/>
      <c r="OLR46" s="11"/>
      <c r="OLS46" s="11"/>
      <c r="OLT46" s="11"/>
      <c r="OLU46" s="11"/>
      <c r="OLV46" s="11"/>
      <c r="OLW46" s="11"/>
      <c r="OLX46" s="11"/>
      <c r="OLY46" s="11"/>
      <c r="OLZ46" s="11"/>
      <c r="OMA46" s="11"/>
      <c r="OMB46" s="11"/>
      <c r="OMC46" s="11"/>
      <c r="OMD46" s="11"/>
      <c r="OME46" s="11"/>
      <c r="OMF46" s="11"/>
      <c r="OMG46" s="11"/>
      <c r="OMH46" s="11"/>
      <c r="OMI46" s="11"/>
      <c r="OMJ46" s="11"/>
      <c r="OMK46" s="11"/>
      <c r="OML46" s="11"/>
      <c r="OMM46" s="11"/>
      <c r="OMN46" s="11"/>
      <c r="OMO46" s="11"/>
      <c r="OMP46" s="11"/>
      <c r="OMQ46" s="11"/>
      <c r="OMR46" s="11"/>
      <c r="OMS46" s="11"/>
      <c r="OMT46" s="11"/>
      <c r="OMU46" s="11"/>
      <c r="OMV46" s="11"/>
      <c r="OMW46" s="11"/>
      <c r="OMX46" s="11"/>
      <c r="OMY46" s="11"/>
      <c r="OMZ46" s="11"/>
      <c r="ONA46" s="11"/>
      <c r="ONB46" s="11"/>
      <c r="ONC46" s="11"/>
      <c r="OND46" s="11"/>
      <c r="ONE46" s="11"/>
      <c r="ONF46" s="11"/>
      <c r="ONG46" s="11"/>
      <c r="ONH46" s="11"/>
      <c r="ONI46" s="11"/>
      <c r="ONJ46" s="11"/>
      <c r="ONK46" s="11"/>
      <c r="ONL46" s="11"/>
      <c r="ONM46" s="11"/>
      <c r="ONN46" s="11"/>
      <c r="ONO46" s="11"/>
      <c r="ONP46" s="11"/>
      <c r="ONQ46" s="11"/>
      <c r="ONR46" s="11"/>
      <c r="ONS46" s="11"/>
      <c r="ONT46" s="11"/>
      <c r="ONU46" s="11"/>
      <c r="ONV46" s="11"/>
      <c r="ONW46" s="11"/>
      <c r="ONX46" s="11"/>
      <c r="ONY46" s="11"/>
      <c r="ONZ46" s="11"/>
      <c r="OOA46" s="11"/>
      <c r="OOB46" s="11"/>
      <c r="OOC46" s="11"/>
      <c r="OOD46" s="11"/>
      <c r="OOE46" s="11"/>
      <c r="OOF46" s="11"/>
      <c r="OOG46" s="11"/>
      <c r="OOH46" s="11"/>
      <c r="OOI46" s="11"/>
      <c r="OOJ46" s="11"/>
      <c r="OOK46" s="11"/>
      <c r="OOL46" s="11"/>
      <c r="OOM46" s="11"/>
      <c r="OON46" s="11"/>
      <c r="OOO46" s="11"/>
      <c r="OOP46" s="11"/>
      <c r="OOQ46" s="11"/>
      <c r="OOR46" s="11"/>
      <c r="OOS46" s="11"/>
      <c r="OOT46" s="11"/>
      <c r="OOU46" s="11"/>
      <c r="OOV46" s="11"/>
      <c r="OOW46" s="11"/>
      <c r="OOX46" s="11"/>
      <c r="OOY46" s="11"/>
      <c r="OOZ46" s="11"/>
      <c r="OPA46" s="11"/>
      <c r="OPB46" s="11"/>
      <c r="OPC46" s="11"/>
      <c r="OPD46" s="11"/>
      <c r="OPE46" s="11"/>
      <c r="OPF46" s="11"/>
      <c r="OPG46" s="11"/>
      <c r="OPH46" s="11"/>
      <c r="OPI46" s="11"/>
      <c r="OPJ46" s="11"/>
      <c r="OPK46" s="11"/>
      <c r="OPL46" s="11"/>
      <c r="OPM46" s="11"/>
      <c r="OPN46" s="11"/>
      <c r="OPO46" s="11"/>
      <c r="OPP46" s="11"/>
      <c r="OPQ46" s="11"/>
      <c r="OPR46" s="11"/>
      <c r="OPS46" s="11"/>
      <c r="OPT46" s="11"/>
      <c r="OPU46" s="11"/>
      <c r="OPV46" s="11"/>
      <c r="OPW46" s="11"/>
      <c r="OPX46" s="11"/>
      <c r="OPY46" s="11"/>
      <c r="OPZ46" s="11"/>
      <c r="OQA46" s="11"/>
      <c r="OQB46" s="11"/>
      <c r="OQC46" s="11"/>
      <c r="OQD46" s="11"/>
      <c r="OQE46" s="11"/>
      <c r="OQF46" s="11"/>
      <c r="OQG46" s="11"/>
      <c r="OQH46" s="11"/>
      <c r="OQI46" s="11"/>
      <c r="OQJ46" s="11"/>
      <c r="OQK46" s="11"/>
      <c r="OQL46" s="11"/>
      <c r="OQM46" s="11"/>
      <c r="OQN46" s="11"/>
      <c r="OQO46" s="11"/>
      <c r="OQP46" s="11"/>
      <c r="OQQ46" s="11"/>
      <c r="OQR46" s="11"/>
      <c r="OQS46" s="11"/>
      <c r="OQT46" s="11"/>
      <c r="OQU46" s="11"/>
      <c r="OQV46" s="11"/>
      <c r="OQW46" s="11"/>
      <c r="OQX46" s="11"/>
      <c r="OQY46" s="11"/>
      <c r="OQZ46" s="11"/>
      <c r="ORA46" s="11"/>
      <c r="ORB46" s="11"/>
      <c r="ORC46" s="11"/>
      <c r="ORD46" s="11"/>
      <c r="ORE46" s="11"/>
      <c r="ORF46" s="11"/>
      <c r="ORG46" s="11"/>
      <c r="ORH46" s="11"/>
      <c r="ORI46" s="11"/>
      <c r="ORJ46" s="11"/>
      <c r="ORK46" s="11"/>
      <c r="ORL46" s="11"/>
      <c r="ORM46" s="11"/>
      <c r="ORN46" s="11"/>
      <c r="ORO46" s="11"/>
      <c r="ORP46" s="11"/>
      <c r="ORQ46" s="11"/>
      <c r="ORR46" s="11"/>
      <c r="ORS46" s="11"/>
      <c r="ORT46" s="11"/>
      <c r="ORU46" s="11"/>
      <c r="ORV46" s="11"/>
      <c r="ORW46" s="11"/>
      <c r="ORX46" s="11"/>
      <c r="ORY46" s="11"/>
      <c r="ORZ46" s="11"/>
      <c r="OSA46" s="11"/>
      <c r="OSB46" s="11"/>
      <c r="OSC46" s="11"/>
      <c r="OSD46" s="11"/>
      <c r="OSE46" s="11"/>
      <c r="OSF46" s="11"/>
      <c r="OSG46" s="11"/>
      <c r="OSH46" s="11"/>
      <c r="OSI46" s="11"/>
      <c r="OSJ46" s="11"/>
      <c r="OSK46" s="11"/>
      <c r="OSL46" s="11"/>
      <c r="OSM46" s="11"/>
      <c r="OSN46" s="11"/>
      <c r="OSO46" s="11"/>
      <c r="OSP46" s="11"/>
      <c r="OSQ46" s="11"/>
      <c r="OSR46" s="11"/>
      <c r="OSS46" s="11"/>
      <c r="OST46" s="11"/>
      <c r="OSU46" s="11"/>
      <c r="OSV46" s="11"/>
      <c r="OSW46" s="11"/>
      <c r="OSX46" s="11"/>
      <c r="OSY46" s="11"/>
      <c r="OSZ46" s="11"/>
      <c r="OTA46" s="11"/>
      <c r="OTB46" s="11"/>
      <c r="OTC46" s="11"/>
      <c r="OTD46" s="11"/>
      <c r="OTE46" s="11"/>
      <c r="OTF46" s="11"/>
      <c r="OTG46" s="11"/>
      <c r="OTH46" s="11"/>
      <c r="OTI46" s="11"/>
      <c r="OTJ46" s="11"/>
      <c r="OTK46" s="11"/>
      <c r="OTL46" s="11"/>
      <c r="OTM46" s="11"/>
      <c r="OTN46" s="11"/>
      <c r="OTO46" s="11"/>
      <c r="OTP46" s="11"/>
      <c r="OTQ46" s="11"/>
      <c r="OTR46" s="11"/>
      <c r="OTS46" s="11"/>
      <c r="OTT46" s="11"/>
      <c r="OTU46" s="11"/>
      <c r="OTV46" s="11"/>
      <c r="OTW46" s="11"/>
      <c r="OTX46" s="11"/>
      <c r="OTY46" s="11"/>
      <c r="OTZ46" s="11"/>
      <c r="OUA46" s="11"/>
      <c r="OUB46" s="11"/>
      <c r="OUC46" s="11"/>
      <c r="OUD46" s="11"/>
      <c r="OUE46" s="11"/>
      <c r="OUF46" s="11"/>
      <c r="OUG46" s="11"/>
      <c r="OUH46" s="11"/>
      <c r="OUI46" s="11"/>
      <c r="OUJ46" s="11"/>
      <c r="OUK46" s="11"/>
      <c r="OUL46" s="11"/>
      <c r="OUM46" s="11"/>
      <c r="OUN46" s="11"/>
      <c r="OUO46" s="11"/>
      <c r="OUP46" s="11"/>
      <c r="OUQ46" s="11"/>
      <c r="OUR46" s="11"/>
      <c r="OUS46" s="11"/>
      <c r="OUT46" s="11"/>
      <c r="OUU46" s="11"/>
      <c r="OUV46" s="11"/>
      <c r="OUW46" s="11"/>
      <c r="OUX46" s="11"/>
      <c r="OUY46" s="11"/>
      <c r="OUZ46" s="11"/>
      <c r="OVA46" s="11"/>
      <c r="OVB46" s="11"/>
      <c r="OVC46" s="11"/>
      <c r="OVD46" s="11"/>
      <c r="OVE46" s="11"/>
      <c r="OVF46" s="11"/>
      <c r="OVG46" s="11"/>
      <c r="OVH46" s="11"/>
      <c r="OVI46" s="11"/>
      <c r="OVJ46" s="11"/>
      <c r="OVK46" s="11"/>
      <c r="OVL46" s="11"/>
      <c r="OVM46" s="11"/>
      <c r="OVN46" s="11"/>
      <c r="OVO46" s="11"/>
      <c r="OVP46" s="11"/>
      <c r="OVQ46" s="11"/>
      <c r="OVR46" s="11"/>
      <c r="OVS46" s="11"/>
      <c r="OVT46" s="11"/>
      <c r="OVU46" s="11"/>
      <c r="OVV46" s="11"/>
      <c r="OVW46" s="11"/>
      <c r="OVX46" s="11"/>
      <c r="OVY46" s="11"/>
      <c r="OVZ46" s="11"/>
      <c r="OWA46" s="11"/>
      <c r="OWB46" s="11"/>
      <c r="OWC46" s="11"/>
      <c r="OWD46" s="11"/>
      <c r="OWE46" s="11"/>
      <c r="OWF46" s="11"/>
      <c r="OWG46" s="11"/>
      <c r="OWH46" s="11"/>
      <c r="OWI46" s="11"/>
      <c r="OWJ46" s="11"/>
      <c r="OWK46" s="11"/>
      <c r="OWL46" s="11"/>
      <c r="OWM46" s="11"/>
      <c r="OWN46" s="11"/>
      <c r="OWO46" s="11"/>
      <c r="OWP46" s="11"/>
      <c r="OWQ46" s="11"/>
      <c r="OWR46" s="11"/>
      <c r="OWS46" s="11"/>
      <c r="OWT46" s="11"/>
      <c r="OWU46" s="11"/>
      <c r="OWV46" s="11"/>
      <c r="OWW46" s="11"/>
      <c r="OWX46" s="11"/>
      <c r="OWY46" s="11"/>
      <c r="OWZ46" s="11"/>
      <c r="OXA46" s="11"/>
      <c r="OXB46" s="11"/>
      <c r="OXC46" s="11"/>
      <c r="OXD46" s="11"/>
      <c r="OXE46" s="11"/>
      <c r="OXF46" s="11"/>
      <c r="OXG46" s="11"/>
      <c r="OXH46" s="11"/>
      <c r="OXI46" s="11"/>
      <c r="OXJ46" s="11"/>
      <c r="OXK46" s="11"/>
      <c r="OXL46" s="11"/>
      <c r="OXM46" s="11"/>
      <c r="OXN46" s="11"/>
      <c r="OXO46" s="11"/>
      <c r="OXP46" s="11"/>
      <c r="OXQ46" s="11"/>
      <c r="OXR46" s="11"/>
      <c r="OXS46" s="11"/>
      <c r="OXT46" s="11"/>
      <c r="OXU46" s="11"/>
      <c r="OXV46" s="11"/>
      <c r="OXW46" s="11"/>
      <c r="OXX46" s="11"/>
      <c r="OXY46" s="11"/>
      <c r="OXZ46" s="11"/>
      <c r="OYA46" s="11"/>
      <c r="OYB46" s="11"/>
      <c r="OYC46" s="11"/>
      <c r="OYD46" s="11"/>
      <c r="OYE46" s="11"/>
      <c r="OYF46" s="11"/>
      <c r="OYG46" s="11"/>
      <c r="OYH46" s="11"/>
      <c r="OYI46" s="11"/>
      <c r="OYJ46" s="11"/>
      <c r="OYK46" s="11"/>
      <c r="OYL46" s="11"/>
      <c r="OYM46" s="11"/>
      <c r="OYN46" s="11"/>
      <c r="OYO46" s="11"/>
      <c r="OYP46" s="11"/>
      <c r="OYQ46" s="11"/>
      <c r="OYR46" s="11"/>
      <c r="OYS46" s="11"/>
      <c r="OYT46" s="11"/>
      <c r="OYU46" s="11"/>
      <c r="OYV46" s="11"/>
      <c r="OYW46" s="11"/>
      <c r="OYX46" s="11"/>
      <c r="OYY46" s="11"/>
      <c r="OYZ46" s="11"/>
      <c r="OZA46" s="11"/>
      <c r="OZB46" s="11"/>
      <c r="OZC46" s="11"/>
      <c r="OZD46" s="11"/>
      <c r="OZE46" s="11"/>
      <c r="OZF46" s="11"/>
      <c r="OZG46" s="11"/>
      <c r="OZH46" s="11"/>
      <c r="OZI46" s="11"/>
      <c r="OZJ46" s="11"/>
      <c r="OZK46" s="11"/>
      <c r="OZL46" s="11"/>
      <c r="OZM46" s="11"/>
      <c r="OZN46" s="11"/>
      <c r="OZO46" s="11"/>
      <c r="OZP46" s="11"/>
      <c r="OZQ46" s="11"/>
      <c r="OZR46" s="11"/>
      <c r="OZS46" s="11"/>
      <c r="OZT46" s="11"/>
      <c r="OZU46" s="11"/>
      <c r="OZV46" s="11"/>
      <c r="OZW46" s="11"/>
      <c r="OZX46" s="11"/>
      <c r="OZY46" s="11"/>
      <c r="OZZ46" s="11"/>
      <c r="PAA46" s="11"/>
      <c r="PAB46" s="11"/>
      <c r="PAC46" s="11"/>
      <c r="PAD46" s="11"/>
      <c r="PAE46" s="11"/>
      <c r="PAF46" s="11"/>
      <c r="PAG46" s="11"/>
      <c r="PAH46" s="11"/>
      <c r="PAI46" s="11"/>
      <c r="PAJ46" s="11"/>
      <c r="PAK46" s="11"/>
      <c r="PAL46" s="11"/>
      <c r="PAM46" s="11"/>
      <c r="PAN46" s="11"/>
      <c r="PAO46" s="11"/>
      <c r="PAP46" s="11"/>
      <c r="PAQ46" s="11"/>
      <c r="PAR46" s="11"/>
      <c r="PAS46" s="11"/>
      <c r="PAT46" s="11"/>
      <c r="PAU46" s="11"/>
      <c r="PAV46" s="11"/>
      <c r="PAW46" s="11"/>
      <c r="PAX46" s="11"/>
      <c r="PAY46" s="11"/>
      <c r="PAZ46" s="11"/>
      <c r="PBA46" s="11"/>
      <c r="PBB46" s="11"/>
      <c r="PBC46" s="11"/>
      <c r="PBD46" s="11"/>
      <c r="PBE46" s="11"/>
      <c r="PBF46" s="11"/>
      <c r="PBG46" s="11"/>
      <c r="PBH46" s="11"/>
      <c r="PBI46" s="11"/>
      <c r="PBJ46" s="11"/>
      <c r="PBK46" s="11"/>
      <c r="PBL46" s="11"/>
      <c r="PBM46" s="11"/>
      <c r="PBN46" s="11"/>
      <c r="PBO46" s="11"/>
      <c r="PBP46" s="11"/>
      <c r="PBQ46" s="11"/>
      <c r="PBR46" s="11"/>
      <c r="PBS46" s="11"/>
      <c r="PBT46" s="11"/>
      <c r="PBU46" s="11"/>
      <c r="PBV46" s="11"/>
      <c r="PBW46" s="11"/>
      <c r="PBX46" s="11"/>
      <c r="PBY46" s="11"/>
      <c r="PBZ46" s="11"/>
      <c r="PCA46" s="11"/>
      <c r="PCB46" s="11"/>
      <c r="PCC46" s="11"/>
      <c r="PCD46" s="11"/>
      <c r="PCE46" s="11"/>
      <c r="PCF46" s="11"/>
      <c r="PCG46" s="11"/>
      <c r="PCH46" s="11"/>
      <c r="PCI46" s="11"/>
      <c r="PCJ46" s="11"/>
      <c r="PCK46" s="11"/>
      <c r="PCL46" s="11"/>
      <c r="PCM46" s="11"/>
      <c r="PCN46" s="11"/>
      <c r="PCO46" s="11"/>
      <c r="PCP46" s="11"/>
      <c r="PCQ46" s="11"/>
      <c r="PCR46" s="11"/>
      <c r="PCS46" s="11"/>
      <c r="PCT46" s="11"/>
      <c r="PCU46" s="11"/>
      <c r="PCV46" s="11"/>
      <c r="PCW46" s="11"/>
      <c r="PCX46" s="11"/>
      <c r="PCY46" s="11"/>
      <c r="PCZ46" s="11"/>
      <c r="PDA46" s="11"/>
      <c r="PDB46" s="11"/>
      <c r="PDC46" s="11"/>
      <c r="PDD46" s="11"/>
      <c r="PDE46" s="11"/>
      <c r="PDF46" s="11"/>
      <c r="PDG46" s="11"/>
      <c r="PDH46" s="11"/>
      <c r="PDI46" s="11"/>
      <c r="PDJ46" s="11"/>
      <c r="PDK46" s="11"/>
      <c r="PDL46" s="11"/>
      <c r="PDM46" s="11"/>
      <c r="PDN46" s="11"/>
      <c r="PDO46" s="11"/>
      <c r="PDP46" s="11"/>
      <c r="PDQ46" s="11"/>
      <c r="PDR46" s="11"/>
      <c r="PDS46" s="11"/>
      <c r="PDT46" s="11"/>
      <c r="PDU46" s="11"/>
      <c r="PDV46" s="11"/>
      <c r="PDW46" s="11"/>
      <c r="PDX46" s="11"/>
      <c r="PDY46" s="11"/>
      <c r="PDZ46" s="11"/>
      <c r="PEA46" s="11"/>
      <c r="PEB46" s="11"/>
      <c r="PEC46" s="11"/>
      <c r="PED46" s="11"/>
      <c r="PEE46" s="11"/>
      <c r="PEF46" s="11"/>
      <c r="PEG46" s="11"/>
      <c r="PEH46" s="11"/>
      <c r="PEI46" s="11"/>
      <c r="PEJ46" s="11"/>
      <c r="PEK46" s="11"/>
      <c r="PEL46" s="11"/>
      <c r="PEM46" s="11"/>
      <c r="PEN46" s="11"/>
      <c r="PEO46" s="11"/>
      <c r="PEP46" s="11"/>
      <c r="PEQ46" s="11"/>
      <c r="PER46" s="11"/>
      <c r="PES46" s="11"/>
      <c r="PET46" s="11"/>
      <c r="PEU46" s="11"/>
      <c r="PEV46" s="11"/>
      <c r="PEW46" s="11"/>
      <c r="PEX46" s="11"/>
      <c r="PEY46" s="11"/>
      <c r="PEZ46" s="11"/>
      <c r="PFA46" s="11"/>
      <c r="PFB46" s="11"/>
      <c r="PFC46" s="11"/>
      <c r="PFD46" s="11"/>
      <c r="PFE46" s="11"/>
      <c r="PFF46" s="11"/>
      <c r="PFG46" s="11"/>
      <c r="PFH46" s="11"/>
      <c r="PFI46" s="11"/>
      <c r="PFJ46" s="11"/>
      <c r="PFK46" s="11"/>
      <c r="PFL46" s="11"/>
      <c r="PFM46" s="11"/>
      <c r="PFN46" s="11"/>
      <c r="PFO46" s="11"/>
      <c r="PFP46" s="11"/>
      <c r="PFQ46" s="11"/>
      <c r="PFR46" s="11"/>
      <c r="PFS46" s="11"/>
      <c r="PFT46" s="11"/>
      <c r="PFU46" s="11"/>
      <c r="PFV46" s="11"/>
      <c r="PFW46" s="11"/>
      <c r="PFX46" s="11"/>
      <c r="PFY46" s="11"/>
      <c r="PFZ46" s="11"/>
      <c r="PGA46" s="11"/>
      <c r="PGB46" s="11"/>
      <c r="PGC46" s="11"/>
      <c r="PGD46" s="11"/>
      <c r="PGE46" s="11"/>
      <c r="PGF46" s="11"/>
      <c r="PGG46" s="11"/>
      <c r="PGH46" s="11"/>
      <c r="PGI46" s="11"/>
      <c r="PGJ46" s="11"/>
      <c r="PGK46" s="11"/>
      <c r="PGL46" s="11"/>
      <c r="PGM46" s="11"/>
      <c r="PGN46" s="11"/>
      <c r="PGO46" s="11"/>
      <c r="PGP46" s="11"/>
      <c r="PGQ46" s="11"/>
      <c r="PGR46" s="11"/>
      <c r="PGS46" s="11"/>
      <c r="PGT46" s="11"/>
      <c r="PGU46" s="11"/>
      <c r="PGV46" s="11"/>
      <c r="PGW46" s="11"/>
      <c r="PGX46" s="11"/>
      <c r="PGY46" s="11"/>
      <c r="PGZ46" s="11"/>
      <c r="PHA46" s="11"/>
      <c r="PHB46" s="11"/>
      <c r="PHC46" s="11"/>
      <c r="PHD46" s="11"/>
      <c r="PHE46" s="11"/>
      <c r="PHF46" s="11"/>
      <c r="PHG46" s="11"/>
      <c r="PHH46" s="11"/>
      <c r="PHI46" s="11"/>
      <c r="PHJ46" s="11"/>
      <c r="PHK46" s="11"/>
      <c r="PHL46" s="11"/>
      <c r="PHM46" s="11"/>
      <c r="PHN46" s="11"/>
      <c r="PHO46" s="11"/>
      <c r="PHP46" s="11"/>
      <c r="PHQ46" s="11"/>
      <c r="PHR46" s="11"/>
      <c r="PHS46" s="11"/>
      <c r="PHT46" s="11"/>
      <c r="PHU46" s="11"/>
      <c r="PHV46" s="11"/>
      <c r="PHW46" s="11"/>
      <c r="PHX46" s="11"/>
      <c r="PHY46" s="11"/>
      <c r="PHZ46" s="11"/>
      <c r="PIA46" s="11"/>
      <c r="PIB46" s="11"/>
      <c r="PIC46" s="11"/>
      <c r="PID46" s="11"/>
      <c r="PIE46" s="11"/>
      <c r="PIF46" s="11"/>
      <c r="PIG46" s="11"/>
      <c r="PIH46" s="11"/>
      <c r="PII46" s="11"/>
      <c r="PIJ46" s="11"/>
      <c r="PIK46" s="11"/>
      <c r="PIL46" s="11"/>
      <c r="PIM46" s="11"/>
      <c r="PIN46" s="11"/>
      <c r="PIO46" s="11"/>
      <c r="PIP46" s="11"/>
      <c r="PIQ46" s="11"/>
      <c r="PIR46" s="11"/>
      <c r="PIS46" s="11"/>
      <c r="PIT46" s="11"/>
      <c r="PIU46" s="11"/>
      <c r="PIV46" s="11"/>
      <c r="PIW46" s="11"/>
      <c r="PIX46" s="11"/>
      <c r="PIY46" s="11"/>
      <c r="PIZ46" s="11"/>
      <c r="PJA46" s="11"/>
      <c r="PJB46" s="11"/>
      <c r="PJC46" s="11"/>
      <c r="PJD46" s="11"/>
      <c r="PJE46" s="11"/>
      <c r="PJF46" s="11"/>
      <c r="PJG46" s="11"/>
      <c r="PJH46" s="11"/>
      <c r="PJI46" s="11"/>
      <c r="PJJ46" s="11"/>
      <c r="PJK46" s="11"/>
      <c r="PJL46" s="11"/>
      <c r="PJM46" s="11"/>
      <c r="PJN46" s="11"/>
      <c r="PJO46" s="11"/>
      <c r="PJP46" s="11"/>
      <c r="PJQ46" s="11"/>
      <c r="PJR46" s="11"/>
      <c r="PJS46" s="11"/>
      <c r="PJT46" s="11"/>
      <c r="PJU46" s="11"/>
      <c r="PJV46" s="11"/>
      <c r="PJW46" s="11"/>
      <c r="PJX46" s="11"/>
      <c r="PJY46" s="11"/>
      <c r="PJZ46" s="11"/>
      <c r="PKA46" s="11"/>
      <c r="PKB46" s="11"/>
      <c r="PKC46" s="11"/>
      <c r="PKD46" s="11"/>
      <c r="PKE46" s="11"/>
      <c r="PKF46" s="11"/>
      <c r="PKG46" s="11"/>
      <c r="PKH46" s="11"/>
      <c r="PKI46" s="11"/>
      <c r="PKJ46" s="11"/>
      <c r="PKK46" s="11"/>
      <c r="PKL46" s="11"/>
      <c r="PKM46" s="11"/>
      <c r="PKN46" s="11"/>
      <c r="PKO46" s="11"/>
      <c r="PKP46" s="11"/>
      <c r="PKQ46" s="11"/>
      <c r="PKR46" s="11"/>
      <c r="PKS46" s="11"/>
      <c r="PKT46" s="11"/>
      <c r="PKU46" s="11"/>
      <c r="PKV46" s="11"/>
      <c r="PKW46" s="11"/>
      <c r="PKX46" s="11"/>
      <c r="PKY46" s="11"/>
      <c r="PKZ46" s="11"/>
      <c r="PLA46" s="11"/>
      <c r="PLB46" s="11"/>
      <c r="PLC46" s="11"/>
      <c r="PLD46" s="11"/>
      <c r="PLE46" s="11"/>
      <c r="PLF46" s="11"/>
      <c r="PLG46" s="11"/>
      <c r="PLH46" s="11"/>
      <c r="PLI46" s="11"/>
      <c r="PLJ46" s="11"/>
      <c r="PLK46" s="11"/>
      <c r="PLL46" s="11"/>
      <c r="PLM46" s="11"/>
      <c r="PLN46" s="11"/>
      <c r="PLO46" s="11"/>
      <c r="PLP46" s="11"/>
      <c r="PLQ46" s="11"/>
      <c r="PLR46" s="11"/>
      <c r="PLS46" s="11"/>
      <c r="PLT46" s="11"/>
      <c r="PLU46" s="11"/>
      <c r="PLV46" s="11"/>
      <c r="PLW46" s="11"/>
      <c r="PLX46" s="11"/>
      <c r="PLY46" s="11"/>
      <c r="PLZ46" s="11"/>
      <c r="PMA46" s="11"/>
      <c r="PMB46" s="11"/>
      <c r="PMC46" s="11"/>
      <c r="PMD46" s="11"/>
      <c r="PME46" s="11"/>
      <c r="PMF46" s="11"/>
      <c r="PMG46" s="11"/>
      <c r="PMH46" s="11"/>
      <c r="PMI46" s="11"/>
      <c r="PMJ46" s="11"/>
      <c r="PMK46" s="11"/>
      <c r="PML46" s="11"/>
      <c r="PMM46" s="11"/>
      <c r="PMN46" s="11"/>
      <c r="PMO46" s="11"/>
      <c r="PMP46" s="11"/>
      <c r="PMQ46" s="11"/>
      <c r="PMR46" s="11"/>
      <c r="PMS46" s="11"/>
      <c r="PMT46" s="11"/>
      <c r="PMU46" s="11"/>
      <c r="PMV46" s="11"/>
      <c r="PMW46" s="11"/>
      <c r="PMX46" s="11"/>
      <c r="PMY46" s="11"/>
      <c r="PMZ46" s="11"/>
      <c r="PNA46" s="11"/>
      <c r="PNB46" s="11"/>
      <c r="PNC46" s="11"/>
      <c r="PND46" s="11"/>
      <c r="PNE46" s="11"/>
      <c r="PNF46" s="11"/>
      <c r="PNG46" s="11"/>
      <c r="PNH46" s="11"/>
      <c r="PNI46" s="11"/>
      <c r="PNJ46" s="11"/>
      <c r="PNK46" s="11"/>
      <c r="PNL46" s="11"/>
      <c r="PNM46" s="11"/>
      <c r="PNN46" s="11"/>
      <c r="PNO46" s="11"/>
      <c r="PNP46" s="11"/>
      <c r="PNQ46" s="11"/>
      <c r="PNR46" s="11"/>
      <c r="PNS46" s="11"/>
      <c r="PNT46" s="11"/>
      <c r="PNU46" s="11"/>
      <c r="PNV46" s="11"/>
      <c r="PNW46" s="11"/>
      <c r="PNX46" s="11"/>
      <c r="PNY46" s="11"/>
      <c r="PNZ46" s="11"/>
      <c r="POA46" s="11"/>
      <c r="POB46" s="11"/>
      <c r="POC46" s="11"/>
      <c r="POD46" s="11"/>
      <c r="POE46" s="11"/>
      <c r="POF46" s="11"/>
      <c r="POG46" s="11"/>
      <c r="POH46" s="11"/>
      <c r="POI46" s="11"/>
      <c r="POJ46" s="11"/>
      <c r="POK46" s="11"/>
      <c r="POL46" s="11"/>
      <c r="POM46" s="11"/>
      <c r="PON46" s="11"/>
      <c r="POO46" s="11"/>
      <c r="POP46" s="11"/>
      <c r="POQ46" s="11"/>
      <c r="POR46" s="11"/>
      <c r="POS46" s="11"/>
      <c r="POT46" s="11"/>
      <c r="POU46" s="11"/>
      <c r="POV46" s="11"/>
      <c r="POW46" s="11"/>
      <c r="POX46" s="11"/>
      <c r="POY46" s="11"/>
      <c r="POZ46" s="11"/>
      <c r="PPA46" s="11"/>
      <c r="PPB46" s="11"/>
      <c r="PPC46" s="11"/>
      <c r="PPD46" s="11"/>
      <c r="PPE46" s="11"/>
      <c r="PPF46" s="11"/>
      <c r="PPG46" s="11"/>
      <c r="PPH46" s="11"/>
      <c r="PPI46" s="11"/>
      <c r="PPJ46" s="11"/>
      <c r="PPK46" s="11"/>
      <c r="PPL46" s="11"/>
      <c r="PPM46" s="11"/>
      <c r="PPN46" s="11"/>
      <c r="PPO46" s="11"/>
      <c r="PPP46" s="11"/>
      <c r="PPQ46" s="11"/>
      <c r="PPR46" s="11"/>
      <c r="PPS46" s="11"/>
      <c r="PPT46" s="11"/>
      <c r="PPU46" s="11"/>
      <c r="PPV46" s="11"/>
      <c r="PPW46" s="11"/>
      <c r="PPX46" s="11"/>
      <c r="PPY46" s="11"/>
      <c r="PPZ46" s="11"/>
      <c r="PQA46" s="11"/>
      <c r="PQB46" s="11"/>
      <c r="PQC46" s="11"/>
      <c r="PQD46" s="11"/>
      <c r="PQE46" s="11"/>
      <c r="PQF46" s="11"/>
      <c r="PQG46" s="11"/>
      <c r="PQH46" s="11"/>
      <c r="PQI46" s="11"/>
      <c r="PQJ46" s="11"/>
      <c r="PQK46" s="11"/>
      <c r="PQL46" s="11"/>
      <c r="PQM46" s="11"/>
      <c r="PQN46" s="11"/>
      <c r="PQO46" s="11"/>
      <c r="PQP46" s="11"/>
      <c r="PQQ46" s="11"/>
      <c r="PQR46" s="11"/>
      <c r="PQS46" s="11"/>
      <c r="PQT46" s="11"/>
      <c r="PQU46" s="11"/>
      <c r="PQV46" s="11"/>
      <c r="PQW46" s="11"/>
      <c r="PQX46" s="11"/>
      <c r="PQY46" s="11"/>
      <c r="PQZ46" s="11"/>
      <c r="PRA46" s="11"/>
      <c r="PRB46" s="11"/>
      <c r="PRC46" s="11"/>
      <c r="PRD46" s="11"/>
      <c r="PRE46" s="11"/>
      <c r="PRF46" s="11"/>
      <c r="PRG46" s="11"/>
      <c r="PRH46" s="11"/>
      <c r="PRI46" s="11"/>
      <c r="PRJ46" s="11"/>
      <c r="PRK46" s="11"/>
      <c r="PRL46" s="11"/>
      <c r="PRM46" s="11"/>
      <c r="PRN46" s="11"/>
      <c r="PRO46" s="11"/>
      <c r="PRP46" s="11"/>
      <c r="PRQ46" s="11"/>
      <c r="PRR46" s="11"/>
      <c r="PRS46" s="11"/>
      <c r="PRT46" s="11"/>
      <c r="PRU46" s="11"/>
      <c r="PRV46" s="11"/>
      <c r="PRW46" s="11"/>
      <c r="PRX46" s="11"/>
      <c r="PRY46" s="11"/>
      <c r="PRZ46" s="11"/>
      <c r="PSA46" s="11"/>
      <c r="PSB46" s="11"/>
      <c r="PSC46" s="11"/>
      <c r="PSD46" s="11"/>
      <c r="PSE46" s="11"/>
      <c r="PSF46" s="11"/>
      <c r="PSG46" s="11"/>
      <c r="PSH46" s="11"/>
      <c r="PSI46" s="11"/>
      <c r="PSJ46" s="11"/>
      <c r="PSK46" s="11"/>
      <c r="PSL46" s="11"/>
      <c r="PSM46" s="11"/>
      <c r="PSN46" s="11"/>
      <c r="PSO46" s="11"/>
      <c r="PSP46" s="11"/>
      <c r="PSQ46" s="11"/>
      <c r="PSR46" s="11"/>
      <c r="PSS46" s="11"/>
      <c r="PST46" s="11"/>
      <c r="PSU46" s="11"/>
      <c r="PSV46" s="11"/>
      <c r="PSW46" s="11"/>
      <c r="PSX46" s="11"/>
      <c r="PSY46" s="11"/>
      <c r="PSZ46" s="11"/>
      <c r="PTA46" s="11"/>
      <c r="PTB46" s="11"/>
      <c r="PTC46" s="11"/>
      <c r="PTD46" s="11"/>
      <c r="PTE46" s="11"/>
      <c r="PTF46" s="11"/>
      <c r="PTG46" s="11"/>
      <c r="PTH46" s="11"/>
      <c r="PTI46" s="11"/>
      <c r="PTJ46" s="11"/>
      <c r="PTK46" s="11"/>
      <c r="PTL46" s="11"/>
      <c r="PTM46" s="11"/>
      <c r="PTN46" s="11"/>
      <c r="PTO46" s="11"/>
      <c r="PTP46" s="11"/>
      <c r="PTQ46" s="11"/>
      <c r="PTR46" s="11"/>
      <c r="PTS46" s="11"/>
      <c r="PTT46" s="11"/>
      <c r="PTU46" s="11"/>
      <c r="PTV46" s="11"/>
      <c r="PTW46" s="11"/>
      <c r="PTX46" s="11"/>
      <c r="PTY46" s="11"/>
      <c r="PTZ46" s="11"/>
      <c r="PUA46" s="11"/>
      <c r="PUB46" s="11"/>
      <c r="PUC46" s="11"/>
      <c r="PUD46" s="11"/>
      <c r="PUE46" s="11"/>
      <c r="PUF46" s="11"/>
      <c r="PUG46" s="11"/>
      <c r="PUH46" s="11"/>
      <c r="PUI46" s="11"/>
      <c r="PUJ46" s="11"/>
      <c r="PUK46" s="11"/>
      <c r="PUL46" s="11"/>
      <c r="PUM46" s="11"/>
      <c r="PUN46" s="11"/>
      <c r="PUO46" s="11"/>
      <c r="PUP46" s="11"/>
      <c r="PUQ46" s="11"/>
      <c r="PUR46" s="11"/>
      <c r="PUS46" s="11"/>
      <c r="PUT46" s="11"/>
      <c r="PUU46" s="11"/>
      <c r="PUV46" s="11"/>
      <c r="PUW46" s="11"/>
      <c r="PUX46" s="11"/>
      <c r="PUY46" s="11"/>
      <c r="PUZ46" s="11"/>
      <c r="PVA46" s="11"/>
      <c r="PVB46" s="11"/>
      <c r="PVC46" s="11"/>
      <c r="PVD46" s="11"/>
      <c r="PVE46" s="11"/>
      <c r="PVF46" s="11"/>
      <c r="PVG46" s="11"/>
      <c r="PVH46" s="11"/>
      <c r="PVI46" s="11"/>
      <c r="PVJ46" s="11"/>
      <c r="PVK46" s="11"/>
      <c r="PVL46" s="11"/>
      <c r="PVM46" s="11"/>
      <c r="PVN46" s="11"/>
      <c r="PVO46" s="11"/>
      <c r="PVP46" s="11"/>
      <c r="PVQ46" s="11"/>
      <c r="PVR46" s="11"/>
      <c r="PVS46" s="11"/>
      <c r="PVT46" s="11"/>
      <c r="PVU46" s="11"/>
      <c r="PVV46" s="11"/>
      <c r="PVW46" s="11"/>
      <c r="PVX46" s="11"/>
      <c r="PVY46" s="11"/>
      <c r="PVZ46" s="11"/>
      <c r="PWA46" s="11"/>
      <c r="PWB46" s="11"/>
      <c r="PWC46" s="11"/>
      <c r="PWD46" s="11"/>
      <c r="PWE46" s="11"/>
      <c r="PWF46" s="11"/>
      <c r="PWG46" s="11"/>
      <c r="PWH46" s="11"/>
      <c r="PWI46" s="11"/>
      <c r="PWJ46" s="11"/>
      <c r="PWK46" s="11"/>
      <c r="PWL46" s="11"/>
      <c r="PWM46" s="11"/>
      <c r="PWN46" s="11"/>
      <c r="PWO46" s="11"/>
      <c r="PWP46" s="11"/>
      <c r="PWQ46" s="11"/>
      <c r="PWR46" s="11"/>
      <c r="PWS46" s="11"/>
      <c r="PWT46" s="11"/>
      <c r="PWU46" s="11"/>
      <c r="PWV46" s="11"/>
      <c r="PWW46" s="11"/>
      <c r="PWX46" s="11"/>
      <c r="PWY46" s="11"/>
      <c r="PWZ46" s="11"/>
      <c r="PXA46" s="11"/>
      <c r="PXB46" s="11"/>
      <c r="PXC46" s="11"/>
      <c r="PXD46" s="11"/>
      <c r="PXE46" s="11"/>
      <c r="PXF46" s="11"/>
      <c r="PXG46" s="11"/>
      <c r="PXH46" s="11"/>
      <c r="PXI46" s="11"/>
      <c r="PXJ46" s="11"/>
      <c r="PXK46" s="11"/>
      <c r="PXL46" s="11"/>
      <c r="PXM46" s="11"/>
      <c r="PXN46" s="11"/>
      <c r="PXO46" s="11"/>
      <c r="PXP46" s="11"/>
      <c r="PXQ46" s="11"/>
      <c r="PXR46" s="11"/>
      <c r="PXS46" s="11"/>
      <c r="PXT46" s="11"/>
      <c r="PXU46" s="11"/>
      <c r="PXV46" s="11"/>
      <c r="PXW46" s="11"/>
      <c r="PXX46" s="11"/>
      <c r="PXY46" s="11"/>
      <c r="PXZ46" s="11"/>
      <c r="PYA46" s="11"/>
      <c r="PYB46" s="11"/>
      <c r="PYC46" s="11"/>
      <c r="PYD46" s="11"/>
      <c r="PYE46" s="11"/>
      <c r="PYF46" s="11"/>
      <c r="PYG46" s="11"/>
      <c r="PYH46" s="11"/>
      <c r="PYI46" s="11"/>
      <c r="PYJ46" s="11"/>
      <c r="PYK46" s="11"/>
      <c r="PYL46" s="11"/>
      <c r="PYM46" s="11"/>
      <c r="PYN46" s="11"/>
      <c r="PYO46" s="11"/>
      <c r="PYP46" s="11"/>
      <c r="PYQ46" s="11"/>
      <c r="PYR46" s="11"/>
      <c r="PYS46" s="11"/>
      <c r="PYT46" s="11"/>
      <c r="PYU46" s="11"/>
      <c r="PYV46" s="11"/>
      <c r="PYW46" s="11"/>
      <c r="PYX46" s="11"/>
      <c r="PYY46" s="11"/>
      <c r="PYZ46" s="11"/>
      <c r="PZA46" s="11"/>
      <c r="PZB46" s="11"/>
      <c r="PZC46" s="11"/>
      <c r="PZD46" s="11"/>
      <c r="PZE46" s="11"/>
      <c r="PZF46" s="11"/>
      <c r="PZG46" s="11"/>
      <c r="PZH46" s="11"/>
      <c r="PZI46" s="11"/>
      <c r="PZJ46" s="11"/>
      <c r="PZK46" s="11"/>
      <c r="PZL46" s="11"/>
      <c r="PZM46" s="11"/>
      <c r="PZN46" s="11"/>
      <c r="PZO46" s="11"/>
      <c r="PZP46" s="11"/>
      <c r="PZQ46" s="11"/>
      <c r="PZR46" s="11"/>
      <c r="PZS46" s="11"/>
      <c r="PZT46" s="11"/>
      <c r="PZU46" s="11"/>
      <c r="PZV46" s="11"/>
      <c r="PZW46" s="11"/>
      <c r="PZX46" s="11"/>
      <c r="PZY46" s="11"/>
      <c r="PZZ46" s="11"/>
      <c r="QAA46" s="11"/>
      <c r="QAB46" s="11"/>
      <c r="QAC46" s="11"/>
      <c r="QAD46" s="11"/>
      <c r="QAE46" s="11"/>
      <c r="QAF46" s="11"/>
      <c r="QAG46" s="11"/>
      <c r="QAH46" s="11"/>
      <c r="QAI46" s="11"/>
      <c r="QAJ46" s="11"/>
      <c r="QAK46" s="11"/>
      <c r="QAL46" s="11"/>
      <c r="QAM46" s="11"/>
      <c r="QAN46" s="11"/>
      <c r="QAO46" s="11"/>
      <c r="QAP46" s="11"/>
      <c r="QAQ46" s="11"/>
      <c r="QAR46" s="11"/>
      <c r="QAS46" s="11"/>
      <c r="QAT46" s="11"/>
      <c r="QAU46" s="11"/>
      <c r="QAV46" s="11"/>
      <c r="QAW46" s="11"/>
      <c r="QAX46" s="11"/>
      <c r="QAY46" s="11"/>
      <c r="QAZ46" s="11"/>
      <c r="QBA46" s="11"/>
      <c r="QBB46" s="11"/>
      <c r="QBC46" s="11"/>
      <c r="QBD46" s="11"/>
      <c r="QBE46" s="11"/>
      <c r="QBF46" s="11"/>
      <c r="QBG46" s="11"/>
      <c r="QBH46" s="11"/>
      <c r="QBI46" s="11"/>
      <c r="QBJ46" s="11"/>
      <c r="QBK46" s="11"/>
      <c r="QBL46" s="11"/>
      <c r="QBM46" s="11"/>
      <c r="QBN46" s="11"/>
      <c r="QBO46" s="11"/>
      <c r="QBP46" s="11"/>
      <c r="QBQ46" s="11"/>
      <c r="QBR46" s="11"/>
      <c r="QBS46" s="11"/>
      <c r="QBT46" s="11"/>
      <c r="QBU46" s="11"/>
      <c r="QBV46" s="11"/>
      <c r="QBW46" s="11"/>
      <c r="QBX46" s="11"/>
      <c r="QBY46" s="11"/>
      <c r="QBZ46" s="11"/>
      <c r="QCA46" s="11"/>
      <c r="QCB46" s="11"/>
      <c r="QCC46" s="11"/>
      <c r="QCD46" s="11"/>
      <c r="QCE46" s="11"/>
      <c r="QCF46" s="11"/>
      <c r="QCG46" s="11"/>
      <c r="QCH46" s="11"/>
      <c r="QCI46" s="11"/>
      <c r="QCJ46" s="11"/>
      <c r="QCK46" s="11"/>
      <c r="QCL46" s="11"/>
      <c r="QCM46" s="11"/>
      <c r="QCN46" s="11"/>
      <c r="QCO46" s="11"/>
      <c r="QCP46" s="11"/>
      <c r="QCQ46" s="11"/>
      <c r="QCR46" s="11"/>
      <c r="QCS46" s="11"/>
      <c r="QCT46" s="11"/>
      <c r="QCU46" s="11"/>
      <c r="QCV46" s="11"/>
      <c r="QCW46" s="11"/>
      <c r="QCX46" s="11"/>
      <c r="QCY46" s="11"/>
      <c r="QCZ46" s="11"/>
      <c r="QDA46" s="11"/>
      <c r="QDB46" s="11"/>
      <c r="QDC46" s="11"/>
      <c r="QDD46" s="11"/>
      <c r="QDE46" s="11"/>
      <c r="QDF46" s="11"/>
      <c r="QDG46" s="11"/>
      <c r="QDH46" s="11"/>
      <c r="QDI46" s="11"/>
      <c r="QDJ46" s="11"/>
      <c r="QDK46" s="11"/>
      <c r="QDL46" s="11"/>
      <c r="QDM46" s="11"/>
      <c r="QDN46" s="11"/>
      <c r="QDO46" s="11"/>
      <c r="QDP46" s="11"/>
      <c r="QDQ46" s="11"/>
      <c r="QDR46" s="11"/>
      <c r="QDS46" s="11"/>
      <c r="QDT46" s="11"/>
      <c r="QDU46" s="11"/>
      <c r="QDV46" s="11"/>
      <c r="QDW46" s="11"/>
      <c r="QDX46" s="11"/>
      <c r="QDY46" s="11"/>
      <c r="QDZ46" s="11"/>
      <c r="QEA46" s="11"/>
      <c r="QEB46" s="11"/>
      <c r="QEC46" s="11"/>
      <c r="QED46" s="11"/>
      <c r="QEE46" s="11"/>
      <c r="QEF46" s="11"/>
      <c r="QEG46" s="11"/>
      <c r="QEH46" s="11"/>
      <c r="QEI46" s="11"/>
      <c r="QEJ46" s="11"/>
      <c r="QEK46" s="11"/>
      <c r="QEL46" s="11"/>
      <c r="QEM46" s="11"/>
      <c r="QEN46" s="11"/>
      <c r="QEO46" s="11"/>
      <c r="QEP46" s="11"/>
      <c r="QEQ46" s="11"/>
      <c r="QER46" s="11"/>
      <c r="QES46" s="11"/>
      <c r="QET46" s="11"/>
      <c r="QEU46" s="11"/>
      <c r="QEV46" s="11"/>
      <c r="QEW46" s="11"/>
      <c r="QEX46" s="11"/>
      <c r="QEY46" s="11"/>
      <c r="QEZ46" s="11"/>
      <c r="QFA46" s="11"/>
      <c r="QFB46" s="11"/>
      <c r="QFC46" s="11"/>
      <c r="QFD46" s="11"/>
      <c r="QFE46" s="11"/>
      <c r="QFF46" s="11"/>
      <c r="QFG46" s="11"/>
      <c r="QFH46" s="11"/>
      <c r="QFI46" s="11"/>
      <c r="QFJ46" s="11"/>
      <c r="QFK46" s="11"/>
      <c r="QFL46" s="11"/>
      <c r="QFM46" s="11"/>
      <c r="QFN46" s="11"/>
      <c r="QFO46" s="11"/>
      <c r="QFP46" s="11"/>
      <c r="QFQ46" s="11"/>
      <c r="QFR46" s="11"/>
      <c r="QFS46" s="11"/>
      <c r="QFT46" s="11"/>
      <c r="QFU46" s="11"/>
      <c r="QFV46" s="11"/>
      <c r="QFW46" s="11"/>
      <c r="QFX46" s="11"/>
      <c r="QFY46" s="11"/>
      <c r="QFZ46" s="11"/>
      <c r="QGA46" s="11"/>
      <c r="QGB46" s="11"/>
      <c r="QGC46" s="11"/>
      <c r="QGD46" s="11"/>
      <c r="QGE46" s="11"/>
      <c r="QGF46" s="11"/>
      <c r="QGG46" s="11"/>
      <c r="QGH46" s="11"/>
      <c r="QGI46" s="11"/>
      <c r="QGJ46" s="11"/>
      <c r="QGK46" s="11"/>
      <c r="QGL46" s="11"/>
      <c r="QGM46" s="11"/>
      <c r="QGN46" s="11"/>
      <c r="QGO46" s="11"/>
      <c r="QGP46" s="11"/>
      <c r="QGQ46" s="11"/>
      <c r="QGR46" s="11"/>
      <c r="QGS46" s="11"/>
      <c r="QGT46" s="11"/>
      <c r="QGU46" s="11"/>
      <c r="QGV46" s="11"/>
      <c r="QGW46" s="11"/>
      <c r="QGX46" s="11"/>
      <c r="QGY46" s="11"/>
      <c r="QGZ46" s="11"/>
      <c r="QHA46" s="11"/>
      <c r="QHB46" s="11"/>
      <c r="QHC46" s="11"/>
      <c r="QHD46" s="11"/>
      <c r="QHE46" s="11"/>
      <c r="QHF46" s="11"/>
      <c r="QHG46" s="11"/>
      <c r="QHH46" s="11"/>
      <c r="QHI46" s="11"/>
      <c r="QHJ46" s="11"/>
      <c r="QHK46" s="11"/>
      <c r="QHL46" s="11"/>
      <c r="QHM46" s="11"/>
      <c r="QHN46" s="11"/>
      <c r="QHO46" s="11"/>
      <c r="QHP46" s="11"/>
      <c r="QHQ46" s="11"/>
      <c r="QHR46" s="11"/>
      <c r="QHS46" s="11"/>
      <c r="QHT46" s="11"/>
      <c r="QHU46" s="11"/>
      <c r="QHV46" s="11"/>
      <c r="QHW46" s="11"/>
      <c r="QHX46" s="11"/>
      <c r="QHY46" s="11"/>
      <c r="QHZ46" s="11"/>
      <c r="QIA46" s="11"/>
      <c r="QIB46" s="11"/>
      <c r="QIC46" s="11"/>
      <c r="QID46" s="11"/>
      <c r="QIE46" s="11"/>
      <c r="QIF46" s="11"/>
      <c r="QIG46" s="11"/>
      <c r="QIH46" s="11"/>
      <c r="QII46" s="11"/>
      <c r="QIJ46" s="11"/>
      <c r="QIK46" s="11"/>
      <c r="QIL46" s="11"/>
      <c r="QIM46" s="11"/>
      <c r="QIN46" s="11"/>
      <c r="QIO46" s="11"/>
      <c r="QIP46" s="11"/>
      <c r="QIQ46" s="11"/>
      <c r="QIR46" s="11"/>
      <c r="QIS46" s="11"/>
      <c r="QIT46" s="11"/>
      <c r="QIU46" s="11"/>
      <c r="QIV46" s="11"/>
      <c r="QIW46" s="11"/>
      <c r="QIX46" s="11"/>
      <c r="QIY46" s="11"/>
      <c r="QIZ46" s="11"/>
      <c r="QJA46" s="11"/>
      <c r="QJB46" s="11"/>
      <c r="QJC46" s="11"/>
      <c r="QJD46" s="11"/>
      <c r="QJE46" s="11"/>
      <c r="QJF46" s="11"/>
      <c r="QJG46" s="11"/>
      <c r="QJH46" s="11"/>
      <c r="QJI46" s="11"/>
      <c r="QJJ46" s="11"/>
      <c r="QJK46" s="11"/>
      <c r="QJL46" s="11"/>
      <c r="QJM46" s="11"/>
      <c r="QJN46" s="11"/>
      <c r="QJO46" s="11"/>
      <c r="QJP46" s="11"/>
      <c r="QJQ46" s="11"/>
      <c r="QJR46" s="11"/>
      <c r="QJS46" s="11"/>
      <c r="QJT46" s="11"/>
      <c r="QJU46" s="11"/>
      <c r="QJV46" s="11"/>
      <c r="QJW46" s="11"/>
      <c r="QJX46" s="11"/>
      <c r="QJY46" s="11"/>
      <c r="QJZ46" s="11"/>
      <c r="QKA46" s="11"/>
      <c r="QKB46" s="11"/>
      <c r="QKC46" s="11"/>
      <c r="QKD46" s="11"/>
      <c r="QKE46" s="11"/>
      <c r="QKF46" s="11"/>
      <c r="QKG46" s="11"/>
      <c r="QKH46" s="11"/>
      <c r="QKI46" s="11"/>
      <c r="QKJ46" s="11"/>
      <c r="QKK46" s="11"/>
      <c r="QKL46" s="11"/>
      <c r="QKM46" s="11"/>
      <c r="QKN46" s="11"/>
      <c r="QKO46" s="11"/>
      <c r="QKP46" s="11"/>
      <c r="QKQ46" s="11"/>
      <c r="QKR46" s="11"/>
      <c r="QKS46" s="11"/>
      <c r="QKT46" s="11"/>
      <c r="QKU46" s="11"/>
      <c r="QKV46" s="11"/>
      <c r="QKW46" s="11"/>
      <c r="QKX46" s="11"/>
      <c r="QKY46" s="11"/>
      <c r="QKZ46" s="11"/>
      <c r="QLA46" s="11"/>
      <c r="QLB46" s="11"/>
      <c r="QLC46" s="11"/>
      <c r="QLD46" s="11"/>
      <c r="QLE46" s="11"/>
      <c r="QLF46" s="11"/>
      <c r="QLG46" s="11"/>
      <c r="QLH46" s="11"/>
      <c r="QLI46" s="11"/>
      <c r="QLJ46" s="11"/>
      <c r="QLK46" s="11"/>
      <c r="QLL46" s="11"/>
      <c r="QLM46" s="11"/>
      <c r="QLN46" s="11"/>
      <c r="QLO46" s="11"/>
      <c r="QLP46" s="11"/>
      <c r="QLQ46" s="11"/>
      <c r="QLR46" s="11"/>
      <c r="QLS46" s="11"/>
      <c r="QLT46" s="11"/>
      <c r="QLU46" s="11"/>
      <c r="QLV46" s="11"/>
      <c r="QLW46" s="11"/>
      <c r="QLX46" s="11"/>
      <c r="QLY46" s="11"/>
      <c r="QLZ46" s="11"/>
      <c r="QMA46" s="11"/>
      <c r="QMB46" s="11"/>
      <c r="QMC46" s="11"/>
      <c r="QMD46" s="11"/>
      <c r="QME46" s="11"/>
      <c r="QMF46" s="11"/>
      <c r="QMG46" s="11"/>
      <c r="QMH46" s="11"/>
      <c r="QMI46" s="11"/>
      <c r="QMJ46" s="11"/>
      <c r="QMK46" s="11"/>
      <c r="QML46" s="11"/>
      <c r="QMM46" s="11"/>
      <c r="QMN46" s="11"/>
      <c r="QMO46" s="11"/>
      <c r="QMP46" s="11"/>
      <c r="QMQ46" s="11"/>
      <c r="QMR46" s="11"/>
      <c r="QMS46" s="11"/>
      <c r="QMT46" s="11"/>
      <c r="QMU46" s="11"/>
      <c r="QMV46" s="11"/>
      <c r="QMW46" s="11"/>
      <c r="QMX46" s="11"/>
      <c r="QMY46" s="11"/>
      <c r="QMZ46" s="11"/>
      <c r="QNA46" s="11"/>
      <c r="QNB46" s="11"/>
      <c r="QNC46" s="11"/>
      <c r="QND46" s="11"/>
      <c r="QNE46" s="11"/>
      <c r="QNF46" s="11"/>
      <c r="QNG46" s="11"/>
      <c r="QNH46" s="11"/>
      <c r="QNI46" s="11"/>
      <c r="QNJ46" s="11"/>
      <c r="QNK46" s="11"/>
      <c r="QNL46" s="11"/>
      <c r="QNM46" s="11"/>
      <c r="QNN46" s="11"/>
      <c r="QNO46" s="11"/>
      <c r="QNP46" s="11"/>
      <c r="QNQ46" s="11"/>
      <c r="QNR46" s="11"/>
      <c r="QNS46" s="11"/>
      <c r="QNT46" s="11"/>
      <c r="QNU46" s="11"/>
      <c r="QNV46" s="11"/>
      <c r="QNW46" s="11"/>
      <c r="QNX46" s="11"/>
      <c r="QNY46" s="11"/>
      <c r="QNZ46" s="11"/>
      <c r="QOA46" s="11"/>
      <c r="QOB46" s="11"/>
      <c r="QOC46" s="11"/>
      <c r="QOD46" s="11"/>
      <c r="QOE46" s="11"/>
      <c r="QOF46" s="11"/>
      <c r="QOG46" s="11"/>
      <c r="QOH46" s="11"/>
      <c r="QOI46" s="11"/>
      <c r="QOJ46" s="11"/>
      <c r="QOK46" s="11"/>
      <c r="QOL46" s="11"/>
      <c r="QOM46" s="11"/>
      <c r="QON46" s="11"/>
      <c r="QOO46" s="11"/>
      <c r="QOP46" s="11"/>
      <c r="QOQ46" s="11"/>
      <c r="QOR46" s="11"/>
      <c r="QOS46" s="11"/>
      <c r="QOT46" s="11"/>
      <c r="QOU46" s="11"/>
      <c r="QOV46" s="11"/>
      <c r="QOW46" s="11"/>
      <c r="QOX46" s="11"/>
      <c r="QOY46" s="11"/>
      <c r="QOZ46" s="11"/>
      <c r="QPA46" s="11"/>
      <c r="QPB46" s="11"/>
      <c r="QPC46" s="11"/>
      <c r="QPD46" s="11"/>
      <c r="QPE46" s="11"/>
      <c r="QPF46" s="11"/>
      <c r="QPG46" s="11"/>
      <c r="QPH46" s="11"/>
      <c r="QPI46" s="11"/>
      <c r="QPJ46" s="11"/>
      <c r="QPK46" s="11"/>
      <c r="QPL46" s="11"/>
      <c r="QPM46" s="11"/>
      <c r="QPN46" s="11"/>
      <c r="QPO46" s="11"/>
      <c r="QPP46" s="11"/>
      <c r="QPQ46" s="11"/>
      <c r="QPR46" s="11"/>
      <c r="QPS46" s="11"/>
      <c r="QPT46" s="11"/>
      <c r="QPU46" s="11"/>
      <c r="QPV46" s="11"/>
      <c r="QPW46" s="11"/>
      <c r="QPX46" s="11"/>
      <c r="QPY46" s="11"/>
      <c r="QPZ46" s="11"/>
      <c r="QQA46" s="11"/>
      <c r="QQB46" s="11"/>
      <c r="QQC46" s="11"/>
      <c r="QQD46" s="11"/>
      <c r="QQE46" s="11"/>
      <c r="QQF46" s="11"/>
      <c r="QQG46" s="11"/>
      <c r="QQH46" s="11"/>
      <c r="QQI46" s="11"/>
      <c r="QQJ46" s="11"/>
      <c r="QQK46" s="11"/>
      <c r="QQL46" s="11"/>
      <c r="QQM46" s="11"/>
      <c r="QQN46" s="11"/>
      <c r="QQO46" s="11"/>
      <c r="QQP46" s="11"/>
      <c r="QQQ46" s="11"/>
      <c r="QQR46" s="11"/>
      <c r="QQS46" s="11"/>
      <c r="QQT46" s="11"/>
      <c r="QQU46" s="11"/>
      <c r="QQV46" s="11"/>
      <c r="QQW46" s="11"/>
      <c r="QQX46" s="11"/>
      <c r="QQY46" s="11"/>
      <c r="QQZ46" s="11"/>
      <c r="QRA46" s="11"/>
      <c r="QRB46" s="11"/>
      <c r="QRC46" s="11"/>
      <c r="QRD46" s="11"/>
      <c r="QRE46" s="11"/>
      <c r="QRF46" s="11"/>
      <c r="QRG46" s="11"/>
      <c r="QRH46" s="11"/>
      <c r="QRI46" s="11"/>
      <c r="QRJ46" s="11"/>
      <c r="QRK46" s="11"/>
      <c r="QRL46" s="11"/>
      <c r="QRM46" s="11"/>
      <c r="QRN46" s="11"/>
      <c r="QRO46" s="11"/>
      <c r="QRP46" s="11"/>
      <c r="QRQ46" s="11"/>
      <c r="QRR46" s="11"/>
      <c r="QRS46" s="11"/>
      <c r="QRT46" s="11"/>
      <c r="QRU46" s="11"/>
      <c r="QRV46" s="11"/>
      <c r="QRW46" s="11"/>
      <c r="QRX46" s="11"/>
      <c r="QRY46" s="11"/>
      <c r="QRZ46" s="11"/>
      <c r="QSA46" s="11"/>
      <c r="QSB46" s="11"/>
      <c r="QSC46" s="11"/>
      <c r="QSD46" s="11"/>
      <c r="QSE46" s="11"/>
      <c r="QSF46" s="11"/>
      <c r="QSG46" s="11"/>
      <c r="QSH46" s="11"/>
      <c r="QSI46" s="11"/>
      <c r="QSJ46" s="11"/>
      <c r="QSK46" s="11"/>
      <c r="QSL46" s="11"/>
      <c r="QSM46" s="11"/>
      <c r="QSN46" s="11"/>
      <c r="QSO46" s="11"/>
      <c r="QSP46" s="11"/>
      <c r="QSQ46" s="11"/>
      <c r="QSR46" s="11"/>
      <c r="QSS46" s="11"/>
      <c r="QST46" s="11"/>
      <c r="QSU46" s="11"/>
      <c r="QSV46" s="11"/>
      <c r="QSW46" s="11"/>
      <c r="QSX46" s="11"/>
      <c r="QSY46" s="11"/>
      <c r="QSZ46" s="11"/>
      <c r="QTA46" s="11"/>
      <c r="QTB46" s="11"/>
      <c r="QTC46" s="11"/>
      <c r="QTD46" s="11"/>
      <c r="QTE46" s="11"/>
      <c r="QTF46" s="11"/>
      <c r="QTG46" s="11"/>
      <c r="QTH46" s="11"/>
      <c r="QTI46" s="11"/>
      <c r="QTJ46" s="11"/>
      <c r="QTK46" s="11"/>
      <c r="QTL46" s="11"/>
      <c r="QTM46" s="11"/>
      <c r="QTN46" s="11"/>
      <c r="QTO46" s="11"/>
      <c r="QTP46" s="11"/>
      <c r="QTQ46" s="11"/>
      <c r="QTR46" s="11"/>
      <c r="QTS46" s="11"/>
      <c r="QTT46" s="11"/>
      <c r="QTU46" s="11"/>
      <c r="QTV46" s="11"/>
      <c r="QTW46" s="11"/>
      <c r="QTX46" s="11"/>
      <c r="QTY46" s="11"/>
      <c r="QTZ46" s="11"/>
      <c r="QUA46" s="11"/>
      <c r="QUB46" s="11"/>
      <c r="QUC46" s="11"/>
      <c r="QUD46" s="11"/>
      <c r="QUE46" s="11"/>
      <c r="QUF46" s="11"/>
      <c r="QUG46" s="11"/>
      <c r="QUH46" s="11"/>
      <c r="QUI46" s="11"/>
      <c r="QUJ46" s="11"/>
      <c r="QUK46" s="11"/>
      <c r="QUL46" s="11"/>
      <c r="QUM46" s="11"/>
      <c r="QUN46" s="11"/>
      <c r="QUO46" s="11"/>
      <c r="QUP46" s="11"/>
      <c r="QUQ46" s="11"/>
      <c r="QUR46" s="11"/>
      <c r="QUS46" s="11"/>
      <c r="QUT46" s="11"/>
      <c r="QUU46" s="11"/>
      <c r="QUV46" s="11"/>
      <c r="QUW46" s="11"/>
      <c r="QUX46" s="11"/>
      <c r="QUY46" s="11"/>
      <c r="QUZ46" s="11"/>
      <c r="QVA46" s="11"/>
      <c r="QVB46" s="11"/>
      <c r="QVC46" s="11"/>
      <c r="QVD46" s="11"/>
      <c r="QVE46" s="11"/>
      <c r="QVF46" s="11"/>
      <c r="QVG46" s="11"/>
      <c r="QVH46" s="11"/>
      <c r="QVI46" s="11"/>
      <c r="QVJ46" s="11"/>
      <c r="QVK46" s="11"/>
      <c r="QVL46" s="11"/>
      <c r="QVM46" s="11"/>
      <c r="QVN46" s="11"/>
      <c r="QVO46" s="11"/>
      <c r="QVP46" s="11"/>
      <c r="QVQ46" s="11"/>
      <c r="QVR46" s="11"/>
      <c r="QVS46" s="11"/>
      <c r="QVT46" s="11"/>
      <c r="QVU46" s="11"/>
      <c r="QVV46" s="11"/>
      <c r="QVW46" s="11"/>
      <c r="QVX46" s="11"/>
      <c r="QVY46" s="11"/>
      <c r="QVZ46" s="11"/>
      <c r="QWA46" s="11"/>
      <c r="QWB46" s="11"/>
      <c r="QWC46" s="11"/>
      <c r="QWD46" s="11"/>
      <c r="QWE46" s="11"/>
      <c r="QWF46" s="11"/>
      <c r="QWG46" s="11"/>
      <c r="QWH46" s="11"/>
      <c r="QWI46" s="11"/>
      <c r="QWJ46" s="11"/>
      <c r="QWK46" s="11"/>
      <c r="QWL46" s="11"/>
      <c r="QWM46" s="11"/>
      <c r="QWN46" s="11"/>
      <c r="QWO46" s="11"/>
      <c r="QWP46" s="11"/>
      <c r="QWQ46" s="11"/>
      <c r="QWR46" s="11"/>
      <c r="QWS46" s="11"/>
      <c r="QWT46" s="11"/>
      <c r="QWU46" s="11"/>
      <c r="QWV46" s="11"/>
      <c r="QWW46" s="11"/>
      <c r="QWX46" s="11"/>
      <c r="QWY46" s="11"/>
      <c r="QWZ46" s="11"/>
      <c r="QXA46" s="11"/>
      <c r="QXB46" s="11"/>
      <c r="QXC46" s="11"/>
      <c r="QXD46" s="11"/>
      <c r="QXE46" s="11"/>
      <c r="QXF46" s="11"/>
      <c r="QXG46" s="11"/>
      <c r="QXH46" s="11"/>
      <c r="QXI46" s="11"/>
      <c r="QXJ46" s="11"/>
      <c r="QXK46" s="11"/>
      <c r="QXL46" s="11"/>
      <c r="QXM46" s="11"/>
      <c r="QXN46" s="11"/>
      <c r="QXO46" s="11"/>
      <c r="QXP46" s="11"/>
      <c r="QXQ46" s="11"/>
      <c r="QXR46" s="11"/>
      <c r="QXS46" s="11"/>
      <c r="QXT46" s="11"/>
      <c r="QXU46" s="11"/>
      <c r="QXV46" s="11"/>
      <c r="QXW46" s="11"/>
      <c r="QXX46" s="11"/>
      <c r="QXY46" s="11"/>
      <c r="QXZ46" s="11"/>
      <c r="QYA46" s="11"/>
      <c r="QYB46" s="11"/>
      <c r="QYC46" s="11"/>
      <c r="QYD46" s="11"/>
      <c r="QYE46" s="11"/>
      <c r="QYF46" s="11"/>
      <c r="QYG46" s="11"/>
      <c r="QYH46" s="11"/>
      <c r="QYI46" s="11"/>
      <c r="QYJ46" s="11"/>
      <c r="QYK46" s="11"/>
      <c r="QYL46" s="11"/>
      <c r="QYM46" s="11"/>
      <c r="QYN46" s="11"/>
      <c r="QYO46" s="11"/>
      <c r="QYP46" s="11"/>
      <c r="QYQ46" s="11"/>
      <c r="QYR46" s="11"/>
      <c r="QYS46" s="11"/>
      <c r="QYT46" s="11"/>
      <c r="QYU46" s="11"/>
      <c r="QYV46" s="11"/>
      <c r="QYW46" s="11"/>
      <c r="QYX46" s="11"/>
      <c r="QYY46" s="11"/>
      <c r="QYZ46" s="11"/>
      <c r="QZA46" s="11"/>
      <c r="QZB46" s="11"/>
      <c r="QZC46" s="11"/>
      <c r="QZD46" s="11"/>
      <c r="QZE46" s="11"/>
      <c r="QZF46" s="11"/>
      <c r="QZG46" s="11"/>
      <c r="QZH46" s="11"/>
      <c r="QZI46" s="11"/>
      <c r="QZJ46" s="11"/>
      <c r="QZK46" s="11"/>
      <c r="QZL46" s="11"/>
      <c r="QZM46" s="11"/>
      <c r="QZN46" s="11"/>
      <c r="QZO46" s="11"/>
      <c r="QZP46" s="11"/>
      <c r="QZQ46" s="11"/>
      <c r="QZR46" s="11"/>
      <c r="QZS46" s="11"/>
      <c r="QZT46" s="11"/>
      <c r="QZU46" s="11"/>
      <c r="QZV46" s="11"/>
      <c r="QZW46" s="11"/>
      <c r="QZX46" s="11"/>
      <c r="QZY46" s="11"/>
      <c r="QZZ46" s="11"/>
      <c r="RAA46" s="11"/>
      <c r="RAB46" s="11"/>
      <c r="RAC46" s="11"/>
      <c r="RAD46" s="11"/>
      <c r="RAE46" s="11"/>
      <c r="RAF46" s="11"/>
      <c r="RAG46" s="11"/>
      <c r="RAH46" s="11"/>
      <c r="RAI46" s="11"/>
      <c r="RAJ46" s="11"/>
      <c r="RAK46" s="11"/>
      <c r="RAL46" s="11"/>
      <c r="RAM46" s="11"/>
      <c r="RAN46" s="11"/>
      <c r="RAO46" s="11"/>
      <c r="RAP46" s="11"/>
      <c r="RAQ46" s="11"/>
      <c r="RAR46" s="11"/>
      <c r="RAS46" s="11"/>
      <c r="RAT46" s="11"/>
      <c r="RAU46" s="11"/>
      <c r="RAV46" s="11"/>
      <c r="RAW46" s="11"/>
      <c r="RAX46" s="11"/>
      <c r="RAY46" s="11"/>
      <c r="RAZ46" s="11"/>
      <c r="RBA46" s="11"/>
      <c r="RBB46" s="11"/>
      <c r="RBC46" s="11"/>
      <c r="RBD46" s="11"/>
      <c r="RBE46" s="11"/>
      <c r="RBF46" s="11"/>
      <c r="RBG46" s="11"/>
      <c r="RBH46" s="11"/>
      <c r="RBI46" s="11"/>
      <c r="RBJ46" s="11"/>
      <c r="RBK46" s="11"/>
      <c r="RBL46" s="11"/>
      <c r="RBM46" s="11"/>
      <c r="RBN46" s="11"/>
      <c r="RBO46" s="11"/>
      <c r="RBP46" s="11"/>
      <c r="RBQ46" s="11"/>
      <c r="RBR46" s="11"/>
      <c r="RBS46" s="11"/>
      <c r="RBT46" s="11"/>
      <c r="RBU46" s="11"/>
      <c r="RBV46" s="11"/>
      <c r="RBW46" s="11"/>
      <c r="RBX46" s="11"/>
      <c r="RBY46" s="11"/>
      <c r="RBZ46" s="11"/>
      <c r="RCA46" s="11"/>
      <c r="RCB46" s="11"/>
      <c r="RCC46" s="11"/>
      <c r="RCD46" s="11"/>
      <c r="RCE46" s="11"/>
      <c r="RCF46" s="11"/>
      <c r="RCG46" s="11"/>
      <c r="RCH46" s="11"/>
      <c r="RCI46" s="11"/>
      <c r="RCJ46" s="11"/>
      <c r="RCK46" s="11"/>
      <c r="RCL46" s="11"/>
      <c r="RCM46" s="11"/>
      <c r="RCN46" s="11"/>
      <c r="RCO46" s="11"/>
      <c r="RCP46" s="11"/>
      <c r="RCQ46" s="11"/>
      <c r="RCR46" s="11"/>
      <c r="RCS46" s="11"/>
      <c r="RCT46" s="11"/>
      <c r="RCU46" s="11"/>
      <c r="RCV46" s="11"/>
      <c r="RCW46" s="11"/>
      <c r="RCX46" s="11"/>
      <c r="RCY46" s="11"/>
      <c r="RCZ46" s="11"/>
      <c r="RDA46" s="11"/>
      <c r="RDB46" s="11"/>
      <c r="RDC46" s="11"/>
      <c r="RDD46" s="11"/>
      <c r="RDE46" s="11"/>
      <c r="RDF46" s="11"/>
      <c r="RDG46" s="11"/>
      <c r="RDH46" s="11"/>
      <c r="RDI46" s="11"/>
      <c r="RDJ46" s="11"/>
      <c r="RDK46" s="11"/>
      <c r="RDL46" s="11"/>
      <c r="RDM46" s="11"/>
      <c r="RDN46" s="11"/>
      <c r="RDO46" s="11"/>
      <c r="RDP46" s="11"/>
      <c r="RDQ46" s="11"/>
      <c r="RDR46" s="11"/>
      <c r="RDS46" s="11"/>
      <c r="RDT46" s="11"/>
      <c r="RDU46" s="11"/>
      <c r="RDV46" s="11"/>
      <c r="RDW46" s="11"/>
      <c r="RDX46" s="11"/>
      <c r="RDY46" s="11"/>
      <c r="RDZ46" s="11"/>
      <c r="REA46" s="11"/>
      <c r="REB46" s="11"/>
      <c r="REC46" s="11"/>
      <c r="RED46" s="11"/>
      <c r="REE46" s="11"/>
      <c r="REF46" s="11"/>
      <c r="REG46" s="11"/>
      <c r="REH46" s="11"/>
      <c r="REI46" s="11"/>
      <c r="REJ46" s="11"/>
      <c r="REK46" s="11"/>
      <c r="REL46" s="11"/>
      <c r="REM46" s="11"/>
      <c r="REN46" s="11"/>
      <c r="REO46" s="11"/>
      <c r="REP46" s="11"/>
      <c r="REQ46" s="11"/>
      <c r="RER46" s="11"/>
      <c r="RES46" s="11"/>
      <c r="RET46" s="11"/>
      <c r="REU46" s="11"/>
      <c r="REV46" s="11"/>
      <c r="REW46" s="11"/>
      <c r="REX46" s="11"/>
      <c r="REY46" s="11"/>
      <c r="REZ46" s="11"/>
      <c r="RFA46" s="11"/>
      <c r="RFB46" s="11"/>
      <c r="RFC46" s="11"/>
      <c r="RFD46" s="11"/>
      <c r="RFE46" s="11"/>
      <c r="RFF46" s="11"/>
      <c r="RFG46" s="11"/>
      <c r="RFH46" s="11"/>
      <c r="RFI46" s="11"/>
      <c r="RFJ46" s="11"/>
      <c r="RFK46" s="11"/>
      <c r="RFL46" s="11"/>
      <c r="RFM46" s="11"/>
      <c r="RFN46" s="11"/>
      <c r="RFO46" s="11"/>
      <c r="RFP46" s="11"/>
      <c r="RFQ46" s="11"/>
      <c r="RFR46" s="11"/>
      <c r="RFS46" s="11"/>
      <c r="RFT46" s="11"/>
      <c r="RFU46" s="11"/>
      <c r="RFV46" s="11"/>
      <c r="RFW46" s="11"/>
      <c r="RFX46" s="11"/>
      <c r="RFY46" s="11"/>
      <c r="RFZ46" s="11"/>
      <c r="RGA46" s="11"/>
      <c r="RGB46" s="11"/>
      <c r="RGC46" s="11"/>
      <c r="RGD46" s="11"/>
      <c r="RGE46" s="11"/>
      <c r="RGF46" s="11"/>
      <c r="RGG46" s="11"/>
      <c r="RGH46" s="11"/>
      <c r="RGI46" s="11"/>
      <c r="RGJ46" s="11"/>
      <c r="RGK46" s="11"/>
      <c r="RGL46" s="11"/>
      <c r="RGM46" s="11"/>
      <c r="RGN46" s="11"/>
      <c r="RGO46" s="11"/>
      <c r="RGP46" s="11"/>
      <c r="RGQ46" s="11"/>
      <c r="RGR46" s="11"/>
      <c r="RGS46" s="11"/>
      <c r="RGT46" s="11"/>
      <c r="RGU46" s="11"/>
      <c r="RGV46" s="11"/>
      <c r="RGW46" s="11"/>
      <c r="RGX46" s="11"/>
      <c r="RGY46" s="11"/>
      <c r="RGZ46" s="11"/>
      <c r="RHA46" s="11"/>
      <c r="RHB46" s="11"/>
      <c r="RHC46" s="11"/>
      <c r="RHD46" s="11"/>
      <c r="RHE46" s="11"/>
      <c r="RHF46" s="11"/>
      <c r="RHG46" s="11"/>
      <c r="RHH46" s="11"/>
      <c r="RHI46" s="11"/>
      <c r="RHJ46" s="11"/>
      <c r="RHK46" s="11"/>
      <c r="RHL46" s="11"/>
      <c r="RHM46" s="11"/>
      <c r="RHN46" s="11"/>
      <c r="RHO46" s="11"/>
      <c r="RHP46" s="11"/>
      <c r="RHQ46" s="11"/>
      <c r="RHR46" s="11"/>
      <c r="RHS46" s="11"/>
      <c r="RHT46" s="11"/>
      <c r="RHU46" s="11"/>
      <c r="RHV46" s="11"/>
      <c r="RHW46" s="11"/>
      <c r="RHX46" s="11"/>
      <c r="RHY46" s="11"/>
      <c r="RHZ46" s="11"/>
      <c r="RIA46" s="11"/>
      <c r="RIB46" s="11"/>
      <c r="RIC46" s="11"/>
      <c r="RID46" s="11"/>
      <c r="RIE46" s="11"/>
      <c r="RIF46" s="11"/>
      <c r="RIG46" s="11"/>
      <c r="RIH46" s="11"/>
      <c r="RII46" s="11"/>
      <c r="RIJ46" s="11"/>
      <c r="RIK46" s="11"/>
      <c r="RIL46" s="11"/>
      <c r="RIM46" s="11"/>
      <c r="RIN46" s="11"/>
      <c r="RIO46" s="11"/>
      <c r="RIP46" s="11"/>
      <c r="RIQ46" s="11"/>
      <c r="RIR46" s="11"/>
      <c r="RIS46" s="11"/>
      <c r="RIT46" s="11"/>
      <c r="RIU46" s="11"/>
      <c r="RIV46" s="11"/>
      <c r="RIW46" s="11"/>
      <c r="RIX46" s="11"/>
      <c r="RIY46" s="11"/>
      <c r="RIZ46" s="11"/>
      <c r="RJA46" s="11"/>
      <c r="RJB46" s="11"/>
      <c r="RJC46" s="11"/>
      <c r="RJD46" s="11"/>
      <c r="RJE46" s="11"/>
      <c r="RJF46" s="11"/>
      <c r="RJG46" s="11"/>
      <c r="RJH46" s="11"/>
      <c r="RJI46" s="11"/>
      <c r="RJJ46" s="11"/>
      <c r="RJK46" s="11"/>
      <c r="RJL46" s="11"/>
      <c r="RJM46" s="11"/>
      <c r="RJN46" s="11"/>
      <c r="RJO46" s="11"/>
      <c r="RJP46" s="11"/>
      <c r="RJQ46" s="11"/>
      <c r="RJR46" s="11"/>
      <c r="RJS46" s="11"/>
      <c r="RJT46" s="11"/>
      <c r="RJU46" s="11"/>
      <c r="RJV46" s="11"/>
      <c r="RJW46" s="11"/>
      <c r="RJX46" s="11"/>
      <c r="RJY46" s="11"/>
      <c r="RJZ46" s="11"/>
      <c r="RKA46" s="11"/>
      <c r="RKB46" s="11"/>
      <c r="RKC46" s="11"/>
      <c r="RKD46" s="11"/>
      <c r="RKE46" s="11"/>
      <c r="RKF46" s="11"/>
      <c r="RKG46" s="11"/>
      <c r="RKH46" s="11"/>
      <c r="RKI46" s="11"/>
      <c r="RKJ46" s="11"/>
      <c r="RKK46" s="11"/>
      <c r="RKL46" s="11"/>
      <c r="RKM46" s="11"/>
      <c r="RKN46" s="11"/>
      <c r="RKO46" s="11"/>
      <c r="RKP46" s="11"/>
      <c r="RKQ46" s="11"/>
      <c r="RKR46" s="11"/>
      <c r="RKS46" s="11"/>
      <c r="RKT46" s="11"/>
      <c r="RKU46" s="11"/>
      <c r="RKV46" s="11"/>
      <c r="RKW46" s="11"/>
      <c r="RKX46" s="11"/>
      <c r="RKY46" s="11"/>
      <c r="RKZ46" s="11"/>
      <c r="RLA46" s="11"/>
      <c r="RLB46" s="11"/>
      <c r="RLC46" s="11"/>
      <c r="RLD46" s="11"/>
      <c r="RLE46" s="11"/>
      <c r="RLF46" s="11"/>
      <c r="RLG46" s="11"/>
      <c r="RLH46" s="11"/>
      <c r="RLI46" s="11"/>
      <c r="RLJ46" s="11"/>
      <c r="RLK46" s="11"/>
      <c r="RLL46" s="11"/>
      <c r="RLM46" s="11"/>
      <c r="RLN46" s="11"/>
      <c r="RLO46" s="11"/>
      <c r="RLP46" s="11"/>
      <c r="RLQ46" s="11"/>
      <c r="RLR46" s="11"/>
      <c r="RLS46" s="11"/>
      <c r="RLT46" s="11"/>
      <c r="RLU46" s="11"/>
      <c r="RLV46" s="11"/>
      <c r="RLW46" s="11"/>
      <c r="RLX46" s="11"/>
      <c r="RLY46" s="11"/>
      <c r="RLZ46" s="11"/>
      <c r="RMA46" s="11"/>
      <c r="RMB46" s="11"/>
      <c r="RMC46" s="11"/>
      <c r="RMD46" s="11"/>
      <c r="RME46" s="11"/>
      <c r="RMF46" s="11"/>
      <c r="RMG46" s="11"/>
      <c r="RMH46" s="11"/>
      <c r="RMI46" s="11"/>
      <c r="RMJ46" s="11"/>
      <c r="RMK46" s="11"/>
      <c r="RML46" s="11"/>
      <c r="RMM46" s="11"/>
      <c r="RMN46" s="11"/>
      <c r="RMO46" s="11"/>
      <c r="RMP46" s="11"/>
      <c r="RMQ46" s="11"/>
      <c r="RMR46" s="11"/>
      <c r="RMS46" s="11"/>
      <c r="RMT46" s="11"/>
      <c r="RMU46" s="11"/>
      <c r="RMV46" s="11"/>
      <c r="RMW46" s="11"/>
      <c r="RMX46" s="11"/>
      <c r="RMY46" s="11"/>
      <c r="RMZ46" s="11"/>
      <c r="RNA46" s="11"/>
      <c r="RNB46" s="11"/>
      <c r="RNC46" s="11"/>
      <c r="RND46" s="11"/>
      <c r="RNE46" s="11"/>
      <c r="RNF46" s="11"/>
      <c r="RNG46" s="11"/>
      <c r="RNH46" s="11"/>
      <c r="RNI46" s="11"/>
      <c r="RNJ46" s="11"/>
      <c r="RNK46" s="11"/>
      <c r="RNL46" s="11"/>
      <c r="RNM46" s="11"/>
      <c r="RNN46" s="11"/>
      <c r="RNO46" s="11"/>
      <c r="RNP46" s="11"/>
      <c r="RNQ46" s="11"/>
      <c r="RNR46" s="11"/>
      <c r="RNS46" s="11"/>
      <c r="RNT46" s="11"/>
      <c r="RNU46" s="11"/>
      <c r="RNV46" s="11"/>
      <c r="RNW46" s="11"/>
      <c r="RNX46" s="11"/>
      <c r="RNY46" s="11"/>
      <c r="RNZ46" s="11"/>
      <c r="ROA46" s="11"/>
      <c r="ROB46" s="11"/>
      <c r="ROC46" s="11"/>
      <c r="ROD46" s="11"/>
      <c r="ROE46" s="11"/>
      <c r="ROF46" s="11"/>
      <c r="ROG46" s="11"/>
      <c r="ROH46" s="11"/>
      <c r="ROI46" s="11"/>
      <c r="ROJ46" s="11"/>
      <c r="ROK46" s="11"/>
      <c r="ROL46" s="11"/>
      <c r="ROM46" s="11"/>
      <c r="RON46" s="11"/>
      <c r="ROO46" s="11"/>
      <c r="ROP46" s="11"/>
      <c r="ROQ46" s="11"/>
      <c r="ROR46" s="11"/>
      <c r="ROS46" s="11"/>
      <c r="ROT46" s="11"/>
      <c r="ROU46" s="11"/>
      <c r="ROV46" s="11"/>
      <c r="ROW46" s="11"/>
      <c r="ROX46" s="11"/>
      <c r="ROY46" s="11"/>
      <c r="ROZ46" s="11"/>
      <c r="RPA46" s="11"/>
      <c r="RPB46" s="11"/>
      <c r="RPC46" s="11"/>
      <c r="RPD46" s="11"/>
      <c r="RPE46" s="11"/>
      <c r="RPF46" s="11"/>
      <c r="RPG46" s="11"/>
      <c r="RPH46" s="11"/>
      <c r="RPI46" s="11"/>
      <c r="RPJ46" s="11"/>
      <c r="RPK46" s="11"/>
      <c r="RPL46" s="11"/>
      <c r="RPM46" s="11"/>
      <c r="RPN46" s="11"/>
      <c r="RPO46" s="11"/>
      <c r="RPP46" s="11"/>
      <c r="RPQ46" s="11"/>
      <c r="RPR46" s="11"/>
      <c r="RPS46" s="11"/>
      <c r="RPT46" s="11"/>
      <c r="RPU46" s="11"/>
      <c r="RPV46" s="11"/>
      <c r="RPW46" s="11"/>
      <c r="RPX46" s="11"/>
      <c r="RPY46" s="11"/>
      <c r="RPZ46" s="11"/>
      <c r="RQA46" s="11"/>
      <c r="RQB46" s="11"/>
      <c r="RQC46" s="11"/>
      <c r="RQD46" s="11"/>
      <c r="RQE46" s="11"/>
      <c r="RQF46" s="11"/>
      <c r="RQG46" s="11"/>
      <c r="RQH46" s="11"/>
      <c r="RQI46" s="11"/>
      <c r="RQJ46" s="11"/>
      <c r="RQK46" s="11"/>
      <c r="RQL46" s="11"/>
      <c r="RQM46" s="11"/>
      <c r="RQN46" s="11"/>
      <c r="RQO46" s="11"/>
      <c r="RQP46" s="11"/>
      <c r="RQQ46" s="11"/>
      <c r="RQR46" s="11"/>
      <c r="RQS46" s="11"/>
      <c r="RQT46" s="11"/>
      <c r="RQU46" s="11"/>
      <c r="RQV46" s="11"/>
      <c r="RQW46" s="11"/>
      <c r="RQX46" s="11"/>
      <c r="RQY46" s="11"/>
      <c r="RQZ46" s="11"/>
      <c r="RRA46" s="11"/>
      <c r="RRB46" s="11"/>
      <c r="RRC46" s="11"/>
      <c r="RRD46" s="11"/>
      <c r="RRE46" s="11"/>
      <c r="RRF46" s="11"/>
      <c r="RRG46" s="11"/>
      <c r="RRH46" s="11"/>
      <c r="RRI46" s="11"/>
      <c r="RRJ46" s="11"/>
      <c r="RRK46" s="11"/>
      <c r="RRL46" s="11"/>
      <c r="RRM46" s="11"/>
      <c r="RRN46" s="11"/>
      <c r="RRO46" s="11"/>
      <c r="RRP46" s="11"/>
      <c r="RRQ46" s="11"/>
      <c r="RRR46" s="11"/>
      <c r="RRS46" s="11"/>
      <c r="RRT46" s="11"/>
      <c r="RRU46" s="11"/>
      <c r="RRV46" s="11"/>
      <c r="RRW46" s="11"/>
      <c r="RRX46" s="11"/>
      <c r="RRY46" s="11"/>
      <c r="RRZ46" s="11"/>
      <c r="RSA46" s="11"/>
      <c r="RSB46" s="11"/>
      <c r="RSC46" s="11"/>
      <c r="RSD46" s="11"/>
      <c r="RSE46" s="11"/>
      <c r="RSF46" s="11"/>
      <c r="RSG46" s="11"/>
      <c r="RSH46" s="11"/>
      <c r="RSI46" s="11"/>
      <c r="RSJ46" s="11"/>
      <c r="RSK46" s="11"/>
      <c r="RSL46" s="11"/>
      <c r="RSM46" s="11"/>
      <c r="RSN46" s="11"/>
      <c r="RSO46" s="11"/>
      <c r="RSP46" s="11"/>
      <c r="RSQ46" s="11"/>
      <c r="RSR46" s="11"/>
      <c r="RSS46" s="11"/>
      <c r="RST46" s="11"/>
      <c r="RSU46" s="11"/>
      <c r="RSV46" s="11"/>
      <c r="RSW46" s="11"/>
      <c r="RSX46" s="11"/>
      <c r="RSY46" s="11"/>
      <c r="RSZ46" s="11"/>
      <c r="RTA46" s="11"/>
      <c r="RTB46" s="11"/>
      <c r="RTC46" s="11"/>
      <c r="RTD46" s="11"/>
      <c r="RTE46" s="11"/>
      <c r="RTF46" s="11"/>
      <c r="RTG46" s="11"/>
      <c r="RTH46" s="11"/>
      <c r="RTI46" s="11"/>
      <c r="RTJ46" s="11"/>
      <c r="RTK46" s="11"/>
      <c r="RTL46" s="11"/>
      <c r="RTM46" s="11"/>
      <c r="RTN46" s="11"/>
      <c r="RTO46" s="11"/>
      <c r="RTP46" s="11"/>
      <c r="RTQ46" s="11"/>
      <c r="RTR46" s="11"/>
      <c r="RTS46" s="11"/>
      <c r="RTT46" s="11"/>
      <c r="RTU46" s="11"/>
      <c r="RTV46" s="11"/>
      <c r="RTW46" s="11"/>
      <c r="RTX46" s="11"/>
      <c r="RTY46" s="11"/>
      <c r="RTZ46" s="11"/>
      <c r="RUA46" s="11"/>
      <c r="RUB46" s="11"/>
      <c r="RUC46" s="11"/>
      <c r="RUD46" s="11"/>
      <c r="RUE46" s="11"/>
      <c r="RUF46" s="11"/>
      <c r="RUG46" s="11"/>
      <c r="RUH46" s="11"/>
      <c r="RUI46" s="11"/>
      <c r="RUJ46" s="11"/>
      <c r="RUK46" s="11"/>
      <c r="RUL46" s="11"/>
      <c r="RUM46" s="11"/>
      <c r="RUN46" s="11"/>
      <c r="RUO46" s="11"/>
      <c r="RUP46" s="11"/>
      <c r="RUQ46" s="11"/>
      <c r="RUR46" s="11"/>
      <c r="RUS46" s="11"/>
      <c r="RUT46" s="11"/>
      <c r="RUU46" s="11"/>
      <c r="RUV46" s="11"/>
      <c r="RUW46" s="11"/>
      <c r="RUX46" s="11"/>
      <c r="RUY46" s="11"/>
      <c r="RUZ46" s="11"/>
      <c r="RVA46" s="11"/>
      <c r="RVB46" s="11"/>
      <c r="RVC46" s="11"/>
      <c r="RVD46" s="11"/>
      <c r="RVE46" s="11"/>
      <c r="RVF46" s="11"/>
      <c r="RVG46" s="11"/>
      <c r="RVH46" s="11"/>
      <c r="RVI46" s="11"/>
      <c r="RVJ46" s="11"/>
      <c r="RVK46" s="11"/>
      <c r="RVL46" s="11"/>
      <c r="RVM46" s="11"/>
      <c r="RVN46" s="11"/>
      <c r="RVO46" s="11"/>
      <c r="RVP46" s="11"/>
      <c r="RVQ46" s="11"/>
      <c r="RVR46" s="11"/>
      <c r="RVS46" s="11"/>
      <c r="RVT46" s="11"/>
      <c r="RVU46" s="11"/>
      <c r="RVV46" s="11"/>
      <c r="RVW46" s="11"/>
      <c r="RVX46" s="11"/>
      <c r="RVY46" s="11"/>
      <c r="RVZ46" s="11"/>
      <c r="RWA46" s="11"/>
      <c r="RWB46" s="11"/>
      <c r="RWC46" s="11"/>
      <c r="RWD46" s="11"/>
      <c r="RWE46" s="11"/>
      <c r="RWF46" s="11"/>
      <c r="RWG46" s="11"/>
      <c r="RWH46" s="11"/>
      <c r="RWI46" s="11"/>
      <c r="RWJ46" s="11"/>
      <c r="RWK46" s="11"/>
      <c r="RWL46" s="11"/>
      <c r="RWM46" s="11"/>
      <c r="RWN46" s="11"/>
      <c r="RWO46" s="11"/>
      <c r="RWP46" s="11"/>
      <c r="RWQ46" s="11"/>
      <c r="RWR46" s="11"/>
      <c r="RWS46" s="11"/>
      <c r="RWT46" s="11"/>
      <c r="RWU46" s="11"/>
      <c r="RWV46" s="11"/>
      <c r="RWW46" s="11"/>
      <c r="RWX46" s="11"/>
      <c r="RWY46" s="11"/>
      <c r="RWZ46" s="11"/>
      <c r="RXA46" s="11"/>
      <c r="RXB46" s="11"/>
      <c r="RXC46" s="11"/>
      <c r="RXD46" s="11"/>
      <c r="RXE46" s="11"/>
      <c r="RXF46" s="11"/>
      <c r="RXG46" s="11"/>
      <c r="RXH46" s="11"/>
      <c r="RXI46" s="11"/>
      <c r="RXJ46" s="11"/>
      <c r="RXK46" s="11"/>
      <c r="RXL46" s="11"/>
      <c r="RXM46" s="11"/>
      <c r="RXN46" s="11"/>
      <c r="RXO46" s="11"/>
      <c r="RXP46" s="11"/>
      <c r="RXQ46" s="11"/>
      <c r="RXR46" s="11"/>
      <c r="RXS46" s="11"/>
      <c r="RXT46" s="11"/>
      <c r="RXU46" s="11"/>
      <c r="RXV46" s="11"/>
      <c r="RXW46" s="11"/>
      <c r="RXX46" s="11"/>
      <c r="RXY46" s="11"/>
      <c r="RXZ46" s="11"/>
      <c r="RYA46" s="11"/>
      <c r="RYB46" s="11"/>
      <c r="RYC46" s="11"/>
      <c r="RYD46" s="11"/>
      <c r="RYE46" s="11"/>
      <c r="RYF46" s="11"/>
      <c r="RYG46" s="11"/>
      <c r="RYH46" s="11"/>
      <c r="RYI46" s="11"/>
      <c r="RYJ46" s="11"/>
      <c r="RYK46" s="11"/>
      <c r="RYL46" s="11"/>
      <c r="RYM46" s="11"/>
      <c r="RYN46" s="11"/>
      <c r="RYO46" s="11"/>
      <c r="RYP46" s="11"/>
      <c r="RYQ46" s="11"/>
      <c r="RYR46" s="11"/>
      <c r="RYS46" s="11"/>
      <c r="RYT46" s="11"/>
      <c r="RYU46" s="11"/>
      <c r="RYV46" s="11"/>
      <c r="RYW46" s="11"/>
      <c r="RYX46" s="11"/>
      <c r="RYY46" s="11"/>
      <c r="RYZ46" s="11"/>
      <c r="RZA46" s="11"/>
      <c r="RZB46" s="11"/>
      <c r="RZC46" s="11"/>
      <c r="RZD46" s="11"/>
      <c r="RZE46" s="11"/>
      <c r="RZF46" s="11"/>
      <c r="RZG46" s="11"/>
      <c r="RZH46" s="11"/>
      <c r="RZI46" s="11"/>
      <c r="RZJ46" s="11"/>
      <c r="RZK46" s="11"/>
      <c r="RZL46" s="11"/>
      <c r="RZM46" s="11"/>
      <c r="RZN46" s="11"/>
      <c r="RZO46" s="11"/>
      <c r="RZP46" s="11"/>
      <c r="RZQ46" s="11"/>
      <c r="RZR46" s="11"/>
      <c r="RZS46" s="11"/>
      <c r="RZT46" s="11"/>
      <c r="RZU46" s="11"/>
      <c r="RZV46" s="11"/>
      <c r="RZW46" s="11"/>
      <c r="RZX46" s="11"/>
      <c r="RZY46" s="11"/>
      <c r="RZZ46" s="11"/>
      <c r="SAA46" s="11"/>
      <c r="SAB46" s="11"/>
      <c r="SAC46" s="11"/>
      <c r="SAD46" s="11"/>
      <c r="SAE46" s="11"/>
      <c r="SAF46" s="11"/>
      <c r="SAG46" s="11"/>
      <c r="SAH46" s="11"/>
      <c r="SAI46" s="11"/>
      <c r="SAJ46" s="11"/>
      <c r="SAK46" s="11"/>
      <c r="SAL46" s="11"/>
      <c r="SAM46" s="11"/>
      <c r="SAN46" s="11"/>
      <c r="SAO46" s="11"/>
      <c r="SAP46" s="11"/>
      <c r="SAQ46" s="11"/>
      <c r="SAR46" s="11"/>
      <c r="SAS46" s="11"/>
      <c r="SAT46" s="11"/>
      <c r="SAU46" s="11"/>
      <c r="SAV46" s="11"/>
      <c r="SAW46" s="11"/>
      <c r="SAX46" s="11"/>
      <c r="SAY46" s="11"/>
      <c r="SAZ46" s="11"/>
      <c r="SBA46" s="11"/>
      <c r="SBB46" s="11"/>
      <c r="SBC46" s="11"/>
      <c r="SBD46" s="11"/>
      <c r="SBE46" s="11"/>
      <c r="SBF46" s="11"/>
      <c r="SBG46" s="11"/>
      <c r="SBH46" s="11"/>
      <c r="SBI46" s="11"/>
      <c r="SBJ46" s="11"/>
      <c r="SBK46" s="11"/>
      <c r="SBL46" s="11"/>
      <c r="SBM46" s="11"/>
      <c r="SBN46" s="11"/>
      <c r="SBO46" s="11"/>
      <c r="SBP46" s="11"/>
      <c r="SBQ46" s="11"/>
      <c r="SBR46" s="11"/>
      <c r="SBS46" s="11"/>
      <c r="SBT46" s="11"/>
      <c r="SBU46" s="11"/>
      <c r="SBV46" s="11"/>
      <c r="SBW46" s="11"/>
      <c r="SBX46" s="11"/>
      <c r="SBY46" s="11"/>
      <c r="SBZ46" s="11"/>
      <c r="SCA46" s="11"/>
      <c r="SCB46" s="11"/>
      <c r="SCC46" s="11"/>
      <c r="SCD46" s="11"/>
      <c r="SCE46" s="11"/>
      <c r="SCF46" s="11"/>
      <c r="SCG46" s="11"/>
      <c r="SCH46" s="11"/>
      <c r="SCI46" s="11"/>
      <c r="SCJ46" s="11"/>
      <c r="SCK46" s="11"/>
      <c r="SCL46" s="11"/>
      <c r="SCM46" s="11"/>
      <c r="SCN46" s="11"/>
      <c r="SCO46" s="11"/>
      <c r="SCP46" s="11"/>
      <c r="SCQ46" s="11"/>
      <c r="SCR46" s="11"/>
      <c r="SCS46" s="11"/>
      <c r="SCT46" s="11"/>
      <c r="SCU46" s="11"/>
      <c r="SCV46" s="11"/>
      <c r="SCW46" s="11"/>
      <c r="SCX46" s="11"/>
      <c r="SCY46" s="11"/>
      <c r="SCZ46" s="11"/>
      <c r="SDA46" s="11"/>
      <c r="SDB46" s="11"/>
      <c r="SDC46" s="11"/>
      <c r="SDD46" s="11"/>
      <c r="SDE46" s="11"/>
      <c r="SDF46" s="11"/>
      <c r="SDG46" s="11"/>
      <c r="SDH46" s="11"/>
      <c r="SDI46" s="11"/>
      <c r="SDJ46" s="11"/>
      <c r="SDK46" s="11"/>
      <c r="SDL46" s="11"/>
      <c r="SDM46" s="11"/>
      <c r="SDN46" s="11"/>
      <c r="SDO46" s="11"/>
      <c r="SDP46" s="11"/>
      <c r="SDQ46" s="11"/>
      <c r="SDR46" s="11"/>
      <c r="SDS46" s="11"/>
      <c r="SDT46" s="11"/>
      <c r="SDU46" s="11"/>
      <c r="SDV46" s="11"/>
      <c r="SDW46" s="11"/>
      <c r="SDX46" s="11"/>
      <c r="SDY46" s="11"/>
      <c r="SDZ46" s="11"/>
      <c r="SEA46" s="11"/>
      <c r="SEB46" s="11"/>
      <c r="SEC46" s="11"/>
      <c r="SED46" s="11"/>
      <c r="SEE46" s="11"/>
      <c r="SEF46" s="11"/>
      <c r="SEG46" s="11"/>
      <c r="SEH46" s="11"/>
      <c r="SEI46" s="11"/>
      <c r="SEJ46" s="11"/>
      <c r="SEK46" s="11"/>
      <c r="SEL46" s="11"/>
      <c r="SEM46" s="11"/>
      <c r="SEN46" s="11"/>
      <c r="SEO46" s="11"/>
      <c r="SEP46" s="11"/>
      <c r="SEQ46" s="11"/>
      <c r="SER46" s="11"/>
      <c r="SES46" s="11"/>
      <c r="SET46" s="11"/>
      <c r="SEU46" s="11"/>
      <c r="SEV46" s="11"/>
      <c r="SEW46" s="11"/>
      <c r="SEX46" s="11"/>
      <c r="SEY46" s="11"/>
      <c r="SEZ46" s="11"/>
      <c r="SFA46" s="11"/>
      <c r="SFB46" s="11"/>
      <c r="SFC46" s="11"/>
      <c r="SFD46" s="11"/>
      <c r="SFE46" s="11"/>
      <c r="SFF46" s="11"/>
      <c r="SFG46" s="11"/>
      <c r="SFH46" s="11"/>
      <c r="SFI46" s="11"/>
      <c r="SFJ46" s="11"/>
      <c r="SFK46" s="11"/>
      <c r="SFL46" s="11"/>
      <c r="SFM46" s="11"/>
      <c r="SFN46" s="11"/>
      <c r="SFO46" s="11"/>
      <c r="SFP46" s="11"/>
      <c r="SFQ46" s="11"/>
      <c r="SFR46" s="11"/>
      <c r="SFS46" s="11"/>
      <c r="SFT46" s="11"/>
      <c r="SFU46" s="11"/>
      <c r="SFV46" s="11"/>
      <c r="SFW46" s="11"/>
      <c r="SFX46" s="11"/>
      <c r="SFY46" s="11"/>
      <c r="SFZ46" s="11"/>
      <c r="SGA46" s="11"/>
      <c r="SGB46" s="11"/>
      <c r="SGC46" s="11"/>
      <c r="SGD46" s="11"/>
      <c r="SGE46" s="11"/>
      <c r="SGF46" s="11"/>
      <c r="SGG46" s="11"/>
      <c r="SGH46" s="11"/>
      <c r="SGI46" s="11"/>
      <c r="SGJ46" s="11"/>
      <c r="SGK46" s="11"/>
      <c r="SGL46" s="11"/>
      <c r="SGM46" s="11"/>
      <c r="SGN46" s="11"/>
      <c r="SGO46" s="11"/>
      <c r="SGP46" s="11"/>
      <c r="SGQ46" s="11"/>
      <c r="SGR46" s="11"/>
      <c r="SGS46" s="11"/>
      <c r="SGT46" s="11"/>
      <c r="SGU46" s="11"/>
      <c r="SGV46" s="11"/>
      <c r="SGW46" s="11"/>
      <c r="SGX46" s="11"/>
      <c r="SGY46" s="11"/>
      <c r="SGZ46" s="11"/>
      <c r="SHA46" s="11"/>
      <c r="SHB46" s="11"/>
      <c r="SHC46" s="11"/>
      <c r="SHD46" s="11"/>
      <c r="SHE46" s="11"/>
      <c r="SHF46" s="11"/>
      <c r="SHG46" s="11"/>
      <c r="SHH46" s="11"/>
      <c r="SHI46" s="11"/>
      <c r="SHJ46" s="11"/>
      <c r="SHK46" s="11"/>
      <c r="SHL46" s="11"/>
      <c r="SHM46" s="11"/>
      <c r="SHN46" s="11"/>
      <c r="SHO46" s="11"/>
      <c r="SHP46" s="11"/>
      <c r="SHQ46" s="11"/>
      <c r="SHR46" s="11"/>
      <c r="SHS46" s="11"/>
      <c r="SHT46" s="11"/>
      <c r="SHU46" s="11"/>
      <c r="SHV46" s="11"/>
      <c r="SHW46" s="11"/>
      <c r="SHX46" s="11"/>
      <c r="SHY46" s="11"/>
      <c r="SHZ46" s="11"/>
      <c r="SIA46" s="11"/>
      <c r="SIB46" s="11"/>
      <c r="SIC46" s="11"/>
      <c r="SID46" s="11"/>
      <c r="SIE46" s="11"/>
      <c r="SIF46" s="11"/>
      <c r="SIG46" s="11"/>
      <c r="SIH46" s="11"/>
      <c r="SII46" s="11"/>
      <c r="SIJ46" s="11"/>
      <c r="SIK46" s="11"/>
      <c r="SIL46" s="11"/>
      <c r="SIM46" s="11"/>
      <c r="SIN46" s="11"/>
      <c r="SIO46" s="11"/>
      <c r="SIP46" s="11"/>
      <c r="SIQ46" s="11"/>
      <c r="SIR46" s="11"/>
      <c r="SIS46" s="11"/>
      <c r="SIT46" s="11"/>
      <c r="SIU46" s="11"/>
      <c r="SIV46" s="11"/>
      <c r="SIW46" s="11"/>
      <c r="SIX46" s="11"/>
      <c r="SIY46" s="11"/>
      <c r="SIZ46" s="11"/>
      <c r="SJA46" s="11"/>
      <c r="SJB46" s="11"/>
      <c r="SJC46" s="11"/>
      <c r="SJD46" s="11"/>
      <c r="SJE46" s="11"/>
      <c r="SJF46" s="11"/>
      <c r="SJG46" s="11"/>
      <c r="SJH46" s="11"/>
      <c r="SJI46" s="11"/>
      <c r="SJJ46" s="11"/>
      <c r="SJK46" s="11"/>
      <c r="SJL46" s="11"/>
      <c r="SJM46" s="11"/>
      <c r="SJN46" s="11"/>
      <c r="SJO46" s="11"/>
      <c r="SJP46" s="11"/>
      <c r="SJQ46" s="11"/>
      <c r="SJR46" s="11"/>
      <c r="SJS46" s="11"/>
      <c r="SJT46" s="11"/>
      <c r="SJU46" s="11"/>
      <c r="SJV46" s="11"/>
      <c r="SJW46" s="11"/>
      <c r="SJX46" s="11"/>
      <c r="SJY46" s="11"/>
      <c r="SJZ46" s="11"/>
      <c r="SKA46" s="11"/>
      <c r="SKB46" s="11"/>
      <c r="SKC46" s="11"/>
      <c r="SKD46" s="11"/>
      <c r="SKE46" s="11"/>
      <c r="SKF46" s="11"/>
      <c r="SKG46" s="11"/>
      <c r="SKH46" s="11"/>
      <c r="SKI46" s="11"/>
      <c r="SKJ46" s="11"/>
      <c r="SKK46" s="11"/>
      <c r="SKL46" s="11"/>
      <c r="SKM46" s="11"/>
      <c r="SKN46" s="11"/>
      <c r="SKO46" s="11"/>
      <c r="SKP46" s="11"/>
      <c r="SKQ46" s="11"/>
      <c r="SKR46" s="11"/>
      <c r="SKS46" s="11"/>
      <c r="SKT46" s="11"/>
      <c r="SKU46" s="11"/>
      <c r="SKV46" s="11"/>
      <c r="SKW46" s="11"/>
      <c r="SKX46" s="11"/>
      <c r="SKY46" s="11"/>
      <c r="SKZ46" s="11"/>
      <c r="SLA46" s="11"/>
      <c r="SLB46" s="11"/>
      <c r="SLC46" s="11"/>
      <c r="SLD46" s="11"/>
      <c r="SLE46" s="11"/>
      <c r="SLF46" s="11"/>
      <c r="SLG46" s="11"/>
      <c r="SLH46" s="11"/>
      <c r="SLI46" s="11"/>
      <c r="SLJ46" s="11"/>
      <c r="SLK46" s="11"/>
      <c r="SLL46" s="11"/>
      <c r="SLM46" s="11"/>
      <c r="SLN46" s="11"/>
      <c r="SLO46" s="11"/>
      <c r="SLP46" s="11"/>
      <c r="SLQ46" s="11"/>
      <c r="SLR46" s="11"/>
      <c r="SLS46" s="11"/>
      <c r="SLT46" s="11"/>
      <c r="SLU46" s="11"/>
      <c r="SLV46" s="11"/>
      <c r="SLW46" s="11"/>
      <c r="SLX46" s="11"/>
      <c r="SLY46" s="11"/>
      <c r="SLZ46" s="11"/>
      <c r="SMA46" s="11"/>
      <c r="SMB46" s="11"/>
      <c r="SMC46" s="11"/>
      <c r="SMD46" s="11"/>
      <c r="SME46" s="11"/>
      <c r="SMF46" s="11"/>
      <c r="SMG46" s="11"/>
      <c r="SMH46" s="11"/>
      <c r="SMI46" s="11"/>
      <c r="SMJ46" s="11"/>
      <c r="SMK46" s="11"/>
      <c r="SML46" s="11"/>
      <c r="SMM46" s="11"/>
      <c r="SMN46" s="11"/>
      <c r="SMO46" s="11"/>
      <c r="SMP46" s="11"/>
      <c r="SMQ46" s="11"/>
      <c r="SMR46" s="11"/>
      <c r="SMS46" s="11"/>
      <c r="SMT46" s="11"/>
      <c r="SMU46" s="11"/>
      <c r="SMV46" s="11"/>
      <c r="SMW46" s="11"/>
      <c r="SMX46" s="11"/>
      <c r="SMY46" s="11"/>
      <c r="SMZ46" s="11"/>
      <c r="SNA46" s="11"/>
      <c r="SNB46" s="11"/>
      <c r="SNC46" s="11"/>
      <c r="SND46" s="11"/>
      <c r="SNE46" s="11"/>
      <c r="SNF46" s="11"/>
      <c r="SNG46" s="11"/>
      <c r="SNH46" s="11"/>
      <c r="SNI46" s="11"/>
      <c r="SNJ46" s="11"/>
      <c r="SNK46" s="11"/>
      <c r="SNL46" s="11"/>
      <c r="SNM46" s="11"/>
      <c r="SNN46" s="11"/>
      <c r="SNO46" s="11"/>
      <c r="SNP46" s="11"/>
      <c r="SNQ46" s="11"/>
      <c r="SNR46" s="11"/>
      <c r="SNS46" s="11"/>
      <c r="SNT46" s="11"/>
      <c r="SNU46" s="11"/>
      <c r="SNV46" s="11"/>
      <c r="SNW46" s="11"/>
      <c r="SNX46" s="11"/>
      <c r="SNY46" s="11"/>
      <c r="SNZ46" s="11"/>
      <c r="SOA46" s="11"/>
      <c r="SOB46" s="11"/>
      <c r="SOC46" s="11"/>
      <c r="SOD46" s="11"/>
      <c r="SOE46" s="11"/>
      <c r="SOF46" s="11"/>
      <c r="SOG46" s="11"/>
      <c r="SOH46" s="11"/>
      <c r="SOI46" s="11"/>
      <c r="SOJ46" s="11"/>
      <c r="SOK46" s="11"/>
      <c r="SOL46" s="11"/>
      <c r="SOM46" s="11"/>
      <c r="SON46" s="11"/>
      <c r="SOO46" s="11"/>
      <c r="SOP46" s="11"/>
      <c r="SOQ46" s="11"/>
      <c r="SOR46" s="11"/>
      <c r="SOS46" s="11"/>
      <c r="SOT46" s="11"/>
      <c r="SOU46" s="11"/>
      <c r="SOV46" s="11"/>
      <c r="SOW46" s="11"/>
      <c r="SOX46" s="11"/>
      <c r="SOY46" s="11"/>
      <c r="SOZ46" s="11"/>
      <c r="SPA46" s="11"/>
      <c r="SPB46" s="11"/>
      <c r="SPC46" s="11"/>
      <c r="SPD46" s="11"/>
      <c r="SPE46" s="11"/>
      <c r="SPF46" s="11"/>
      <c r="SPG46" s="11"/>
      <c r="SPH46" s="11"/>
      <c r="SPI46" s="11"/>
      <c r="SPJ46" s="11"/>
      <c r="SPK46" s="11"/>
      <c r="SPL46" s="11"/>
      <c r="SPM46" s="11"/>
      <c r="SPN46" s="11"/>
      <c r="SPO46" s="11"/>
      <c r="SPP46" s="11"/>
      <c r="SPQ46" s="11"/>
      <c r="SPR46" s="11"/>
      <c r="SPS46" s="11"/>
      <c r="SPT46" s="11"/>
      <c r="SPU46" s="11"/>
      <c r="SPV46" s="11"/>
      <c r="SPW46" s="11"/>
      <c r="SPX46" s="11"/>
      <c r="SPY46" s="11"/>
      <c r="SPZ46" s="11"/>
      <c r="SQA46" s="11"/>
      <c r="SQB46" s="11"/>
      <c r="SQC46" s="11"/>
      <c r="SQD46" s="11"/>
      <c r="SQE46" s="11"/>
      <c r="SQF46" s="11"/>
      <c r="SQG46" s="11"/>
      <c r="SQH46" s="11"/>
      <c r="SQI46" s="11"/>
      <c r="SQJ46" s="11"/>
      <c r="SQK46" s="11"/>
      <c r="SQL46" s="11"/>
      <c r="SQM46" s="11"/>
      <c r="SQN46" s="11"/>
      <c r="SQO46" s="11"/>
      <c r="SQP46" s="11"/>
      <c r="SQQ46" s="11"/>
      <c r="SQR46" s="11"/>
      <c r="SQS46" s="11"/>
      <c r="SQT46" s="11"/>
      <c r="SQU46" s="11"/>
      <c r="SQV46" s="11"/>
      <c r="SQW46" s="11"/>
      <c r="SQX46" s="11"/>
      <c r="SQY46" s="11"/>
      <c r="SQZ46" s="11"/>
      <c r="SRA46" s="11"/>
      <c r="SRB46" s="11"/>
      <c r="SRC46" s="11"/>
      <c r="SRD46" s="11"/>
      <c r="SRE46" s="11"/>
      <c r="SRF46" s="11"/>
      <c r="SRG46" s="11"/>
      <c r="SRH46" s="11"/>
      <c r="SRI46" s="11"/>
      <c r="SRJ46" s="11"/>
      <c r="SRK46" s="11"/>
      <c r="SRL46" s="11"/>
      <c r="SRM46" s="11"/>
      <c r="SRN46" s="11"/>
      <c r="SRO46" s="11"/>
      <c r="SRP46" s="11"/>
      <c r="SRQ46" s="11"/>
      <c r="SRR46" s="11"/>
      <c r="SRS46" s="11"/>
      <c r="SRT46" s="11"/>
      <c r="SRU46" s="11"/>
      <c r="SRV46" s="11"/>
      <c r="SRW46" s="11"/>
      <c r="SRX46" s="11"/>
      <c r="SRY46" s="11"/>
      <c r="SRZ46" s="11"/>
      <c r="SSA46" s="11"/>
      <c r="SSB46" s="11"/>
      <c r="SSC46" s="11"/>
      <c r="SSD46" s="11"/>
      <c r="SSE46" s="11"/>
      <c r="SSF46" s="11"/>
      <c r="SSG46" s="11"/>
      <c r="SSH46" s="11"/>
      <c r="SSI46" s="11"/>
      <c r="SSJ46" s="11"/>
      <c r="SSK46" s="11"/>
      <c r="SSL46" s="11"/>
      <c r="SSM46" s="11"/>
      <c r="SSN46" s="11"/>
      <c r="SSO46" s="11"/>
      <c r="SSP46" s="11"/>
      <c r="SSQ46" s="11"/>
      <c r="SSR46" s="11"/>
      <c r="SSS46" s="11"/>
      <c r="SST46" s="11"/>
      <c r="SSU46" s="11"/>
      <c r="SSV46" s="11"/>
      <c r="SSW46" s="11"/>
      <c r="SSX46" s="11"/>
      <c r="SSY46" s="11"/>
      <c r="SSZ46" s="11"/>
      <c r="STA46" s="11"/>
      <c r="STB46" s="11"/>
      <c r="STC46" s="11"/>
      <c r="STD46" s="11"/>
      <c r="STE46" s="11"/>
      <c r="STF46" s="11"/>
      <c r="STG46" s="11"/>
      <c r="STH46" s="11"/>
      <c r="STI46" s="11"/>
      <c r="STJ46" s="11"/>
      <c r="STK46" s="11"/>
      <c r="STL46" s="11"/>
      <c r="STM46" s="11"/>
      <c r="STN46" s="11"/>
      <c r="STO46" s="11"/>
      <c r="STP46" s="11"/>
      <c r="STQ46" s="11"/>
      <c r="STR46" s="11"/>
      <c r="STS46" s="11"/>
      <c r="STT46" s="11"/>
      <c r="STU46" s="11"/>
      <c r="STV46" s="11"/>
      <c r="STW46" s="11"/>
      <c r="STX46" s="11"/>
      <c r="STY46" s="11"/>
      <c r="STZ46" s="11"/>
      <c r="SUA46" s="11"/>
      <c r="SUB46" s="11"/>
      <c r="SUC46" s="11"/>
      <c r="SUD46" s="11"/>
      <c r="SUE46" s="11"/>
      <c r="SUF46" s="11"/>
      <c r="SUG46" s="11"/>
      <c r="SUH46" s="11"/>
      <c r="SUI46" s="11"/>
      <c r="SUJ46" s="11"/>
      <c r="SUK46" s="11"/>
      <c r="SUL46" s="11"/>
      <c r="SUM46" s="11"/>
      <c r="SUN46" s="11"/>
      <c r="SUO46" s="11"/>
      <c r="SUP46" s="11"/>
      <c r="SUQ46" s="11"/>
      <c r="SUR46" s="11"/>
      <c r="SUS46" s="11"/>
      <c r="SUT46" s="11"/>
      <c r="SUU46" s="11"/>
      <c r="SUV46" s="11"/>
      <c r="SUW46" s="11"/>
      <c r="SUX46" s="11"/>
      <c r="SUY46" s="11"/>
      <c r="SUZ46" s="11"/>
      <c r="SVA46" s="11"/>
      <c r="SVB46" s="11"/>
      <c r="SVC46" s="11"/>
      <c r="SVD46" s="11"/>
      <c r="SVE46" s="11"/>
      <c r="SVF46" s="11"/>
      <c r="SVG46" s="11"/>
      <c r="SVH46" s="11"/>
      <c r="SVI46" s="11"/>
      <c r="SVJ46" s="11"/>
      <c r="SVK46" s="11"/>
      <c r="SVL46" s="11"/>
      <c r="SVM46" s="11"/>
      <c r="SVN46" s="11"/>
      <c r="SVO46" s="11"/>
      <c r="SVP46" s="11"/>
      <c r="SVQ46" s="11"/>
      <c r="SVR46" s="11"/>
      <c r="SVS46" s="11"/>
      <c r="SVT46" s="11"/>
      <c r="SVU46" s="11"/>
      <c r="SVV46" s="11"/>
      <c r="SVW46" s="11"/>
      <c r="SVX46" s="11"/>
      <c r="SVY46" s="11"/>
      <c r="SVZ46" s="11"/>
      <c r="SWA46" s="11"/>
      <c r="SWB46" s="11"/>
      <c r="SWC46" s="11"/>
      <c r="SWD46" s="11"/>
      <c r="SWE46" s="11"/>
      <c r="SWF46" s="11"/>
      <c r="SWG46" s="11"/>
      <c r="SWH46" s="11"/>
      <c r="SWI46" s="11"/>
      <c r="SWJ46" s="11"/>
      <c r="SWK46" s="11"/>
      <c r="SWL46" s="11"/>
      <c r="SWM46" s="11"/>
      <c r="SWN46" s="11"/>
      <c r="SWO46" s="11"/>
      <c r="SWP46" s="11"/>
      <c r="SWQ46" s="11"/>
      <c r="SWR46" s="11"/>
      <c r="SWS46" s="11"/>
      <c r="SWT46" s="11"/>
      <c r="SWU46" s="11"/>
      <c r="SWV46" s="11"/>
      <c r="SWW46" s="11"/>
      <c r="SWX46" s="11"/>
      <c r="SWY46" s="11"/>
      <c r="SWZ46" s="11"/>
      <c r="SXA46" s="11"/>
      <c r="SXB46" s="11"/>
      <c r="SXC46" s="11"/>
      <c r="SXD46" s="11"/>
      <c r="SXE46" s="11"/>
      <c r="SXF46" s="11"/>
      <c r="SXG46" s="11"/>
      <c r="SXH46" s="11"/>
      <c r="SXI46" s="11"/>
      <c r="SXJ46" s="11"/>
      <c r="SXK46" s="11"/>
      <c r="SXL46" s="11"/>
      <c r="SXM46" s="11"/>
      <c r="SXN46" s="11"/>
      <c r="SXO46" s="11"/>
      <c r="SXP46" s="11"/>
      <c r="SXQ46" s="11"/>
      <c r="SXR46" s="11"/>
      <c r="SXS46" s="11"/>
      <c r="SXT46" s="11"/>
      <c r="SXU46" s="11"/>
      <c r="SXV46" s="11"/>
      <c r="SXW46" s="11"/>
      <c r="SXX46" s="11"/>
      <c r="SXY46" s="11"/>
      <c r="SXZ46" s="11"/>
      <c r="SYA46" s="11"/>
      <c r="SYB46" s="11"/>
      <c r="SYC46" s="11"/>
      <c r="SYD46" s="11"/>
      <c r="SYE46" s="11"/>
      <c r="SYF46" s="11"/>
      <c r="SYG46" s="11"/>
      <c r="SYH46" s="11"/>
      <c r="SYI46" s="11"/>
      <c r="SYJ46" s="11"/>
      <c r="SYK46" s="11"/>
      <c r="SYL46" s="11"/>
      <c r="SYM46" s="11"/>
      <c r="SYN46" s="11"/>
      <c r="SYO46" s="11"/>
      <c r="SYP46" s="11"/>
      <c r="SYQ46" s="11"/>
      <c r="SYR46" s="11"/>
      <c r="SYS46" s="11"/>
      <c r="SYT46" s="11"/>
      <c r="SYU46" s="11"/>
      <c r="SYV46" s="11"/>
      <c r="SYW46" s="11"/>
      <c r="SYX46" s="11"/>
      <c r="SYY46" s="11"/>
      <c r="SYZ46" s="11"/>
      <c r="SZA46" s="11"/>
      <c r="SZB46" s="11"/>
      <c r="SZC46" s="11"/>
      <c r="SZD46" s="11"/>
      <c r="SZE46" s="11"/>
      <c r="SZF46" s="11"/>
      <c r="SZG46" s="11"/>
      <c r="SZH46" s="11"/>
      <c r="SZI46" s="11"/>
      <c r="SZJ46" s="11"/>
      <c r="SZK46" s="11"/>
      <c r="SZL46" s="11"/>
      <c r="SZM46" s="11"/>
      <c r="SZN46" s="11"/>
      <c r="SZO46" s="11"/>
      <c r="SZP46" s="11"/>
      <c r="SZQ46" s="11"/>
      <c r="SZR46" s="11"/>
      <c r="SZS46" s="11"/>
      <c r="SZT46" s="11"/>
      <c r="SZU46" s="11"/>
      <c r="SZV46" s="11"/>
      <c r="SZW46" s="11"/>
      <c r="SZX46" s="11"/>
      <c r="SZY46" s="11"/>
      <c r="SZZ46" s="11"/>
      <c r="TAA46" s="11"/>
      <c r="TAB46" s="11"/>
      <c r="TAC46" s="11"/>
      <c r="TAD46" s="11"/>
      <c r="TAE46" s="11"/>
      <c r="TAF46" s="11"/>
      <c r="TAG46" s="11"/>
      <c r="TAH46" s="11"/>
      <c r="TAI46" s="11"/>
      <c r="TAJ46" s="11"/>
      <c r="TAK46" s="11"/>
      <c r="TAL46" s="11"/>
      <c r="TAM46" s="11"/>
      <c r="TAN46" s="11"/>
      <c r="TAO46" s="11"/>
      <c r="TAP46" s="11"/>
      <c r="TAQ46" s="11"/>
      <c r="TAR46" s="11"/>
      <c r="TAS46" s="11"/>
      <c r="TAT46" s="11"/>
      <c r="TAU46" s="11"/>
      <c r="TAV46" s="11"/>
      <c r="TAW46" s="11"/>
      <c r="TAX46" s="11"/>
      <c r="TAY46" s="11"/>
      <c r="TAZ46" s="11"/>
      <c r="TBA46" s="11"/>
      <c r="TBB46" s="11"/>
      <c r="TBC46" s="11"/>
      <c r="TBD46" s="11"/>
      <c r="TBE46" s="11"/>
      <c r="TBF46" s="11"/>
      <c r="TBG46" s="11"/>
      <c r="TBH46" s="11"/>
      <c r="TBI46" s="11"/>
      <c r="TBJ46" s="11"/>
      <c r="TBK46" s="11"/>
      <c r="TBL46" s="11"/>
      <c r="TBM46" s="11"/>
      <c r="TBN46" s="11"/>
      <c r="TBO46" s="11"/>
      <c r="TBP46" s="11"/>
      <c r="TBQ46" s="11"/>
      <c r="TBR46" s="11"/>
      <c r="TBS46" s="11"/>
      <c r="TBT46" s="11"/>
      <c r="TBU46" s="11"/>
      <c r="TBV46" s="11"/>
      <c r="TBW46" s="11"/>
      <c r="TBX46" s="11"/>
      <c r="TBY46" s="11"/>
      <c r="TBZ46" s="11"/>
      <c r="TCA46" s="11"/>
      <c r="TCB46" s="11"/>
      <c r="TCC46" s="11"/>
      <c r="TCD46" s="11"/>
      <c r="TCE46" s="11"/>
      <c r="TCF46" s="11"/>
      <c r="TCG46" s="11"/>
      <c r="TCH46" s="11"/>
      <c r="TCI46" s="11"/>
      <c r="TCJ46" s="11"/>
      <c r="TCK46" s="11"/>
      <c r="TCL46" s="11"/>
      <c r="TCM46" s="11"/>
      <c r="TCN46" s="11"/>
      <c r="TCO46" s="11"/>
      <c r="TCP46" s="11"/>
      <c r="TCQ46" s="11"/>
      <c r="TCR46" s="11"/>
      <c r="TCS46" s="11"/>
      <c r="TCT46" s="11"/>
      <c r="TCU46" s="11"/>
      <c r="TCV46" s="11"/>
      <c r="TCW46" s="11"/>
      <c r="TCX46" s="11"/>
      <c r="TCY46" s="11"/>
      <c r="TCZ46" s="11"/>
      <c r="TDA46" s="11"/>
      <c r="TDB46" s="11"/>
      <c r="TDC46" s="11"/>
      <c r="TDD46" s="11"/>
      <c r="TDE46" s="11"/>
      <c r="TDF46" s="11"/>
      <c r="TDG46" s="11"/>
      <c r="TDH46" s="11"/>
      <c r="TDI46" s="11"/>
      <c r="TDJ46" s="11"/>
      <c r="TDK46" s="11"/>
      <c r="TDL46" s="11"/>
      <c r="TDM46" s="11"/>
      <c r="TDN46" s="11"/>
      <c r="TDO46" s="11"/>
      <c r="TDP46" s="11"/>
      <c r="TDQ46" s="11"/>
      <c r="TDR46" s="11"/>
      <c r="TDS46" s="11"/>
      <c r="TDT46" s="11"/>
      <c r="TDU46" s="11"/>
      <c r="TDV46" s="11"/>
      <c r="TDW46" s="11"/>
      <c r="TDX46" s="11"/>
      <c r="TDY46" s="11"/>
      <c r="TDZ46" s="11"/>
      <c r="TEA46" s="11"/>
      <c r="TEB46" s="11"/>
      <c r="TEC46" s="11"/>
      <c r="TED46" s="11"/>
      <c r="TEE46" s="11"/>
      <c r="TEF46" s="11"/>
      <c r="TEG46" s="11"/>
      <c r="TEH46" s="11"/>
      <c r="TEI46" s="11"/>
      <c r="TEJ46" s="11"/>
      <c r="TEK46" s="11"/>
      <c r="TEL46" s="11"/>
      <c r="TEM46" s="11"/>
      <c r="TEN46" s="11"/>
      <c r="TEO46" s="11"/>
      <c r="TEP46" s="11"/>
      <c r="TEQ46" s="11"/>
      <c r="TER46" s="11"/>
      <c r="TES46" s="11"/>
      <c r="TET46" s="11"/>
      <c r="TEU46" s="11"/>
      <c r="TEV46" s="11"/>
      <c r="TEW46" s="11"/>
      <c r="TEX46" s="11"/>
      <c r="TEY46" s="11"/>
      <c r="TEZ46" s="11"/>
      <c r="TFA46" s="11"/>
      <c r="TFB46" s="11"/>
      <c r="TFC46" s="11"/>
      <c r="TFD46" s="11"/>
      <c r="TFE46" s="11"/>
      <c r="TFF46" s="11"/>
      <c r="TFG46" s="11"/>
      <c r="TFH46" s="11"/>
      <c r="TFI46" s="11"/>
      <c r="TFJ46" s="11"/>
      <c r="TFK46" s="11"/>
      <c r="TFL46" s="11"/>
      <c r="TFM46" s="11"/>
      <c r="TFN46" s="11"/>
      <c r="TFO46" s="11"/>
      <c r="TFP46" s="11"/>
      <c r="TFQ46" s="11"/>
      <c r="TFR46" s="11"/>
      <c r="TFS46" s="11"/>
      <c r="TFT46" s="11"/>
      <c r="TFU46" s="11"/>
      <c r="TFV46" s="11"/>
      <c r="TFW46" s="11"/>
      <c r="TFX46" s="11"/>
      <c r="TFY46" s="11"/>
      <c r="TFZ46" s="11"/>
      <c r="TGA46" s="11"/>
      <c r="TGB46" s="11"/>
      <c r="TGC46" s="11"/>
      <c r="TGD46" s="11"/>
      <c r="TGE46" s="11"/>
      <c r="TGF46" s="11"/>
      <c r="TGG46" s="11"/>
      <c r="TGH46" s="11"/>
      <c r="TGI46" s="11"/>
      <c r="TGJ46" s="11"/>
      <c r="TGK46" s="11"/>
      <c r="TGL46" s="11"/>
      <c r="TGM46" s="11"/>
      <c r="TGN46" s="11"/>
      <c r="TGO46" s="11"/>
      <c r="TGP46" s="11"/>
      <c r="TGQ46" s="11"/>
      <c r="TGR46" s="11"/>
      <c r="TGS46" s="11"/>
      <c r="TGT46" s="11"/>
      <c r="TGU46" s="11"/>
      <c r="TGV46" s="11"/>
      <c r="TGW46" s="11"/>
      <c r="TGX46" s="11"/>
      <c r="TGY46" s="11"/>
      <c r="TGZ46" s="11"/>
      <c r="THA46" s="11"/>
      <c r="THB46" s="11"/>
      <c r="THC46" s="11"/>
      <c r="THD46" s="11"/>
      <c r="THE46" s="11"/>
      <c r="THF46" s="11"/>
      <c r="THG46" s="11"/>
      <c r="THH46" s="11"/>
      <c r="THI46" s="11"/>
      <c r="THJ46" s="11"/>
      <c r="THK46" s="11"/>
      <c r="THL46" s="11"/>
      <c r="THM46" s="11"/>
      <c r="THN46" s="11"/>
      <c r="THO46" s="11"/>
      <c r="THP46" s="11"/>
      <c r="THQ46" s="11"/>
      <c r="THR46" s="11"/>
      <c r="THS46" s="11"/>
      <c r="THT46" s="11"/>
      <c r="THU46" s="11"/>
      <c r="THV46" s="11"/>
      <c r="THW46" s="11"/>
      <c r="THX46" s="11"/>
      <c r="THY46" s="11"/>
      <c r="THZ46" s="11"/>
      <c r="TIA46" s="11"/>
      <c r="TIB46" s="11"/>
      <c r="TIC46" s="11"/>
      <c r="TID46" s="11"/>
      <c r="TIE46" s="11"/>
      <c r="TIF46" s="11"/>
      <c r="TIG46" s="11"/>
      <c r="TIH46" s="11"/>
      <c r="TII46" s="11"/>
      <c r="TIJ46" s="11"/>
      <c r="TIK46" s="11"/>
      <c r="TIL46" s="11"/>
      <c r="TIM46" s="11"/>
      <c r="TIN46" s="11"/>
      <c r="TIO46" s="11"/>
      <c r="TIP46" s="11"/>
      <c r="TIQ46" s="11"/>
      <c r="TIR46" s="11"/>
      <c r="TIS46" s="11"/>
      <c r="TIT46" s="11"/>
      <c r="TIU46" s="11"/>
      <c r="TIV46" s="11"/>
      <c r="TIW46" s="11"/>
      <c r="TIX46" s="11"/>
      <c r="TIY46" s="11"/>
      <c r="TIZ46" s="11"/>
      <c r="TJA46" s="11"/>
      <c r="TJB46" s="11"/>
      <c r="TJC46" s="11"/>
      <c r="TJD46" s="11"/>
      <c r="TJE46" s="11"/>
      <c r="TJF46" s="11"/>
      <c r="TJG46" s="11"/>
      <c r="TJH46" s="11"/>
      <c r="TJI46" s="11"/>
      <c r="TJJ46" s="11"/>
      <c r="TJK46" s="11"/>
      <c r="TJL46" s="11"/>
      <c r="TJM46" s="11"/>
      <c r="TJN46" s="11"/>
      <c r="TJO46" s="11"/>
      <c r="TJP46" s="11"/>
      <c r="TJQ46" s="11"/>
      <c r="TJR46" s="11"/>
      <c r="TJS46" s="11"/>
      <c r="TJT46" s="11"/>
      <c r="TJU46" s="11"/>
      <c r="TJV46" s="11"/>
      <c r="TJW46" s="11"/>
      <c r="TJX46" s="11"/>
      <c r="TJY46" s="11"/>
      <c r="TJZ46" s="11"/>
      <c r="TKA46" s="11"/>
      <c r="TKB46" s="11"/>
      <c r="TKC46" s="11"/>
      <c r="TKD46" s="11"/>
      <c r="TKE46" s="11"/>
      <c r="TKF46" s="11"/>
      <c r="TKG46" s="11"/>
      <c r="TKH46" s="11"/>
      <c r="TKI46" s="11"/>
      <c r="TKJ46" s="11"/>
      <c r="TKK46" s="11"/>
      <c r="TKL46" s="11"/>
      <c r="TKM46" s="11"/>
      <c r="TKN46" s="11"/>
      <c r="TKO46" s="11"/>
      <c r="TKP46" s="11"/>
      <c r="TKQ46" s="11"/>
      <c r="TKR46" s="11"/>
      <c r="TKS46" s="11"/>
      <c r="TKT46" s="11"/>
      <c r="TKU46" s="11"/>
      <c r="TKV46" s="11"/>
      <c r="TKW46" s="11"/>
      <c r="TKX46" s="11"/>
      <c r="TKY46" s="11"/>
      <c r="TKZ46" s="11"/>
      <c r="TLA46" s="11"/>
      <c r="TLB46" s="11"/>
      <c r="TLC46" s="11"/>
      <c r="TLD46" s="11"/>
      <c r="TLE46" s="11"/>
      <c r="TLF46" s="11"/>
      <c r="TLG46" s="11"/>
      <c r="TLH46" s="11"/>
      <c r="TLI46" s="11"/>
      <c r="TLJ46" s="11"/>
      <c r="TLK46" s="11"/>
      <c r="TLL46" s="11"/>
      <c r="TLM46" s="11"/>
      <c r="TLN46" s="11"/>
      <c r="TLO46" s="11"/>
      <c r="TLP46" s="11"/>
      <c r="TLQ46" s="11"/>
      <c r="TLR46" s="11"/>
      <c r="TLS46" s="11"/>
      <c r="TLT46" s="11"/>
      <c r="TLU46" s="11"/>
      <c r="TLV46" s="11"/>
      <c r="TLW46" s="11"/>
      <c r="TLX46" s="11"/>
      <c r="TLY46" s="11"/>
      <c r="TLZ46" s="11"/>
      <c r="TMA46" s="11"/>
      <c r="TMB46" s="11"/>
      <c r="TMC46" s="11"/>
      <c r="TMD46" s="11"/>
      <c r="TME46" s="11"/>
      <c r="TMF46" s="11"/>
      <c r="TMG46" s="11"/>
      <c r="TMH46" s="11"/>
      <c r="TMI46" s="11"/>
      <c r="TMJ46" s="11"/>
      <c r="TMK46" s="11"/>
      <c r="TML46" s="11"/>
      <c r="TMM46" s="11"/>
      <c r="TMN46" s="11"/>
      <c r="TMO46" s="11"/>
      <c r="TMP46" s="11"/>
      <c r="TMQ46" s="11"/>
      <c r="TMR46" s="11"/>
      <c r="TMS46" s="11"/>
      <c r="TMT46" s="11"/>
      <c r="TMU46" s="11"/>
      <c r="TMV46" s="11"/>
      <c r="TMW46" s="11"/>
      <c r="TMX46" s="11"/>
      <c r="TMY46" s="11"/>
      <c r="TMZ46" s="11"/>
      <c r="TNA46" s="11"/>
      <c r="TNB46" s="11"/>
      <c r="TNC46" s="11"/>
      <c r="TND46" s="11"/>
      <c r="TNE46" s="11"/>
      <c r="TNF46" s="11"/>
      <c r="TNG46" s="11"/>
      <c r="TNH46" s="11"/>
      <c r="TNI46" s="11"/>
      <c r="TNJ46" s="11"/>
      <c r="TNK46" s="11"/>
      <c r="TNL46" s="11"/>
      <c r="TNM46" s="11"/>
      <c r="TNN46" s="11"/>
      <c r="TNO46" s="11"/>
      <c r="TNP46" s="11"/>
      <c r="TNQ46" s="11"/>
      <c r="TNR46" s="11"/>
      <c r="TNS46" s="11"/>
      <c r="TNT46" s="11"/>
      <c r="TNU46" s="11"/>
      <c r="TNV46" s="11"/>
      <c r="TNW46" s="11"/>
      <c r="TNX46" s="11"/>
      <c r="TNY46" s="11"/>
      <c r="TNZ46" s="11"/>
      <c r="TOA46" s="11"/>
      <c r="TOB46" s="11"/>
      <c r="TOC46" s="11"/>
      <c r="TOD46" s="11"/>
      <c r="TOE46" s="11"/>
      <c r="TOF46" s="11"/>
      <c r="TOG46" s="11"/>
      <c r="TOH46" s="11"/>
      <c r="TOI46" s="11"/>
      <c r="TOJ46" s="11"/>
      <c r="TOK46" s="11"/>
      <c r="TOL46" s="11"/>
      <c r="TOM46" s="11"/>
      <c r="TON46" s="11"/>
      <c r="TOO46" s="11"/>
      <c r="TOP46" s="11"/>
      <c r="TOQ46" s="11"/>
      <c r="TOR46" s="11"/>
      <c r="TOS46" s="11"/>
      <c r="TOT46" s="11"/>
      <c r="TOU46" s="11"/>
      <c r="TOV46" s="11"/>
      <c r="TOW46" s="11"/>
      <c r="TOX46" s="11"/>
      <c r="TOY46" s="11"/>
      <c r="TOZ46" s="11"/>
      <c r="TPA46" s="11"/>
      <c r="TPB46" s="11"/>
      <c r="TPC46" s="11"/>
      <c r="TPD46" s="11"/>
      <c r="TPE46" s="11"/>
      <c r="TPF46" s="11"/>
      <c r="TPG46" s="11"/>
      <c r="TPH46" s="11"/>
      <c r="TPI46" s="11"/>
      <c r="TPJ46" s="11"/>
      <c r="TPK46" s="11"/>
      <c r="TPL46" s="11"/>
      <c r="TPM46" s="11"/>
      <c r="TPN46" s="11"/>
      <c r="TPO46" s="11"/>
      <c r="TPP46" s="11"/>
      <c r="TPQ46" s="11"/>
      <c r="TPR46" s="11"/>
      <c r="TPS46" s="11"/>
      <c r="TPT46" s="11"/>
      <c r="TPU46" s="11"/>
      <c r="TPV46" s="11"/>
      <c r="TPW46" s="11"/>
      <c r="TPX46" s="11"/>
      <c r="TPY46" s="11"/>
      <c r="TPZ46" s="11"/>
      <c r="TQA46" s="11"/>
      <c r="TQB46" s="11"/>
      <c r="TQC46" s="11"/>
      <c r="TQD46" s="11"/>
      <c r="TQE46" s="11"/>
      <c r="TQF46" s="11"/>
      <c r="TQG46" s="11"/>
      <c r="TQH46" s="11"/>
      <c r="TQI46" s="11"/>
      <c r="TQJ46" s="11"/>
      <c r="TQK46" s="11"/>
      <c r="TQL46" s="11"/>
      <c r="TQM46" s="11"/>
      <c r="TQN46" s="11"/>
      <c r="TQO46" s="11"/>
      <c r="TQP46" s="11"/>
      <c r="TQQ46" s="11"/>
      <c r="TQR46" s="11"/>
      <c r="TQS46" s="11"/>
      <c r="TQT46" s="11"/>
      <c r="TQU46" s="11"/>
      <c r="TQV46" s="11"/>
      <c r="TQW46" s="11"/>
      <c r="TQX46" s="11"/>
      <c r="TQY46" s="11"/>
      <c r="TQZ46" s="11"/>
      <c r="TRA46" s="11"/>
      <c r="TRB46" s="11"/>
      <c r="TRC46" s="11"/>
      <c r="TRD46" s="11"/>
      <c r="TRE46" s="11"/>
      <c r="TRF46" s="11"/>
      <c r="TRG46" s="11"/>
      <c r="TRH46" s="11"/>
      <c r="TRI46" s="11"/>
      <c r="TRJ46" s="11"/>
      <c r="TRK46" s="11"/>
      <c r="TRL46" s="11"/>
      <c r="TRM46" s="11"/>
      <c r="TRN46" s="11"/>
      <c r="TRO46" s="11"/>
      <c r="TRP46" s="11"/>
      <c r="TRQ46" s="11"/>
      <c r="TRR46" s="11"/>
      <c r="TRS46" s="11"/>
      <c r="TRT46" s="11"/>
      <c r="TRU46" s="11"/>
      <c r="TRV46" s="11"/>
      <c r="TRW46" s="11"/>
      <c r="TRX46" s="11"/>
      <c r="TRY46" s="11"/>
      <c r="TRZ46" s="11"/>
      <c r="TSA46" s="11"/>
      <c r="TSB46" s="11"/>
      <c r="TSC46" s="11"/>
      <c r="TSD46" s="11"/>
      <c r="TSE46" s="11"/>
      <c r="TSF46" s="11"/>
      <c r="TSG46" s="11"/>
      <c r="TSH46" s="11"/>
      <c r="TSI46" s="11"/>
      <c r="TSJ46" s="11"/>
      <c r="TSK46" s="11"/>
      <c r="TSL46" s="11"/>
      <c r="TSM46" s="11"/>
      <c r="TSN46" s="11"/>
      <c r="TSO46" s="11"/>
      <c r="TSP46" s="11"/>
      <c r="TSQ46" s="11"/>
      <c r="TSR46" s="11"/>
      <c r="TSS46" s="11"/>
      <c r="TST46" s="11"/>
      <c r="TSU46" s="11"/>
      <c r="TSV46" s="11"/>
      <c r="TSW46" s="11"/>
      <c r="TSX46" s="11"/>
      <c r="TSY46" s="11"/>
      <c r="TSZ46" s="11"/>
      <c r="TTA46" s="11"/>
      <c r="TTB46" s="11"/>
      <c r="TTC46" s="11"/>
      <c r="TTD46" s="11"/>
      <c r="TTE46" s="11"/>
      <c r="TTF46" s="11"/>
      <c r="TTG46" s="11"/>
      <c r="TTH46" s="11"/>
      <c r="TTI46" s="11"/>
      <c r="TTJ46" s="11"/>
      <c r="TTK46" s="11"/>
      <c r="TTL46" s="11"/>
      <c r="TTM46" s="11"/>
      <c r="TTN46" s="11"/>
      <c r="TTO46" s="11"/>
      <c r="TTP46" s="11"/>
      <c r="TTQ46" s="11"/>
      <c r="TTR46" s="11"/>
      <c r="TTS46" s="11"/>
      <c r="TTT46" s="11"/>
      <c r="TTU46" s="11"/>
      <c r="TTV46" s="11"/>
      <c r="TTW46" s="11"/>
      <c r="TTX46" s="11"/>
      <c r="TTY46" s="11"/>
      <c r="TTZ46" s="11"/>
      <c r="TUA46" s="11"/>
      <c r="TUB46" s="11"/>
      <c r="TUC46" s="11"/>
      <c r="TUD46" s="11"/>
      <c r="TUE46" s="11"/>
      <c r="TUF46" s="11"/>
      <c r="TUG46" s="11"/>
      <c r="TUH46" s="11"/>
      <c r="TUI46" s="11"/>
      <c r="TUJ46" s="11"/>
      <c r="TUK46" s="11"/>
      <c r="TUL46" s="11"/>
      <c r="TUM46" s="11"/>
      <c r="TUN46" s="11"/>
      <c r="TUO46" s="11"/>
      <c r="TUP46" s="11"/>
      <c r="TUQ46" s="11"/>
      <c r="TUR46" s="11"/>
      <c r="TUS46" s="11"/>
      <c r="TUT46" s="11"/>
      <c r="TUU46" s="11"/>
      <c r="TUV46" s="11"/>
      <c r="TUW46" s="11"/>
      <c r="TUX46" s="11"/>
      <c r="TUY46" s="11"/>
      <c r="TUZ46" s="11"/>
      <c r="TVA46" s="11"/>
      <c r="TVB46" s="11"/>
      <c r="TVC46" s="11"/>
      <c r="TVD46" s="11"/>
      <c r="TVE46" s="11"/>
      <c r="TVF46" s="11"/>
      <c r="TVG46" s="11"/>
      <c r="TVH46" s="11"/>
      <c r="TVI46" s="11"/>
      <c r="TVJ46" s="11"/>
      <c r="TVK46" s="11"/>
      <c r="TVL46" s="11"/>
      <c r="TVM46" s="11"/>
      <c r="TVN46" s="11"/>
      <c r="TVO46" s="11"/>
      <c r="TVP46" s="11"/>
      <c r="TVQ46" s="11"/>
      <c r="TVR46" s="11"/>
      <c r="TVS46" s="11"/>
      <c r="TVT46" s="11"/>
      <c r="TVU46" s="11"/>
      <c r="TVV46" s="11"/>
      <c r="TVW46" s="11"/>
      <c r="TVX46" s="11"/>
      <c r="TVY46" s="11"/>
      <c r="TVZ46" s="11"/>
      <c r="TWA46" s="11"/>
      <c r="TWB46" s="11"/>
      <c r="TWC46" s="11"/>
      <c r="TWD46" s="11"/>
      <c r="TWE46" s="11"/>
      <c r="TWF46" s="11"/>
      <c r="TWG46" s="11"/>
      <c r="TWH46" s="11"/>
      <c r="TWI46" s="11"/>
      <c r="TWJ46" s="11"/>
      <c r="TWK46" s="11"/>
      <c r="TWL46" s="11"/>
      <c r="TWM46" s="11"/>
      <c r="TWN46" s="11"/>
      <c r="TWO46" s="11"/>
      <c r="TWP46" s="11"/>
      <c r="TWQ46" s="11"/>
      <c r="TWR46" s="11"/>
      <c r="TWS46" s="11"/>
      <c r="TWT46" s="11"/>
      <c r="TWU46" s="11"/>
      <c r="TWV46" s="11"/>
      <c r="TWW46" s="11"/>
      <c r="TWX46" s="11"/>
      <c r="TWY46" s="11"/>
      <c r="TWZ46" s="11"/>
      <c r="TXA46" s="11"/>
      <c r="TXB46" s="11"/>
      <c r="TXC46" s="11"/>
      <c r="TXD46" s="11"/>
      <c r="TXE46" s="11"/>
      <c r="TXF46" s="11"/>
      <c r="TXG46" s="11"/>
      <c r="TXH46" s="11"/>
      <c r="TXI46" s="11"/>
      <c r="TXJ46" s="11"/>
      <c r="TXK46" s="11"/>
      <c r="TXL46" s="11"/>
      <c r="TXM46" s="11"/>
      <c r="TXN46" s="11"/>
      <c r="TXO46" s="11"/>
      <c r="TXP46" s="11"/>
      <c r="TXQ46" s="11"/>
      <c r="TXR46" s="11"/>
      <c r="TXS46" s="11"/>
      <c r="TXT46" s="11"/>
      <c r="TXU46" s="11"/>
      <c r="TXV46" s="11"/>
      <c r="TXW46" s="11"/>
      <c r="TXX46" s="11"/>
      <c r="TXY46" s="11"/>
      <c r="TXZ46" s="11"/>
      <c r="TYA46" s="11"/>
      <c r="TYB46" s="11"/>
      <c r="TYC46" s="11"/>
      <c r="TYD46" s="11"/>
      <c r="TYE46" s="11"/>
      <c r="TYF46" s="11"/>
      <c r="TYG46" s="11"/>
      <c r="TYH46" s="11"/>
      <c r="TYI46" s="11"/>
      <c r="TYJ46" s="11"/>
      <c r="TYK46" s="11"/>
      <c r="TYL46" s="11"/>
      <c r="TYM46" s="11"/>
      <c r="TYN46" s="11"/>
      <c r="TYO46" s="11"/>
      <c r="TYP46" s="11"/>
      <c r="TYQ46" s="11"/>
      <c r="TYR46" s="11"/>
      <c r="TYS46" s="11"/>
      <c r="TYT46" s="11"/>
      <c r="TYU46" s="11"/>
      <c r="TYV46" s="11"/>
      <c r="TYW46" s="11"/>
      <c r="TYX46" s="11"/>
      <c r="TYY46" s="11"/>
      <c r="TYZ46" s="11"/>
      <c r="TZA46" s="11"/>
      <c r="TZB46" s="11"/>
      <c r="TZC46" s="11"/>
      <c r="TZD46" s="11"/>
      <c r="TZE46" s="11"/>
      <c r="TZF46" s="11"/>
      <c r="TZG46" s="11"/>
      <c r="TZH46" s="11"/>
      <c r="TZI46" s="11"/>
      <c r="TZJ46" s="11"/>
      <c r="TZK46" s="11"/>
      <c r="TZL46" s="11"/>
      <c r="TZM46" s="11"/>
      <c r="TZN46" s="11"/>
      <c r="TZO46" s="11"/>
      <c r="TZP46" s="11"/>
      <c r="TZQ46" s="11"/>
      <c r="TZR46" s="11"/>
      <c r="TZS46" s="11"/>
      <c r="TZT46" s="11"/>
      <c r="TZU46" s="11"/>
      <c r="TZV46" s="11"/>
      <c r="TZW46" s="11"/>
      <c r="TZX46" s="11"/>
      <c r="TZY46" s="11"/>
      <c r="TZZ46" s="11"/>
      <c r="UAA46" s="11"/>
      <c r="UAB46" s="11"/>
      <c r="UAC46" s="11"/>
      <c r="UAD46" s="11"/>
      <c r="UAE46" s="11"/>
      <c r="UAF46" s="11"/>
      <c r="UAG46" s="11"/>
      <c r="UAH46" s="11"/>
      <c r="UAI46" s="11"/>
      <c r="UAJ46" s="11"/>
      <c r="UAK46" s="11"/>
      <c r="UAL46" s="11"/>
      <c r="UAM46" s="11"/>
      <c r="UAN46" s="11"/>
      <c r="UAO46" s="11"/>
      <c r="UAP46" s="11"/>
      <c r="UAQ46" s="11"/>
      <c r="UAR46" s="11"/>
      <c r="UAS46" s="11"/>
      <c r="UAT46" s="11"/>
      <c r="UAU46" s="11"/>
      <c r="UAV46" s="11"/>
      <c r="UAW46" s="11"/>
      <c r="UAX46" s="11"/>
      <c r="UAY46" s="11"/>
      <c r="UAZ46" s="11"/>
      <c r="UBA46" s="11"/>
      <c r="UBB46" s="11"/>
      <c r="UBC46" s="11"/>
      <c r="UBD46" s="11"/>
      <c r="UBE46" s="11"/>
      <c r="UBF46" s="11"/>
      <c r="UBG46" s="11"/>
      <c r="UBH46" s="11"/>
      <c r="UBI46" s="11"/>
      <c r="UBJ46" s="11"/>
      <c r="UBK46" s="11"/>
      <c r="UBL46" s="11"/>
      <c r="UBM46" s="11"/>
      <c r="UBN46" s="11"/>
      <c r="UBO46" s="11"/>
      <c r="UBP46" s="11"/>
      <c r="UBQ46" s="11"/>
      <c r="UBR46" s="11"/>
      <c r="UBS46" s="11"/>
      <c r="UBT46" s="11"/>
      <c r="UBU46" s="11"/>
      <c r="UBV46" s="11"/>
      <c r="UBW46" s="11"/>
      <c r="UBX46" s="11"/>
      <c r="UBY46" s="11"/>
      <c r="UBZ46" s="11"/>
      <c r="UCA46" s="11"/>
      <c r="UCB46" s="11"/>
      <c r="UCC46" s="11"/>
      <c r="UCD46" s="11"/>
      <c r="UCE46" s="11"/>
      <c r="UCF46" s="11"/>
      <c r="UCG46" s="11"/>
      <c r="UCH46" s="11"/>
      <c r="UCI46" s="11"/>
      <c r="UCJ46" s="11"/>
      <c r="UCK46" s="11"/>
      <c r="UCL46" s="11"/>
      <c r="UCM46" s="11"/>
      <c r="UCN46" s="11"/>
      <c r="UCO46" s="11"/>
      <c r="UCP46" s="11"/>
      <c r="UCQ46" s="11"/>
      <c r="UCR46" s="11"/>
      <c r="UCS46" s="11"/>
      <c r="UCT46" s="11"/>
      <c r="UCU46" s="11"/>
      <c r="UCV46" s="11"/>
      <c r="UCW46" s="11"/>
      <c r="UCX46" s="11"/>
      <c r="UCY46" s="11"/>
      <c r="UCZ46" s="11"/>
      <c r="UDA46" s="11"/>
      <c r="UDB46" s="11"/>
      <c r="UDC46" s="11"/>
      <c r="UDD46" s="11"/>
      <c r="UDE46" s="11"/>
      <c r="UDF46" s="11"/>
      <c r="UDG46" s="11"/>
      <c r="UDH46" s="11"/>
      <c r="UDI46" s="11"/>
      <c r="UDJ46" s="11"/>
      <c r="UDK46" s="11"/>
      <c r="UDL46" s="11"/>
      <c r="UDM46" s="11"/>
      <c r="UDN46" s="11"/>
      <c r="UDO46" s="11"/>
      <c r="UDP46" s="11"/>
      <c r="UDQ46" s="11"/>
      <c r="UDR46" s="11"/>
      <c r="UDS46" s="11"/>
      <c r="UDT46" s="11"/>
      <c r="UDU46" s="11"/>
      <c r="UDV46" s="11"/>
      <c r="UDW46" s="11"/>
      <c r="UDX46" s="11"/>
      <c r="UDY46" s="11"/>
      <c r="UDZ46" s="11"/>
      <c r="UEA46" s="11"/>
      <c r="UEB46" s="11"/>
      <c r="UEC46" s="11"/>
      <c r="UED46" s="11"/>
      <c r="UEE46" s="11"/>
      <c r="UEF46" s="11"/>
      <c r="UEG46" s="11"/>
      <c r="UEH46" s="11"/>
      <c r="UEI46" s="11"/>
      <c r="UEJ46" s="11"/>
      <c r="UEK46" s="11"/>
      <c r="UEL46" s="11"/>
      <c r="UEM46" s="11"/>
      <c r="UEN46" s="11"/>
      <c r="UEO46" s="11"/>
      <c r="UEP46" s="11"/>
      <c r="UEQ46" s="11"/>
      <c r="UER46" s="11"/>
      <c r="UES46" s="11"/>
      <c r="UET46" s="11"/>
      <c r="UEU46" s="11"/>
      <c r="UEV46" s="11"/>
      <c r="UEW46" s="11"/>
      <c r="UEX46" s="11"/>
      <c r="UEY46" s="11"/>
      <c r="UEZ46" s="11"/>
      <c r="UFA46" s="11"/>
      <c r="UFB46" s="11"/>
      <c r="UFC46" s="11"/>
      <c r="UFD46" s="11"/>
      <c r="UFE46" s="11"/>
      <c r="UFF46" s="11"/>
      <c r="UFG46" s="11"/>
      <c r="UFH46" s="11"/>
      <c r="UFI46" s="11"/>
      <c r="UFJ46" s="11"/>
      <c r="UFK46" s="11"/>
      <c r="UFL46" s="11"/>
      <c r="UFM46" s="11"/>
      <c r="UFN46" s="11"/>
      <c r="UFO46" s="11"/>
      <c r="UFP46" s="11"/>
      <c r="UFQ46" s="11"/>
      <c r="UFR46" s="11"/>
      <c r="UFS46" s="11"/>
      <c r="UFT46" s="11"/>
      <c r="UFU46" s="11"/>
      <c r="UFV46" s="11"/>
      <c r="UFW46" s="11"/>
      <c r="UFX46" s="11"/>
      <c r="UFY46" s="11"/>
      <c r="UFZ46" s="11"/>
      <c r="UGA46" s="11"/>
      <c r="UGB46" s="11"/>
      <c r="UGC46" s="11"/>
      <c r="UGD46" s="11"/>
      <c r="UGE46" s="11"/>
      <c r="UGF46" s="11"/>
      <c r="UGG46" s="11"/>
      <c r="UGH46" s="11"/>
      <c r="UGI46" s="11"/>
      <c r="UGJ46" s="11"/>
      <c r="UGK46" s="11"/>
      <c r="UGL46" s="11"/>
      <c r="UGM46" s="11"/>
      <c r="UGN46" s="11"/>
      <c r="UGO46" s="11"/>
      <c r="UGP46" s="11"/>
      <c r="UGQ46" s="11"/>
      <c r="UGR46" s="11"/>
      <c r="UGS46" s="11"/>
      <c r="UGT46" s="11"/>
      <c r="UGU46" s="11"/>
      <c r="UGV46" s="11"/>
      <c r="UGW46" s="11"/>
      <c r="UGX46" s="11"/>
      <c r="UGY46" s="11"/>
      <c r="UGZ46" s="11"/>
      <c r="UHA46" s="11"/>
      <c r="UHB46" s="11"/>
      <c r="UHC46" s="11"/>
      <c r="UHD46" s="11"/>
      <c r="UHE46" s="11"/>
      <c r="UHF46" s="11"/>
      <c r="UHG46" s="11"/>
      <c r="UHH46" s="11"/>
      <c r="UHI46" s="11"/>
      <c r="UHJ46" s="11"/>
      <c r="UHK46" s="11"/>
      <c r="UHL46" s="11"/>
      <c r="UHM46" s="11"/>
      <c r="UHN46" s="11"/>
      <c r="UHO46" s="11"/>
      <c r="UHP46" s="11"/>
      <c r="UHQ46" s="11"/>
      <c r="UHR46" s="11"/>
      <c r="UHS46" s="11"/>
      <c r="UHT46" s="11"/>
      <c r="UHU46" s="11"/>
      <c r="UHV46" s="11"/>
      <c r="UHW46" s="11"/>
      <c r="UHX46" s="11"/>
      <c r="UHY46" s="11"/>
      <c r="UHZ46" s="11"/>
      <c r="UIA46" s="11"/>
      <c r="UIB46" s="11"/>
      <c r="UIC46" s="11"/>
      <c r="UID46" s="11"/>
      <c r="UIE46" s="11"/>
      <c r="UIF46" s="11"/>
      <c r="UIG46" s="11"/>
      <c r="UIH46" s="11"/>
      <c r="UII46" s="11"/>
      <c r="UIJ46" s="11"/>
      <c r="UIK46" s="11"/>
      <c r="UIL46" s="11"/>
      <c r="UIM46" s="11"/>
      <c r="UIN46" s="11"/>
      <c r="UIO46" s="11"/>
      <c r="UIP46" s="11"/>
      <c r="UIQ46" s="11"/>
      <c r="UIR46" s="11"/>
      <c r="UIS46" s="11"/>
      <c r="UIT46" s="11"/>
      <c r="UIU46" s="11"/>
      <c r="UIV46" s="11"/>
      <c r="UIW46" s="11"/>
      <c r="UIX46" s="11"/>
      <c r="UIY46" s="11"/>
      <c r="UIZ46" s="11"/>
      <c r="UJA46" s="11"/>
      <c r="UJB46" s="11"/>
      <c r="UJC46" s="11"/>
      <c r="UJD46" s="11"/>
      <c r="UJE46" s="11"/>
      <c r="UJF46" s="11"/>
      <c r="UJG46" s="11"/>
      <c r="UJH46" s="11"/>
      <c r="UJI46" s="11"/>
      <c r="UJJ46" s="11"/>
      <c r="UJK46" s="11"/>
      <c r="UJL46" s="11"/>
      <c r="UJM46" s="11"/>
      <c r="UJN46" s="11"/>
      <c r="UJO46" s="11"/>
      <c r="UJP46" s="11"/>
      <c r="UJQ46" s="11"/>
      <c r="UJR46" s="11"/>
      <c r="UJS46" s="11"/>
      <c r="UJT46" s="11"/>
      <c r="UJU46" s="11"/>
      <c r="UJV46" s="11"/>
      <c r="UJW46" s="11"/>
      <c r="UJX46" s="11"/>
      <c r="UJY46" s="11"/>
      <c r="UJZ46" s="11"/>
      <c r="UKA46" s="11"/>
      <c r="UKB46" s="11"/>
      <c r="UKC46" s="11"/>
      <c r="UKD46" s="11"/>
      <c r="UKE46" s="11"/>
      <c r="UKF46" s="11"/>
      <c r="UKG46" s="11"/>
      <c r="UKH46" s="11"/>
      <c r="UKI46" s="11"/>
      <c r="UKJ46" s="11"/>
      <c r="UKK46" s="11"/>
      <c r="UKL46" s="11"/>
      <c r="UKM46" s="11"/>
      <c r="UKN46" s="11"/>
      <c r="UKO46" s="11"/>
      <c r="UKP46" s="11"/>
      <c r="UKQ46" s="11"/>
      <c r="UKR46" s="11"/>
      <c r="UKS46" s="11"/>
      <c r="UKT46" s="11"/>
      <c r="UKU46" s="11"/>
      <c r="UKV46" s="11"/>
      <c r="UKW46" s="11"/>
      <c r="UKX46" s="11"/>
      <c r="UKY46" s="11"/>
      <c r="UKZ46" s="11"/>
      <c r="ULA46" s="11"/>
      <c r="ULB46" s="11"/>
      <c r="ULC46" s="11"/>
      <c r="ULD46" s="11"/>
      <c r="ULE46" s="11"/>
      <c r="ULF46" s="11"/>
      <c r="ULG46" s="11"/>
      <c r="ULH46" s="11"/>
      <c r="ULI46" s="11"/>
      <c r="ULJ46" s="11"/>
      <c r="ULK46" s="11"/>
      <c r="ULL46" s="11"/>
      <c r="ULM46" s="11"/>
      <c r="ULN46" s="11"/>
      <c r="ULO46" s="11"/>
      <c r="ULP46" s="11"/>
      <c r="ULQ46" s="11"/>
      <c r="ULR46" s="11"/>
      <c r="ULS46" s="11"/>
      <c r="ULT46" s="11"/>
      <c r="ULU46" s="11"/>
      <c r="ULV46" s="11"/>
      <c r="ULW46" s="11"/>
      <c r="ULX46" s="11"/>
      <c r="ULY46" s="11"/>
      <c r="ULZ46" s="11"/>
      <c r="UMA46" s="11"/>
      <c r="UMB46" s="11"/>
      <c r="UMC46" s="11"/>
      <c r="UMD46" s="11"/>
      <c r="UME46" s="11"/>
      <c r="UMF46" s="11"/>
      <c r="UMG46" s="11"/>
      <c r="UMH46" s="11"/>
      <c r="UMI46" s="11"/>
      <c r="UMJ46" s="11"/>
      <c r="UMK46" s="11"/>
      <c r="UML46" s="11"/>
      <c r="UMM46" s="11"/>
      <c r="UMN46" s="11"/>
      <c r="UMO46" s="11"/>
      <c r="UMP46" s="11"/>
      <c r="UMQ46" s="11"/>
      <c r="UMR46" s="11"/>
      <c r="UMS46" s="11"/>
      <c r="UMT46" s="11"/>
      <c r="UMU46" s="11"/>
      <c r="UMV46" s="11"/>
      <c r="UMW46" s="11"/>
      <c r="UMX46" s="11"/>
      <c r="UMY46" s="11"/>
      <c r="UMZ46" s="11"/>
      <c r="UNA46" s="11"/>
      <c r="UNB46" s="11"/>
      <c r="UNC46" s="11"/>
      <c r="UND46" s="11"/>
      <c r="UNE46" s="11"/>
      <c r="UNF46" s="11"/>
      <c r="UNG46" s="11"/>
      <c r="UNH46" s="11"/>
      <c r="UNI46" s="11"/>
      <c r="UNJ46" s="11"/>
      <c r="UNK46" s="11"/>
      <c r="UNL46" s="11"/>
      <c r="UNM46" s="11"/>
      <c r="UNN46" s="11"/>
      <c r="UNO46" s="11"/>
      <c r="UNP46" s="11"/>
      <c r="UNQ46" s="11"/>
      <c r="UNR46" s="11"/>
      <c r="UNS46" s="11"/>
      <c r="UNT46" s="11"/>
      <c r="UNU46" s="11"/>
      <c r="UNV46" s="11"/>
      <c r="UNW46" s="11"/>
      <c r="UNX46" s="11"/>
      <c r="UNY46" s="11"/>
      <c r="UNZ46" s="11"/>
      <c r="UOA46" s="11"/>
      <c r="UOB46" s="11"/>
      <c r="UOC46" s="11"/>
      <c r="UOD46" s="11"/>
      <c r="UOE46" s="11"/>
      <c r="UOF46" s="11"/>
      <c r="UOG46" s="11"/>
      <c r="UOH46" s="11"/>
      <c r="UOI46" s="11"/>
      <c r="UOJ46" s="11"/>
      <c r="UOK46" s="11"/>
      <c r="UOL46" s="11"/>
      <c r="UOM46" s="11"/>
      <c r="UON46" s="11"/>
      <c r="UOO46" s="11"/>
      <c r="UOP46" s="11"/>
      <c r="UOQ46" s="11"/>
      <c r="UOR46" s="11"/>
      <c r="UOS46" s="11"/>
      <c r="UOT46" s="11"/>
      <c r="UOU46" s="11"/>
      <c r="UOV46" s="11"/>
      <c r="UOW46" s="11"/>
      <c r="UOX46" s="11"/>
      <c r="UOY46" s="11"/>
      <c r="UOZ46" s="11"/>
      <c r="UPA46" s="11"/>
      <c r="UPB46" s="11"/>
      <c r="UPC46" s="11"/>
      <c r="UPD46" s="11"/>
      <c r="UPE46" s="11"/>
      <c r="UPF46" s="11"/>
      <c r="UPG46" s="11"/>
      <c r="UPH46" s="11"/>
      <c r="UPI46" s="11"/>
      <c r="UPJ46" s="11"/>
      <c r="UPK46" s="11"/>
      <c r="UPL46" s="11"/>
      <c r="UPM46" s="11"/>
      <c r="UPN46" s="11"/>
      <c r="UPO46" s="11"/>
      <c r="UPP46" s="11"/>
      <c r="UPQ46" s="11"/>
      <c r="UPR46" s="11"/>
      <c r="UPS46" s="11"/>
      <c r="UPT46" s="11"/>
      <c r="UPU46" s="11"/>
      <c r="UPV46" s="11"/>
      <c r="UPW46" s="11"/>
      <c r="UPX46" s="11"/>
      <c r="UPY46" s="11"/>
      <c r="UPZ46" s="11"/>
      <c r="UQA46" s="11"/>
      <c r="UQB46" s="11"/>
      <c r="UQC46" s="11"/>
      <c r="UQD46" s="11"/>
      <c r="UQE46" s="11"/>
      <c r="UQF46" s="11"/>
      <c r="UQG46" s="11"/>
      <c r="UQH46" s="11"/>
      <c r="UQI46" s="11"/>
      <c r="UQJ46" s="11"/>
      <c r="UQK46" s="11"/>
      <c r="UQL46" s="11"/>
      <c r="UQM46" s="11"/>
      <c r="UQN46" s="11"/>
      <c r="UQO46" s="11"/>
      <c r="UQP46" s="11"/>
      <c r="UQQ46" s="11"/>
      <c r="UQR46" s="11"/>
      <c r="UQS46" s="11"/>
      <c r="UQT46" s="11"/>
      <c r="UQU46" s="11"/>
      <c r="UQV46" s="11"/>
      <c r="UQW46" s="11"/>
      <c r="UQX46" s="11"/>
      <c r="UQY46" s="11"/>
      <c r="UQZ46" s="11"/>
      <c r="URA46" s="11"/>
      <c r="URB46" s="11"/>
      <c r="URC46" s="11"/>
      <c r="URD46" s="11"/>
      <c r="URE46" s="11"/>
      <c r="URF46" s="11"/>
      <c r="URG46" s="11"/>
      <c r="URH46" s="11"/>
      <c r="URI46" s="11"/>
      <c r="URJ46" s="11"/>
      <c r="URK46" s="11"/>
      <c r="URL46" s="11"/>
      <c r="URM46" s="11"/>
      <c r="URN46" s="11"/>
      <c r="URO46" s="11"/>
      <c r="URP46" s="11"/>
      <c r="URQ46" s="11"/>
      <c r="URR46" s="11"/>
      <c r="URS46" s="11"/>
      <c r="URT46" s="11"/>
      <c r="URU46" s="11"/>
      <c r="URV46" s="11"/>
      <c r="URW46" s="11"/>
      <c r="URX46" s="11"/>
      <c r="URY46" s="11"/>
      <c r="URZ46" s="11"/>
      <c r="USA46" s="11"/>
      <c r="USB46" s="11"/>
      <c r="USC46" s="11"/>
      <c r="USD46" s="11"/>
      <c r="USE46" s="11"/>
      <c r="USF46" s="11"/>
      <c r="USG46" s="11"/>
      <c r="USH46" s="11"/>
      <c r="USI46" s="11"/>
      <c r="USJ46" s="11"/>
      <c r="USK46" s="11"/>
      <c r="USL46" s="11"/>
      <c r="USM46" s="11"/>
      <c r="USN46" s="11"/>
      <c r="USO46" s="11"/>
      <c r="USP46" s="11"/>
      <c r="USQ46" s="11"/>
      <c r="USR46" s="11"/>
      <c r="USS46" s="11"/>
      <c r="UST46" s="11"/>
      <c r="USU46" s="11"/>
      <c r="USV46" s="11"/>
      <c r="USW46" s="11"/>
      <c r="USX46" s="11"/>
      <c r="USY46" s="11"/>
      <c r="USZ46" s="11"/>
      <c r="UTA46" s="11"/>
      <c r="UTB46" s="11"/>
      <c r="UTC46" s="11"/>
      <c r="UTD46" s="11"/>
      <c r="UTE46" s="11"/>
      <c r="UTF46" s="11"/>
      <c r="UTG46" s="11"/>
      <c r="UTH46" s="11"/>
      <c r="UTI46" s="11"/>
      <c r="UTJ46" s="11"/>
      <c r="UTK46" s="11"/>
      <c r="UTL46" s="11"/>
      <c r="UTM46" s="11"/>
      <c r="UTN46" s="11"/>
      <c r="UTO46" s="11"/>
      <c r="UTP46" s="11"/>
      <c r="UTQ46" s="11"/>
      <c r="UTR46" s="11"/>
      <c r="UTS46" s="11"/>
      <c r="UTT46" s="11"/>
      <c r="UTU46" s="11"/>
      <c r="UTV46" s="11"/>
      <c r="UTW46" s="11"/>
      <c r="UTX46" s="11"/>
      <c r="UTY46" s="11"/>
      <c r="UTZ46" s="11"/>
      <c r="UUA46" s="11"/>
      <c r="UUB46" s="11"/>
      <c r="UUC46" s="11"/>
      <c r="UUD46" s="11"/>
      <c r="UUE46" s="11"/>
      <c r="UUF46" s="11"/>
      <c r="UUG46" s="11"/>
      <c r="UUH46" s="11"/>
      <c r="UUI46" s="11"/>
      <c r="UUJ46" s="11"/>
      <c r="UUK46" s="11"/>
      <c r="UUL46" s="11"/>
      <c r="UUM46" s="11"/>
      <c r="UUN46" s="11"/>
      <c r="UUO46" s="11"/>
      <c r="UUP46" s="11"/>
      <c r="UUQ46" s="11"/>
      <c r="UUR46" s="11"/>
      <c r="UUS46" s="11"/>
      <c r="UUT46" s="11"/>
      <c r="UUU46" s="11"/>
      <c r="UUV46" s="11"/>
      <c r="UUW46" s="11"/>
      <c r="UUX46" s="11"/>
      <c r="UUY46" s="11"/>
      <c r="UUZ46" s="11"/>
      <c r="UVA46" s="11"/>
      <c r="UVB46" s="11"/>
      <c r="UVC46" s="11"/>
      <c r="UVD46" s="11"/>
      <c r="UVE46" s="11"/>
      <c r="UVF46" s="11"/>
      <c r="UVG46" s="11"/>
      <c r="UVH46" s="11"/>
      <c r="UVI46" s="11"/>
      <c r="UVJ46" s="11"/>
      <c r="UVK46" s="11"/>
      <c r="UVL46" s="11"/>
      <c r="UVM46" s="11"/>
      <c r="UVN46" s="11"/>
      <c r="UVO46" s="11"/>
      <c r="UVP46" s="11"/>
      <c r="UVQ46" s="11"/>
      <c r="UVR46" s="11"/>
      <c r="UVS46" s="11"/>
      <c r="UVT46" s="11"/>
      <c r="UVU46" s="11"/>
      <c r="UVV46" s="11"/>
      <c r="UVW46" s="11"/>
      <c r="UVX46" s="11"/>
      <c r="UVY46" s="11"/>
      <c r="UVZ46" s="11"/>
      <c r="UWA46" s="11"/>
      <c r="UWB46" s="11"/>
      <c r="UWC46" s="11"/>
      <c r="UWD46" s="11"/>
      <c r="UWE46" s="11"/>
      <c r="UWF46" s="11"/>
      <c r="UWG46" s="11"/>
      <c r="UWH46" s="11"/>
      <c r="UWI46" s="11"/>
      <c r="UWJ46" s="11"/>
      <c r="UWK46" s="11"/>
      <c r="UWL46" s="11"/>
      <c r="UWM46" s="11"/>
      <c r="UWN46" s="11"/>
      <c r="UWO46" s="11"/>
      <c r="UWP46" s="11"/>
      <c r="UWQ46" s="11"/>
      <c r="UWR46" s="11"/>
      <c r="UWS46" s="11"/>
      <c r="UWT46" s="11"/>
      <c r="UWU46" s="11"/>
      <c r="UWV46" s="11"/>
      <c r="UWW46" s="11"/>
      <c r="UWX46" s="11"/>
      <c r="UWY46" s="11"/>
      <c r="UWZ46" s="11"/>
      <c r="UXA46" s="11"/>
      <c r="UXB46" s="11"/>
      <c r="UXC46" s="11"/>
      <c r="UXD46" s="11"/>
      <c r="UXE46" s="11"/>
      <c r="UXF46" s="11"/>
      <c r="UXG46" s="11"/>
      <c r="UXH46" s="11"/>
      <c r="UXI46" s="11"/>
      <c r="UXJ46" s="11"/>
      <c r="UXK46" s="11"/>
      <c r="UXL46" s="11"/>
      <c r="UXM46" s="11"/>
      <c r="UXN46" s="11"/>
      <c r="UXO46" s="11"/>
      <c r="UXP46" s="11"/>
      <c r="UXQ46" s="11"/>
      <c r="UXR46" s="11"/>
      <c r="UXS46" s="11"/>
      <c r="UXT46" s="11"/>
      <c r="UXU46" s="11"/>
      <c r="UXV46" s="11"/>
      <c r="UXW46" s="11"/>
      <c r="UXX46" s="11"/>
      <c r="UXY46" s="11"/>
      <c r="UXZ46" s="11"/>
      <c r="UYA46" s="11"/>
      <c r="UYB46" s="11"/>
      <c r="UYC46" s="11"/>
      <c r="UYD46" s="11"/>
      <c r="UYE46" s="11"/>
      <c r="UYF46" s="11"/>
      <c r="UYG46" s="11"/>
      <c r="UYH46" s="11"/>
      <c r="UYI46" s="11"/>
      <c r="UYJ46" s="11"/>
      <c r="UYK46" s="11"/>
      <c r="UYL46" s="11"/>
      <c r="UYM46" s="11"/>
      <c r="UYN46" s="11"/>
      <c r="UYO46" s="11"/>
      <c r="UYP46" s="11"/>
      <c r="UYQ46" s="11"/>
      <c r="UYR46" s="11"/>
      <c r="UYS46" s="11"/>
      <c r="UYT46" s="11"/>
      <c r="UYU46" s="11"/>
      <c r="UYV46" s="11"/>
      <c r="UYW46" s="11"/>
      <c r="UYX46" s="11"/>
      <c r="UYY46" s="11"/>
      <c r="UYZ46" s="11"/>
      <c r="UZA46" s="11"/>
      <c r="UZB46" s="11"/>
      <c r="UZC46" s="11"/>
      <c r="UZD46" s="11"/>
      <c r="UZE46" s="11"/>
      <c r="UZF46" s="11"/>
      <c r="UZG46" s="11"/>
      <c r="UZH46" s="11"/>
      <c r="UZI46" s="11"/>
      <c r="UZJ46" s="11"/>
      <c r="UZK46" s="11"/>
      <c r="UZL46" s="11"/>
      <c r="UZM46" s="11"/>
      <c r="UZN46" s="11"/>
      <c r="UZO46" s="11"/>
      <c r="UZP46" s="11"/>
      <c r="UZQ46" s="11"/>
      <c r="UZR46" s="11"/>
      <c r="UZS46" s="11"/>
      <c r="UZT46" s="11"/>
      <c r="UZU46" s="11"/>
      <c r="UZV46" s="11"/>
      <c r="UZW46" s="11"/>
      <c r="UZX46" s="11"/>
      <c r="UZY46" s="11"/>
      <c r="UZZ46" s="11"/>
      <c r="VAA46" s="11"/>
      <c r="VAB46" s="11"/>
      <c r="VAC46" s="11"/>
      <c r="VAD46" s="11"/>
      <c r="VAE46" s="11"/>
      <c r="VAF46" s="11"/>
      <c r="VAG46" s="11"/>
      <c r="VAH46" s="11"/>
      <c r="VAI46" s="11"/>
      <c r="VAJ46" s="11"/>
      <c r="VAK46" s="11"/>
      <c r="VAL46" s="11"/>
      <c r="VAM46" s="11"/>
      <c r="VAN46" s="11"/>
      <c r="VAO46" s="11"/>
      <c r="VAP46" s="11"/>
      <c r="VAQ46" s="11"/>
      <c r="VAR46" s="11"/>
      <c r="VAS46" s="11"/>
      <c r="VAT46" s="11"/>
      <c r="VAU46" s="11"/>
      <c r="VAV46" s="11"/>
      <c r="VAW46" s="11"/>
      <c r="VAX46" s="11"/>
      <c r="VAY46" s="11"/>
      <c r="VAZ46" s="11"/>
      <c r="VBA46" s="11"/>
      <c r="VBB46" s="11"/>
      <c r="VBC46" s="11"/>
      <c r="VBD46" s="11"/>
      <c r="VBE46" s="11"/>
      <c r="VBF46" s="11"/>
      <c r="VBG46" s="11"/>
      <c r="VBH46" s="11"/>
      <c r="VBI46" s="11"/>
      <c r="VBJ46" s="11"/>
      <c r="VBK46" s="11"/>
      <c r="VBL46" s="11"/>
      <c r="VBM46" s="11"/>
      <c r="VBN46" s="11"/>
      <c r="VBO46" s="11"/>
      <c r="VBP46" s="11"/>
      <c r="VBQ46" s="11"/>
      <c r="VBR46" s="11"/>
      <c r="VBS46" s="11"/>
      <c r="VBT46" s="11"/>
      <c r="VBU46" s="11"/>
      <c r="VBV46" s="11"/>
      <c r="VBW46" s="11"/>
      <c r="VBX46" s="11"/>
      <c r="VBY46" s="11"/>
      <c r="VBZ46" s="11"/>
      <c r="VCA46" s="11"/>
      <c r="VCB46" s="11"/>
      <c r="VCC46" s="11"/>
      <c r="VCD46" s="11"/>
      <c r="VCE46" s="11"/>
      <c r="VCF46" s="11"/>
      <c r="VCG46" s="11"/>
      <c r="VCH46" s="11"/>
      <c r="VCI46" s="11"/>
      <c r="VCJ46" s="11"/>
      <c r="VCK46" s="11"/>
      <c r="VCL46" s="11"/>
      <c r="VCM46" s="11"/>
      <c r="VCN46" s="11"/>
      <c r="VCO46" s="11"/>
      <c r="VCP46" s="11"/>
      <c r="VCQ46" s="11"/>
      <c r="VCR46" s="11"/>
      <c r="VCS46" s="11"/>
      <c r="VCT46" s="11"/>
      <c r="VCU46" s="11"/>
      <c r="VCV46" s="11"/>
      <c r="VCW46" s="11"/>
      <c r="VCX46" s="11"/>
      <c r="VCY46" s="11"/>
      <c r="VCZ46" s="11"/>
      <c r="VDA46" s="11"/>
      <c r="VDB46" s="11"/>
      <c r="VDC46" s="11"/>
      <c r="VDD46" s="11"/>
      <c r="VDE46" s="11"/>
      <c r="VDF46" s="11"/>
      <c r="VDG46" s="11"/>
      <c r="VDH46" s="11"/>
      <c r="VDI46" s="11"/>
      <c r="VDJ46" s="11"/>
      <c r="VDK46" s="11"/>
      <c r="VDL46" s="11"/>
      <c r="VDM46" s="11"/>
      <c r="VDN46" s="11"/>
      <c r="VDO46" s="11"/>
      <c r="VDP46" s="11"/>
      <c r="VDQ46" s="11"/>
      <c r="VDR46" s="11"/>
      <c r="VDS46" s="11"/>
      <c r="VDT46" s="11"/>
      <c r="VDU46" s="11"/>
      <c r="VDV46" s="11"/>
      <c r="VDW46" s="11"/>
      <c r="VDX46" s="11"/>
      <c r="VDY46" s="11"/>
      <c r="VDZ46" s="11"/>
      <c r="VEA46" s="11"/>
      <c r="VEB46" s="11"/>
      <c r="VEC46" s="11"/>
      <c r="VED46" s="11"/>
      <c r="VEE46" s="11"/>
      <c r="VEF46" s="11"/>
      <c r="VEG46" s="11"/>
      <c r="VEH46" s="11"/>
      <c r="VEI46" s="11"/>
      <c r="VEJ46" s="11"/>
      <c r="VEK46" s="11"/>
      <c r="VEL46" s="11"/>
      <c r="VEM46" s="11"/>
      <c r="VEN46" s="11"/>
      <c r="VEO46" s="11"/>
      <c r="VEP46" s="11"/>
      <c r="VEQ46" s="11"/>
      <c r="VER46" s="11"/>
      <c r="VES46" s="11"/>
      <c r="VET46" s="11"/>
      <c r="VEU46" s="11"/>
      <c r="VEV46" s="11"/>
      <c r="VEW46" s="11"/>
      <c r="VEX46" s="11"/>
      <c r="VEY46" s="11"/>
      <c r="VEZ46" s="11"/>
      <c r="VFA46" s="11"/>
      <c r="VFB46" s="11"/>
      <c r="VFC46" s="11"/>
      <c r="VFD46" s="11"/>
      <c r="VFE46" s="11"/>
      <c r="VFF46" s="11"/>
      <c r="VFG46" s="11"/>
      <c r="VFH46" s="11"/>
      <c r="VFI46" s="11"/>
      <c r="VFJ46" s="11"/>
      <c r="VFK46" s="11"/>
      <c r="VFL46" s="11"/>
      <c r="VFM46" s="11"/>
      <c r="VFN46" s="11"/>
      <c r="VFO46" s="11"/>
      <c r="VFP46" s="11"/>
      <c r="VFQ46" s="11"/>
      <c r="VFR46" s="11"/>
      <c r="VFS46" s="11"/>
      <c r="VFT46" s="11"/>
      <c r="VFU46" s="11"/>
      <c r="VFV46" s="11"/>
      <c r="VFW46" s="11"/>
      <c r="VFX46" s="11"/>
      <c r="VFY46" s="11"/>
      <c r="VFZ46" s="11"/>
      <c r="VGA46" s="11"/>
      <c r="VGB46" s="11"/>
      <c r="VGC46" s="11"/>
      <c r="VGD46" s="11"/>
      <c r="VGE46" s="11"/>
      <c r="VGF46" s="11"/>
      <c r="VGG46" s="11"/>
      <c r="VGH46" s="11"/>
      <c r="VGI46" s="11"/>
      <c r="VGJ46" s="11"/>
      <c r="VGK46" s="11"/>
      <c r="VGL46" s="11"/>
      <c r="VGM46" s="11"/>
      <c r="VGN46" s="11"/>
      <c r="VGO46" s="11"/>
      <c r="VGP46" s="11"/>
      <c r="VGQ46" s="11"/>
      <c r="VGR46" s="11"/>
      <c r="VGS46" s="11"/>
      <c r="VGT46" s="11"/>
      <c r="VGU46" s="11"/>
      <c r="VGV46" s="11"/>
      <c r="VGW46" s="11"/>
      <c r="VGX46" s="11"/>
      <c r="VGY46" s="11"/>
      <c r="VGZ46" s="11"/>
      <c r="VHA46" s="11"/>
      <c r="VHB46" s="11"/>
      <c r="VHC46" s="11"/>
      <c r="VHD46" s="11"/>
      <c r="VHE46" s="11"/>
      <c r="VHF46" s="11"/>
      <c r="VHG46" s="11"/>
      <c r="VHH46" s="11"/>
      <c r="VHI46" s="11"/>
      <c r="VHJ46" s="11"/>
      <c r="VHK46" s="11"/>
      <c r="VHL46" s="11"/>
      <c r="VHM46" s="11"/>
      <c r="VHN46" s="11"/>
      <c r="VHO46" s="11"/>
      <c r="VHP46" s="11"/>
      <c r="VHQ46" s="11"/>
      <c r="VHR46" s="11"/>
      <c r="VHS46" s="11"/>
      <c r="VHT46" s="11"/>
      <c r="VHU46" s="11"/>
      <c r="VHV46" s="11"/>
      <c r="VHW46" s="11"/>
      <c r="VHX46" s="11"/>
      <c r="VHY46" s="11"/>
      <c r="VHZ46" s="11"/>
      <c r="VIA46" s="11"/>
      <c r="VIB46" s="11"/>
      <c r="VIC46" s="11"/>
      <c r="VID46" s="11"/>
      <c r="VIE46" s="11"/>
      <c r="VIF46" s="11"/>
      <c r="VIG46" s="11"/>
      <c r="VIH46" s="11"/>
      <c r="VII46" s="11"/>
      <c r="VIJ46" s="11"/>
      <c r="VIK46" s="11"/>
      <c r="VIL46" s="11"/>
      <c r="VIM46" s="11"/>
      <c r="VIN46" s="11"/>
      <c r="VIO46" s="11"/>
      <c r="VIP46" s="11"/>
      <c r="VIQ46" s="11"/>
      <c r="VIR46" s="11"/>
      <c r="VIS46" s="11"/>
      <c r="VIT46" s="11"/>
      <c r="VIU46" s="11"/>
      <c r="VIV46" s="11"/>
      <c r="VIW46" s="11"/>
      <c r="VIX46" s="11"/>
      <c r="VIY46" s="11"/>
      <c r="VIZ46" s="11"/>
      <c r="VJA46" s="11"/>
      <c r="VJB46" s="11"/>
      <c r="VJC46" s="11"/>
      <c r="VJD46" s="11"/>
      <c r="VJE46" s="11"/>
      <c r="VJF46" s="11"/>
      <c r="VJG46" s="11"/>
      <c r="VJH46" s="11"/>
      <c r="VJI46" s="11"/>
      <c r="VJJ46" s="11"/>
      <c r="VJK46" s="11"/>
      <c r="VJL46" s="11"/>
      <c r="VJM46" s="11"/>
      <c r="VJN46" s="11"/>
      <c r="VJO46" s="11"/>
      <c r="VJP46" s="11"/>
      <c r="VJQ46" s="11"/>
      <c r="VJR46" s="11"/>
      <c r="VJS46" s="11"/>
      <c r="VJT46" s="11"/>
      <c r="VJU46" s="11"/>
      <c r="VJV46" s="11"/>
      <c r="VJW46" s="11"/>
      <c r="VJX46" s="11"/>
      <c r="VJY46" s="11"/>
      <c r="VJZ46" s="11"/>
      <c r="VKA46" s="11"/>
      <c r="VKB46" s="11"/>
      <c r="VKC46" s="11"/>
      <c r="VKD46" s="11"/>
      <c r="VKE46" s="11"/>
      <c r="VKF46" s="11"/>
      <c r="VKG46" s="11"/>
      <c r="VKH46" s="11"/>
      <c r="VKI46" s="11"/>
      <c r="VKJ46" s="11"/>
      <c r="VKK46" s="11"/>
      <c r="VKL46" s="11"/>
      <c r="VKM46" s="11"/>
      <c r="VKN46" s="11"/>
      <c r="VKO46" s="11"/>
      <c r="VKP46" s="11"/>
      <c r="VKQ46" s="11"/>
      <c r="VKR46" s="11"/>
      <c r="VKS46" s="11"/>
      <c r="VKT46" s="11"/>
      <c r="VKU46" s="11"/>
      <c r="VKV46" s="11"/>
      <c r="VKW46" s="11"/>
      <c r="VKX46" s="11"/>
      <c r="VKY46" s="11"/>
      <c r="VKZ46" s="11"/>
      <c r="VLA46" s="11"/>
      <c r="VLB46" s="11"/>
      <c r="VLC46" s="11"/>
      <c r="VLD46" s="11"/>
      <c r="VLE46" s="11"/>
      <c r="VLF46" s="11"/>
      <c r="VLG46" s="11"/>
      <c r="VLH46" s="11"/>
      <c r="VLI46" s="11"/>
      <c r="VLJ46" s="11"/>
      <c r="VLK46" s="11"/>
      <c r="VLL46" s="11"/>
      <c r="VLM46" s="11"/>
      <c r="VLN46" s="11"/>
      <c r="VLO46" s="11"/>
      <c r="VLP46" s="11"/>
      <c r="VLQ46" s="11"/>
      <c r="VLR46" s="11"/>
      <c r="VLS46" s="11"/>
      <c r="VLT46" s="11"/>
      <c r="VLU46" s="11"/>
      <c r="VLV46" s="11"/>
      <c r="VLW46" s="11"/>
      <c r="VLX46" s="11"/>
      <c r="VLY46" s="11"/>
      <c r="VLZ46" s="11"/>
      <c r="VMA46" s="11"/>
      <c r="VMB46" s="11"/>
      <c r="VMC46" s="11"/>
      <c r="VMD46" s="11"/>
      <c r="VME46" s="11"/>
      <c r="VMF46" s="11"/>
      <c r="VMG46" s="11"/>
      <c r="VMH46" s="11"/>
      <c r="VMI46" s="11"/>
      <c r="VMJ46" s="11"/>
      <c r="VMK46" s="11"/>
      <c r="VML46" s="11"/>
      <c r="VMM46" s="11"/>
      <c r="VMN46" s="11"/>
      <c r="VMO46" s="11"/>
      <c r="VMP46" s="11"/>
      <c r="VMQ46" s="11"/>
      <c r="VMR46" s="11"/>
      <c r="VMS46" s="11"/>
      <c r="VMT46" s="11"/>
      <c r="VMU46" s="11"/>
      <c r="VMV46" s="11"/>
      <c r="VMW46" s="11"/>
      <c r="VMX46" s="11"/>
      <c r="VMY46" s="11"/>
      <c r="VMZ46" s="11"/>
      <c r="VNA46" s="11"/>
      <c r="VNB46" s="11"/>
      <c r="VNC46" s="11"/>
      <c r="VND46" s="11"/>
      <c r="VNE46" s="11"/>
      <c r="VNF46" s="11"/>
      <c r="VNG46" s="11"/>
      <c r="VNH46" s="11"/>
      <c r="VNI46" s="11"/>
      <c r="VNJ46" s="11"/>
      <c r="VNK46" s="11"/>
      <c r="VNL46" s="11"/>
      <c r="VNM46" s="11"/>
      <c r="VNN46" s="11"/>
      <c r="VNO46" s="11"/>
      <c r="VNP46" s="11"/>
      <c r="VNQ46" s="11"/>
      <c r="VNR46" s="11"/>
      <c r="VNS46" s="11"/>
      <c r="VNT46" s="11"/>
      <c r="VNU46" s="11"/>
      <c r="VNV46" s="11"/>
      <c r="VNW46" s="11"/>
      <c r="VNX46" s="11"/>
      <c r="VNY46" s="11"/>
      <c r="VNZ46" s="11"/>
      <c r="VOA46" s="11"/>
      <c r="VOB46" s="11"/>
      <c r="VOC46" s="11"/>
      <c r="VOD46" s="11"/>
      <c r="VOE46" s="11"/>
      <c r="VOF46" s="11"/>
      <c r="VOG46" s="11"/>
      <c r="VOH46" s="11"/>
      <c r="VOI46" s="11"/>
      <c r="VOJ46" s="11"/>
      <c r="VOK46" s="11"/>
      <c r="VOL46" s="11"/>
      <c r="VOM46" s="11"/>
      <c r="VON46" s="11"/>
      <c r="VOO46" s="11"/>
      <c r="VOP46" s="11"/>
      <c r="VOQ46" s="11"/>
      <c r="VOR46" s="11"/>
      <c r="VOS46" s="11"/>
      <c r="VOT46" s="11"/>
      <c r="VOU46" s="11"/>
      <c r="VOV46" s="11"/>
      <c r="VOW46" s="11"/>
      <c r="VOX46" s="11"/>
      <c r="VOY46" s="11"/>
      <c r="VOZ46" s="11"/>
      <c r="VPA46" s="11"/>
      <c r="VPB46" s="11"/>
      <c r="VPC46" s="11"/>
      <c r="VPD46" s="11"/>
      <c r="VPE46" s="11"/>
      <c r="VPF46" s="11"/>
      <c r="VPG46" s="11"/>
      <c r="VPH46" s="11"/>
      <c r="VPI46" s="11"/>
      <c r="VPJ46" s="11"/>
      <c r="VPK46" s="11"/>
      <c r="VPL46" s="11"/>
      <c r="VPM46" s="11"/>
      <c r="VPN46" s="11"/>
      <c r="VPO46" s="11"/>
      <c r="VPP46" s="11"/>
      <c r="VPQ46" s="11"/>
      <c r="VPR46" s="11"/>
      <c r="VPS46" s="11"/>
      <c r="VPT46" s="11"/>
      <c r="VPU46" s="11"/>
      <c r="VPV46" s="11"/>
      <c r="VPW46" s="11"/>
      <c r="VPX46" s="11"/>
      <c r="VPY46" s="11"/>
      <c r="VPZ46" s="11"/>
      <c r="VQA46" s="11"/>
      <c r="VQB46" s="11"/>
      <c r="VQC46" s="11"/>
      <c r="VQD46" s="11"/>
      <c r="VQE46" s="11"/>
      <c r="VQF46" s="11"/>
      <c r="VQG46" s="11"/>
      <c r="VQH46" s="11"/>
      <c r="VQI46" s="11"/>
      <c r="VQJ46" s="11"/>
      <c r="VQK46" s="11"/>
      <c r="VQL46" s="11"/>
      <c r="VQM46" s="11"/>
      <c r="VQN46" s="11"/>
      <c r="VQO46" s="11"/>
      <c r="VQP46" s="11"/>
      <c r="VQQ46" s="11"/>
      <c r="VQR46" s="11"/>
      <c r="VQS46" s="11"/>
      <c r="VQT46" s="11"/>
      <c r="VQU46" s="11"/>
      <c r="VQV46" s="11"/>
      <c r="VQW46" s="11"/>
      <c r="VQX46" s="11"/>
      <c r="VQY46" s="11"/>
      <c r="VQZ46" s="11"/>
      <c r="VRA46" s="11"/>
      <c r="VRB46" s="11"/>
      <c r="VRC46" s="11"/>
      <c r="VRD46" s="11"/>
      <c r="VRE46" s="11"/>
      <c r="VRF46" s="11"/>
      <c r="VRG46" s="11"/>
      <c r="VRH46" s="11"/>
      <c r="VRI46" s="11"/>
      <c r="VRJ46" s="11"/>
      <c r="VRK46" s="11"/>
      <c r="VRL46" s="11"/>
      <c r="VRM46" s="11"/>
      <c r="VRN46" s="11"/>
      <c r="VRO46" s="11"/>
      <c r="VRP46" s="11"/>
      <c r="VRQ46" s="11"/>
      <c r="VRR46" s="11"/>
      <c r="VRS46" s="11"/>
      <c r="VRT46" s="11"/>
      <c r="VRU46" s="11"/>
      <c r="VRV46" s="11"/>
      <c r="VRW46" s="11"/>
      <c r="VRX46" s="11"/>
      <c r="VRY46" s="11"/>
      <c r="VRZ46" s="11"/>
      <c r="VSA46" s="11"/>
      <c r="VSB46" s="11"/>
      <c r="VSC46" s="11"/>
      <c r="VSD46" s="11"/>
      <c r="VSE46" s="11"/>
      <c r="VSF46" s="11"/>
      <c r="VSG46" s="11"/>
      <c r="VSH46" s="11"/>
      <c r="VSI46" s="11"/>
      <c r="VSJ46" s="11"/>
      <c r="VSK46" s="11"/>
      <c r="VSL46" s="11"/>
      <c r="VSM46" s="11"/>
      <c r="VSN46" s="11"/>
      <c r="VSO46" s="11"/>
      <c r="VSP46" s="11"/>
      <c r="VSQ46" s="11"/>
      <c r="VSR46" s="11"/>
      <c r="VSS46" s="11"/>
      <c r="VST46" s="11"/>
      <c r="VSU46" s="11"/>
      <c r="VSV46" s="11"/>
      <c r="VSW46" s="11"/>
      <c r="VSX46" s="11"/>
      <c r="VSY46" s="11"/>
      <c r="VSZ46" s="11"/>
      <c r="VTA46" s="11"/>
      <c r="VTB46" s="11"/>
      <c r="VTC46" s="11"/>
      <c r="VTD46" s="11"/>
      <c r="VTE46" s="11"/>
      <c r="VTF46" s="11"/>
      <c r="VTG46" s="11"/>
      <c r="VTH46" s="11"/>
      <c r="VTI46" s="11"/>
      <c r="VTJ46" s="11"/>
      <c r="VTK46" s="11"/>
      <c r="VTL46" s="11"/>
      <c r="VTM46" s="11"/>
      <c r="VTN46" s="11"/>
      <c r="VTO46" s="11"/>
      <c r="VTP46" s="11"/>
      <c r="VTQ46" s="11"/>
      <c r="VTR46" s="11"/>
      <c r="VTS46" s="11"/>
      <c r="VTT46" s="11"/>
      <c r="VTU46" s="11"/>
      <c r="VTV46" s="11"/>
      <c r="VTW46" s="11"/>
      <c r="VTX46" s="11"/>
      <c r="VTY46" s="11"/>
      <c r="VTZ46" s="11"/>
      <c r="VUA46" s="11"/>
      <c r="VUB46" s="11"/>
      <c r="VUC46" s="11"/>
      <c r="VUD46" s="11"/>
      <c r="VUE46" s="11"/>
      <c r="VUF46" s="11"/>
      <c r="VUG46" s="11"/>
      <c r="VUH46" s="11"/>
      <c r="VUI46" s="11"/>
      <c r="VUJ46" s="11"/>
      <c r="VUK46" s="11"/>
      <c r="VUL46" s="11"/>
      <c r="VUM46" s="11"/>
      <c r="VUN46" s="11"/>
      <c r="VUO46" s="11"/>
      <c r="VUP46" s="11"/>
      <c r="VUQ46" s="11"/>
      <c r="VUR46" s="11"/>
      <c r="VUS46" s="11"/>
      <c r="VUT46" s="11"/>
      <c r="VUU46" s="11"/>
      <c r="VUV46" s="11"/>
      <c r="VUW46" s="11"/>
      <c r="VUX46" s="11"/>
      <c r="VUY46" s="11"/>
      <c r="VUZ46" s="11"/>
      <c r="VVA46" s="11"/>
      <c r="VVB46" s="11"/>
      <c r="VVC46" s="11"/>
      <c r="VVD46" s="11"/>
      <c r="VVE46" s="11"/>
      <c r="VVF46" s="11"/>
      <c r="VVG46" s="11"/>
      <c r="VVH46" s="11"/>
      <c r="VVI46" s="11"/>
      <c r="VVJ46" s="11"/>
      <c r="VVK46" s="11"/>
      <c r="VVL46" s="11"/>
      <c r="VVM46" s="11"/>
      <c r="VVN46" s="11"/>
      <c r="VVO46" s="11"/>
      <c r="VVP46" s="11"/>
      <c r="VVQ46" s="11"/>
      <c r="VVR46" s="11"/>
      <c r="VVS46" s="11"/>
      <c r="VVT46" s="11"/>
      <c r="VVU46" s="11"/>
      <c r="VVV46" s="11"/>
      <c r="VVW46" s="11"/>
      <c r="VVX46" s="11"/>
      <c r="VVY46" s="11"/>
      <c r="VVZ46" s="11"/>
      <c r="VWA46" s="11"/>
      <c r="VWB46" s="11"/>
      <c r="VWC46" s="11"/>
      <c r="VWD46" s="11"/>
      <c r="VWE46" s="11"/>
      <c r="VWF46" s="11"/>
      <c r="VWG46" s="11"/>
      <c r="VWH46" s="11"/>
      <c r="VWI46" s="11"/>
      <c r="VWJ46" s="11"/>
      <c r="VWK46" s="11"/>
      <c r="VWL46" s="11"/>
      <c r="VWM46" s="11"/>
      <c r="VWN46" s="11"/>
      <c r="VWO46" s="11"/>
      <c r="VWP46" s="11"/>
      <c r="VWQ46" s="11"/>
      <c r="VWR46" s="11"/>
      <c r="VWS46" s="11"/>
      <c r="VWT46" s="11"/>
      <c r="VWU46" s="11"/>
      <c r="VWV46" s="11"/>
      <c r="VWW46" s="11"/>
      <c r="VWX46" s="11"/>
      <c r="VWY46" s="11"/>
      <c r="VWZ46" s="11"/>
      <c r="VXA46" s="11"/>
      <c r="VXB46" s="11"/>
      <c r="VXC46" s="11"/>
      <c r="VXD46" s="11"/>
      <c r="VXE46" s="11"/>
      <c r="VXF46" s="11"/>
      <c r="VXG46" s="11"/>
      <c r="VXH46" s="11"/>
      <c r="VXI46" s="11"/>
      <c r="VXJ46" s="11"/>
      <c r="VXK46" s="11"/>
      <c r="VXL46" s="11"/>
      <c r="VXM46" s="11"/>
      <c r="VXN46" s="11"/>
      <c r="VXO46" s="11"/>
      <c r="VXP46" s="11"/>
      <c r="VXQ46" s="11"/>
      <c r="VXR46" s="11"/>
      <c r="VXS46" s="11"/>
      <c r="VXT46" s="11"/>
      <c r="VXU46" s="11"/>
      <c r="VXV46" s="11"/>
      <c r="VXW46" s="11"/>
      <c r="VXX46" s="11"/>
      <c r="VXY46" s="11"/>
      <c r="VXZ46" s="11"/>
      <c r="VYA46" s="11"/>
      <c r="VYB46" s="11"/>
      <c r="VYC46" s="11"/>
      <c r="VYD46" s="11"/>
      <c r="VYE46" s="11"/>
      <c r="VYF46" s="11"/>
      <c r="VYG46" s="11"/>
      <c r="VYH46" s="11"/>
      <c r="VYI46" s="11"/>
      <c r="VYJ46" s="11"/>
      <c r="VYK46" s="11"/>
      <c r="VYL46" s="11"/>
      <c r="VYM46" s="11"/>
      <c r="VYN46" s="11"/>
      <c r="VYO46" s="11"/>
      <c r="VYP46" s="11"/>
      <c r="VYQ46" s="11"/>
      <c r="VYR46" s="11"/>
      <c r="VYS46" s="11"/>
      <c r="VYT46" s="11"/>
      <c r="VYU46" s="11"/>
      <c r="VYV46" s="11"/>
      <c r="VYW46" s="11"/>
      <c r="VYX46" s="11"/>
      <c r="VYY46" s="11"/>
      <c r="VYZ46" s="11"/>
      <c r="VZA46" s="11"/>
      <c r="VZB46" s="11"/>
      <c r="VZC46" s="11"/>
      <c r="VZD46" s="11"/>
      <c r="VZE46" s="11"/>
      <c r="VZF46" s="11"/>
      <c r="VZG46" s="11"/>
      <c r="VZH46" s="11"/>
      <c r="VZI46" s="11"/>
      <c r="VZJ46" s="11"/>
      <c r="VZK46" s="11"/>
      <c r="VZL46" s="11"/>
      <c r="VZM46" s="11"/>
      <c r="VZN46" s="11"/>
      <c r="VZO46" s="11"/>
      <c r="VZP46" s="11"/>
      <c r="VZQ46" s="11"/>
      <c r="VZR46" s="11"/>
      <c r="VZS46" s="11"/>
      <c r="VZT46" s="11"/>
      <c r="VZU46" s="11"/>
      <c r="VZV46" s="11"/>
      <c r="VZW46" s="11"/>
      <c r="VZX46" s="11"/>
      <c r="VZY46" s="11"/>
      <c r="VZZ46" s="11"/>
      <c r="WAA46" s="11"/>
      <c r="WAB46" s="11"/>
      <c r="WAC46" s="11"/>
      <c r="WAD46" s="11"/>
      <c r="WAE46" s="11"/>
      <c r="WAF46" s="11"/>
      <c r="WAG46" s="11"/>
      <c r="WAH46" s="11"/>
      <c r="WAI46" s="11"/>
      <c r="WAJ46" s="11"/>
      <c r="WAK46" s="11"/>
      <c r="WAL46" s="11"/>
      <c r="WAM46" s="11"/>
      <c r="WAN46" s="11"/>
      <c r="WAO46" s="11"/>
      <c r="WAP46" s="11"/>
      <c r="WAQ46" s="11"/>
      <c r="WAR46" s="11"/>
      <c r="WAS46" s="11"/>
      <c r="WAT46" s="11"/>
      <c r="WAU46" s="11"/>
      <c r="WAV46" s="11"/>
      <c r="WAW46" s="11"/>
      <c r="WAX46" s="11"/>
      <c r="WAY46" s="11"/>
      <c r="WAZ46" s="11"/>
      <c r="WBA46" s="11"/>
      <c r="WBB46" s="11"/>
      <c r="WBC46" s="11"/>
      <c r="WBD46" s="11"/>
      <c r="WBE46" s="11"/>
      <c r="WBF46" s="11"/>
      <c r="WBG46" s="11"/>
      <c r="WBH46" s="11"/>
      <c r="WBI46" s="11"/>
      <c r="WBJ46" s="11"/>
      <c r="WBK46" s="11"/>
      <c r="WBL46" s="11"/>
      <c r="WBM46" s="11"/>
      <c r="WBN46" s="11"/>
      <c r="WBO46" s="11"/>
      <c r="WBP46" s="11"/>
      <c r="WBQ46" s="11"/>
      <c r="WBR46" s="11"/>
      <c r="WBS46" s="11"/>
      <c r="WBT46" s="11"/>
      <c r="WBU46" s="11"/>
      <c r="WBV46" s="11"/>
      <c r="WBW46" s="11"/>
      <c r="WBX46" s="11"/>
      <c r="WBY46" s="11"/>
      <c r="WBZ46" s="11"/>
      <c r="WCA46" s="11"/>
      <c r="WCB46" s="11"/>
      <c r="WCC46" s="11"/>
      <c r="WCD46" s="11"/>
      <c r="WCE46" s="11"/>
      <c r="WCF46" s="11"/>
      <c r="WCG46" s="11"/>
      <c r="WCH46" s="11"/>
      <c r="WCI46" s="11"/>
      <c r="WCJ46" s="11"/>
      <c r="WCK46" s="11"/>
      <c r="WCL46" s="11"/>
      <c r="WCM46" s="11"/>
      <c r="WCN46" s="11"/>
      <c r="WCO46" s="11"/>
      <c r="WCP46" s="11"/>
      <c r="WCQ46" s="11"/>
      <c r="WCR46" s="11"/>
      <c r="WCS46" s="11"/>
      <c r="WCT46" s="11"/>
      <c r="WCU46" s="11"/>
      <c r="WCV46" s="11"/>
      <c r="WCW46" s="11"/>
      <c r="WCX46" s="11"/>
      <c r="WCY46" s="11"/>
      <c r="WCZ46" s="11"/>
      <c r="WDA46" s="11"/>
      <c r="WDB46" s="11"/>
      <c r="WDC46" s="11"/>
      <c r="WDD46" s="11"/>
      <c r="WDE46" s="11"/>
      <c r="WDF46" s="11"/>
      <c r="WDG46" s="11"/>
      <c r="WDH46" s="11"/>
      <c r="WDI46" s="11"/>
      <c r="WDJ46" s="11"/>
      <c r="WDK46" s="11"/>
      <c r="WDL46" s="11"/>
      <c r="WDM46" s="11"/>
      <c r="WDN46" s="11"/>
      <c r="WDO46" s="11"/>
      <c r="WDP46" s="11"/>
      <c r="WDQ46" s="11"/>
      <c r="WDR46" s="11"/>
      <c r="WDS46" s="11"/>
      <c r="WDT46" s="11"/>
      <c r="WDU46" s="11"/>
      <c r="WDV46" s="11"/>
      <c r="WDW46" s="11"/>
      <c r="WDX46" s="11"/>
      <c r="WDY46" s="11"/>
      <c r="WDZ46" s="11"/>
      <c r="WEA46" s="11"/>
      <c r="WEB46" s="11"/>
      <c r="WEC46" s="11"/>
      <c r="WED46" s="11"/>
      <c r="WEE46" s="11"/>
      <c r="WEF46" s="11"/>
      <c r="WEG46" s="11"/>
      <c r="WEH46" s="11"/>
      <c r="WEI46" s="11"/>
      <c r="WEJ46" s="11"/>
      <c r="WEK46" s="11"/>
      <c r="WEL46" s="11"/>
      <c r="WEM46" s="11"/>
      <c r="WEN46" s="11"/>
      <c r="WEO46" s="11"/>
      <c r="WEP46" s="11"/>
      <c r="WEQ46" s="11"/>
      <c r="WER46" s="11"/>
      <c r="WES46" s="11"/>
      <c r="WET46" s="11"/>
      <c r="WEU46" s="11"/>
      <c r="WEV46" s="11"/>
      <c r="WEW46" s="11"/>
      <c r="WEX46" s="11"/>
      <c r="WEY46" s="11"/>
      <c r="WEZ46" s="11"/>
      <c r="WFA46" s="11"/>
      <c r="WFB46" s="11"/>
      <c r="WFC46" s="11"/>
      <c r="WFD46" s="11"/>
      <c r="WFE46" s="11"/>
      <c r="WFF46" s="11"/>
      <c r="WFG46" s="11"/>
      <c r="WFH46" s="11"/>
      <c r="WFI46" s="11"/>
      <c r="WFJ46" s="11"/>
      <c r="WFK46" s="11"/>
      <c r="WFL46" s="11"/>
      <c r="WFM46" s="11"/>
      <c r="WFN46" s="11"/>
      <c r="WFO46" s="11"/>
      <c r="WFP46" s="11"/>
      <c r="WFQ46" s="11"/>
      <c r="WFR46" s="11"/>
      <c r="WFS46" s="11"/>
      <c r="WFT46" s="11"/>
      <c r="WFU46" s="11"/>
      <c r="WFV46" s="11"/>
      <c r="WFW46" s="11"/>
      <c r="WFX46" s="11"/>
      <c r="WFY46" s="11"/>
      <c r="WFZ46" s="11"/>
      <c r="WGA46" s="11"/>
      <c r="WGB46" s="11"/>
      <c r="WGC46" s="11"/>
      <c r="WGD46" s="11"/>
      <c r="WGE46" s="11"/>
      <c r="WGF46" s="11"/>
      <c r="WGG46" s="11"/>
      <c r="WGH46" s="11"/>
      <c r="WGI46" s="11"/>
      <c r="WGJ46" s="11"/>
      <c r="WGK46" s="11"/>
      <c r="WGL46" s="11"/>
      <c r="WGM46" s="11"/>
      <c r="WGN46" s="11"/>
      <c r="WGO46" s="11"/>
      <c r="WGP46" s="11"/>
      <c r="WGQ46" s="11"/>
      <c r="WGR46" s="11"/>
      <c r="WGS46" s="11"/>
      <c r="WGT46" s="11"/>
      <c r="WGU46" s="11"/>
      <c r="WGV46" s="11"/>
      <c r="WGW46" s="11"/>
      <c r="WGX46" s="11"/>
      <c r="WGY46" s="11"/>
      <c r="WGZ46" s="11"/>
      <c r="WHA46" s="11"/>
      <c r="WHB46" s="11"/>
      <c r="WHC46" s="11"/>
      <c r="WHD46" s="11"/>
      <c r="WHE46" s="11"/>
      <c r="WHF46" s="11"/>
      <c r="WHG46" s="11"/>
      <c r="WHH46" s="11"/>
      <c r="WHI46" s="11"/>
      <c r="WHJ46" s="11"/>
      <c r="WHK46" s="11"/>
      <c r="WHL46" s="11"/>
      <c r="WHM46" s="11"/>
      <c r="WHN46" s="11"/>
      <c r="WHO46" s="11"/>
      <c r="WHP46" s="11"/>
      <c r="WHQ46" s="11"/>
      <c r="WHR46" s="11"/>
      <c r="WHS46" s="11"/>
      <c r="WHT46" s="11"/>
      <c r="WHU46" s="11"/>
      <c r="WHV46" s="11"/>
      <c r="WHW46" s="11"/>
      <c r="WHX46" s="11"/>
      <c r="WHY46" s="11"/>
      <c r="WHZ46" s="11"/>
      <c r="WIA46" s="11"/>
      <c r="WIB46" s="11"/>
      <c r="WIC46" s="11"/>
      <c r="WID46" s="11"/>
      <c r="WIE46" s="11"/>
      <c r="WIF46" s="11"/>
      <c r="WIG46" s="11"/>
      <c r="WIH46" s="11"/>
      <c r="WII46" s="11"/>
      <c r="WIJ46" s="11"/>
      <c r="WIK46" s="11"/>
      <c r="WIL46" s="11"/>
      <c r="WIM46" s="11"/>
      <c r="WIN46" s="11"/>
      <c r="WIO46" s="11"/>
      <c r="WIP46" s="11"/>
      <c r="WIQ46" s="11"/>
      <c r="WIR46" s="11"/>
      <c r="WIS46" s="11"/>
      <c r="WIT46" s="11"/>
      <c r="WIU46" s="11"/>
      <c r="WIV46" s="11"/>
      <c r="WIW46" s="11"/>
      <c r="WIX46" s="11"/>
      <c r="WIY46" s="11"/>
      <c r="WIZ46" s="11"/>
      <c r="WJA46" s="11"/>
      <c r="WJB46" s="11"/>
      <c r="WJC46" s="11"/>
      <c r="WJD46" s="11"/>
      <c r="WJE46" s="11"/>
      <c r="WJF46" s="11"/>
      <c r="WJG46" s="11"/>
      <c r="WJH46" s="11"/>
      <c r="WJI46" s="11"/>
      <c r="WJJ46" s="11"/>
      <c r="WJK46" s="11"/>
      <c r="WJL46" s="11"/>
      <c r="WJM46" s="11"/>
      <c r="WJN46" s="11"/>
      <c r="WJO46" s="11"/>
      <c r="WJP46" s="11"/>
      <c r="WJQ46" s="11"/>
      <c r="WJR46" s="11"/>
      <c r="WJS46" s="11"/>
      <c r="WJT46" s="11"/>
      <c r="WJU46" s="11"/>
      <c r="WJV46" s="11"/>
      <c r="WJW46" s="11"/>
      <c r="WJX46" s="11"/>
      <c r="WJY46" s="11"/>
      <c r="WJZ46" s="11"/>
      <c r="WKA46" s="11"/>
      <c r="WKB46" s="11"/>
      <c r="WKC46" s="11"/>
      <c r="WKD46" s="11"/>
      <c r="WKE46" s="11"/>
      <c r="WKF46" s="11"/>
      <c r="WKG46" s="11"/>
      <c r="WKH46" s="11"/>
      <c r="WKI46" s="11"/>
      <c r="WKJ46" s="11"/>
      <c r="WKK46" s="11"/>
      <c r="WKL46" s="11"/>
      <c r="WKM46" s="11"/>
      <c r="WKN46" s="11"/>
      <c r="WKO46" s="11"/>
      <c r="WKP46" s="11"/>
      <c r="WKQ46" s="11"/>
      <c r="WKR46" s="11"/>
      <c r="WKS46" s="11"/>
      <c r="WKT46" s="11"/>
      <c r="WKU46" s="11"/>
      <c r="WKV46" s="11"/>
      <c r="WKW46" s="11"/>
      <c r="WKX46" s="11"/>
      <c r="WKY46" s="11"/>
      <c r="WKZ46" s="11"/>
      <c r="WLA46" s="11"/>
      <c r="WLB46" s="11"/>
      <c r="WLC46" s="11"/>
      <c r="WLD46" s="11"/>
      <c r="WLE46" s="11"/>
      <c r="WLF46" s="11"/>
      <c r="WLG46" s="11"/>
      <c r="WLH46" s="11"/>
      <c r="WLI46" s="11"/>
      <c r="WLJ46" s="11"/>
      <c r="WLK46" s="11"/>
      <c r="WLL46" s="11"/>
      <c r="WLM46" s="11"/>
      <c r="WLN46" s="11"/>
      <c r="WLO46" s="11"/>
      <c r="WLP46" s="11"/>
      <c r="WLQ46" s="11"/>
      <c r="WLR46" s="11"/>
      <c r="WLS46" s="11"/>
      <c r="WLT46" s="11"/>
      <c r="WLU46" s="11"/>
      <c r="WLV46" s="11"/>
      <c r="WLW46" s="11"/>
      <c r="WLX46" s="11"/>
      <c r="WLY46" s="11"/>
      <c r="WLZ46" s="11"/>
      <c r="WMA46" s="11"/>
      <c r="WMB46" s="11"/>
      <c r="WMC46" s="11"/>
      <c r="WMD46" s="11"/>
      <c r="WME46" s="11"/>
      <c r="WMF46" s="11"/>
      <c r="WMG46" s="11"/>
      <c r="WMH46" s="11"/>
      <c r="WMI46" s="11"/>
      <c r="WMJ46" s="11"/>
      <c r="WMK46" s="11"/>
      <c r="WML46" s="11"/>
      <c r="WMM46" s="11"/>
      <c r="WMN46" s="11"/>
      <c r="WMO46" s="11"/>
      <c r="WMP46" s="11"/>
      <c r="WMQ46" s="11"/>
      <c r="WMR46" s="11"/>
      <c r="WMS46" s="11"/>
      <c r="WMT46" s="11"/>
      <c r="WMU46" s="11"/>
      <c r="WMV46" s="11"/>
      <c r="WMW46" s="11"/>
      <c r="WMX46" s="11"/>
      <c r="WMY46" s="11"/>
      <c r="WMZ46" s="11"/>
      <c r="WNA46" s="11"/>
      <c r="WNB46" s="11"/>
      <c r="WNC46" s="11"/>
      <c r="WND46" s="11"/>
      <c r="WNE46" s="11"/>
      <c r="WNF46" s="11"/>
      <c r="WNG46" s="11"/>
      <c r="WNH46" s="11"/>
      <c r="WNI46" s="11"/>
      <c r="WNJ46" s="11"/>
      <c r="WNK46" s="11"/>
      <c r="WNL46" s="11"/>
      <c r="WNM46" s="11"/>
      <c r="WNN46" s="11"/>
      <c r="WNO46" s="11"/>
      <c r="WNP46" s="11"/>
      <c r="WNQ46" s="11"/>
      <c r="WNR46" s="11"/>
      <c r="WNS46" s="11"/>
      <c r="WNT46" s="11"/>
      <c r="WNU46" s="11"/>
      <c r="WNV46" s="11"/>
      <c r="WNW46" s="11"/>
      <c r="WNX46" s="11"/>
      <c r="WNY46" s="11"/>
      <c r="WNZ46" s="11"/>
      <c r="WOA46" s="11"/>
      <c r="WOB46" s="11"/>
      <c r="WOC46" s="11"/>
      <c r="WOD46" s="11"/>
      <c r="WOE46" s="11"/>
      <c r="WOF46" s="11"/>
      <c r="WOG46" s="11"/>
      <c r="WOH46" s="11"/>
      <c r="WOI46" s="11"/>
      <c r="WOJ46" s="11"/>
      <c r="WOK46" s="11"/>
      <c r="WOL46" s="11"/>
      <c r="WOM46" s="11"/>
      <c r="WON46" s="11"/>
      <c r="WOO46" s="11"/>
      <c r="WOP46" s="11"/>
      <c r="WOQ46" s="11"/>
      <c r="WOR46" s="11"/>
      <c r="WOS46" s="11"/>
      <c r="WOT46" s="11"/>
      <c r="WOU46" s="11"/>
      <c r="WOV46" s="11"/>
      <c r="WOW46" s="11"/>
      <c r="WOX46" s="11"/>
      <c r="WOY46" s="11"/>
      <c r="WOZ46" s="11"/>
      <c r="WPA46" s="11"/>
      <c r="WPB46" s="11"/>
      <c r="WPC46" s="11"/>
      <c r="WPD46" s="11"/>
      <c r="WPE46" s="11"/>
      <c r="WPF46" s="11"/>
      <c r="WPG46" s="11"/>
      <c r="WPH46" s="11"/>
      <c r="WPI46" s="11"/>
      <c r="WPJ46" s="11"/>
      <c r="WPK46" s="11"/>
      <c r="WPL46" s="11"/>
      <c r="WPM46" s="11"/>
      <c r="WPN46" s="11"/>
      <c r="WPO46" s="11"/>
      <c r="WPP46" s="11"/>
      <c r="WPQ46" s="11"/>
      <c r="WPR46" s="11"/>
      <c r="WPS46" s="11"/>
      <c r="WPT46" s="11"/>
      <c r="WPU46" s="11"/>
      <c r="WPV46" s="11"/>
      <c r="WPW46" s="11"/>
      <c r="WPX46" s="11"/>
      <c r="WPY46" s="11"/>
      <c r="WPZ46" s="11"/>
      <c r="WQA46" s="11"/>
      <c r="WQB46" s="11"/>
      <c r="WQC46" s="11"/>
      <c r="WQD46" s="11"/>
      <c r="WQE46" s="11"/>
      <c r="WQF46" s="11"/>
      <c r="WQG46" s="11"/>
      <c r="WQH46" s="11"/>
      <c r="WQI46" s="11"/>
      <c r="WQJ46" s="11"/>
      <c r="WQK46" s="11"/>
      <c r="WQL46" s="11"/>
      <c r="WQM46" s="11"/>
      <c r="WQN46" s="11"/>
      <c r="WQO46" s="11"/>
      <c r="WQP46" s="11"/>
      <c r="WQQ46" s="11"/>
      <c r="WQR46" s="11"/>
      <c r="WQS46" s="11"/>
      <c r="WQT46" s="11"/>
      <c r="WQU46" s="11"/>
      <c r="WQV46" s="11"/>
      <c r="WQW46" s="11"/>
      <c r="WQX46" s="11"/>
      <c r="WQY46" s="11"/>
      <c r="WQZ46" s="11"/>
      <c r="WRA46" s="11"/>
      <c r="WRB46" s="11"/>
      <c r="WRC46" s="11"/>
      <c r="WRD46" s="11"/>
      <c r="WRE46" s="11"/>
      <c r="WRF46" s="11"/>
      <c r="WRG46" s="11"/>
      <c r="WRH46" s="11"/>
      <c r="WRI46" s="11"/>
      <c r="WRJ46" s="11"/>
      <c r="WRK46" s="11"/>
      <c r="WRL46" s="11"/>
      <c r="WRM46" s="11"/>
      <c r="WRN46" s="11"/>
      <c r="WRO46" s="11"/>
      <c r="WRP46" s="11"/>
      <c r="WRQ46" s="11"/>
      <c r="WRR46" s="11"/>
      <c r="WRS46" s="11"/>
      <c r="WRT46" s="11"/>
      <c r="WRU46" s="11"/>
      <c r="WRV46" s="11"/>
      <c r="WRW46" s="11"/>
      <c r="WRX46" s="11"/>
      <c r="WRY46" s="11"/>
      <c r="WRZ46" s="11"/>
      <c r="WSA46" s="11"/>
      <c r="WSB46" s="11"/>
      <c r="WSC46" s="11"/>
      <c r="WSD46" s="11"/>
      <c r="WSE46" s="11"/>
      <c r="WSF46" s="11"/>
      <c r="WSG46" s="11"/>
      <c r="WSH46" s="11"/>
      <c r="WSI46" s="11"/>
      <c r="WSJ46" s="11"/>
      <c r="WSK46" s="11"/>
      <c r="WSL46" s="11"/>
      <c r="WSM46" s="11"/>
      <c r="WSN46" s="11"/>
      <c r="WSO46" s="11"/>
      <c r="WSP46" s="11"/>
      <c r="WSQ46" s="11"/>
      <c r="WSR46" s="11"/>
      <c r="WSS46" s="11"/>
      <c r="WST46" s="11"/>
      <c r="WSU46" s="11"/>
      <c r="WSV46" s="11"/>
      <c r="WSW46" s="11"/>
      <c r="WSX46" s="11"/>
      <c r="WSY46" s="11"/>
      <c r="WSZ46" s="11"/>
      <c r="WTA46" s="11"/>
      <c r="WTB46" s="11"/>
      <c r="WTC46" s="11"/>
      <c r="WTD46" s="11"/>
      <c r="WTE46" s="11"/>
      <c r="WTF46" s="11"/>
      <c r="WTG46" s="11"/>
      <c r="WTH46" s="11"/>
      <c r="WTI46" s="11"/>
      <c r="WTJ46" s="11"/>
      <c r="WTK46" s="11"/>
      <c r="WTL46" s="11"/>
      <c r="WTM46" s="11"/>
      <c r="WTN46" s="11"/>
      <c r="WTO46" s="11"/>
      <c r="WTP46" s="11"/>
      <c r="WTQ46" s="11"/>
      <c r="WTR46" s="11"/>
      <c r="WTS46" s="11"/>
      <c r="WTT46" s="11"/>
      <c r="WTU46" s="11"/>
      <c r="WTV46" s="11"/>
      <c r="WTW46" s="11"/>
      <c r="WTX46" s="11"/>
      <c r="WTY46" s="11"/>
      <c r="WTZ46" s="11"/>
      <c r="WUA46" s="11"/>
      <c r="WUB46" s="11"/>
      <c r="WUC46" s="11"/>
      <c r="WUD46" s="11"/>
      <c r="WUE46" s="11"/>
      <c r="WUF46" s="11"/>
      <c r="WUG46" s="11"/>
      <c r="WUH46" s="11"/>
      <c r="WUI46" s="11"/>
      <c r="WUJ46" s="11"/>
      <c r="WUK46" s="11"/>
      <c r="WUL46" s="11"/>
      <c r="WUM46" s="11"/>
      <c r="WUN46" s="11"/>
      <c r="WUO46" s="11"/>
      <c r="WUP46" s="11"/>
      <c r="WUQ46" s="11"/>
      <c r="WUR46" s="11"/>
      <c r="WUS46" s="11"/>
      <c r="WUT46" s="11"/>
      <c r="WUU46" s="11"/>
      <c r="WUV46" s="11"/>
      <c r="WUW46" s="11"/>
      <c r="WUX46" s="11"/>
      <c r="WUY46" s="11"/>
      <c r="WUZ46" s="11"/>
      <c r="WVA46" s="11"/>
      <c r="WVB46" s="11"/>
      <c r="WVC46" s="11"/>
      <c r="WVD46" s="11"/>
      <c r="WVE46" s="11"/>
      <c r="WVF46" s="11"/>
      <c r="WVG46" s="11"/>
      <c r="WVH46" s="11"/>
      <c r="WVI46" s="11"/>
      <c r="WVJ46" s="11"/>
      <c r="WVK46" s="11"/>
      <c r="WVL46" s="11"/>
      <c r="WVM46" s="11"/>
      <c r="WVN46" s="11"/>
      <c r="WVO46" s="11"/>
      <c r="WVP46" s="11"/>
      <c r="WVQ46" s="11"/>
      <c r="WVR46" s="11"/>
      <c r="WVS46" s="11"/>
      <c r="WVT46" s="11"/>
      <c r="WVU46" s="11"/>
      <c r="WVV46" s="11"/>
      <c r="WVW46" s="11"/>
      <c r="WVX46" s="11"/>
      <c r="WVY46" s="11"/>
      <c r="WVZ46" s="11"/>
      <c r="WWA46" s="11"/>
      <c r="WWB46" s="11"/>
      <c r="WWC46" s="11"/>
      <c r="WWD46" s="11"/>
      <c r="WWE46" s="11"/>
      <c r="WWF46" s="11"/>
      <c r="WWG46" s="11"/>
      <c r="WWH46" s="11"/>
      <c r="WWI46" s="11"/>
      <c r="WWJ46" s="11"/>
      <c r="WWK46" s="11"/>
      <c r="WWL46" s="11"/>
      <c r="WWM46" s="11"/>
      <c r="WWN46" s="11"/>
      <c r="WWO46" s="11"/>
      <c r="WWP46" s="11"/>
      <c r="WWQ46" s="11"/>
      <c r="WWR46" s="11"/>
      <c r="WWS46" s="11"/>
      <c r="WWT46" s="11"/>
      <c r="WWU46" s="11"/>
      <c r="WWV46" s="11"/>
      <c r="WWW46" s="11"/>
      <c r="WWX46" s="11"/>
      <c r="WWY46" s="11"/>
      <c r="WWZ46" s="11"/>
      <c r="WXA46" s="11"/>
      <c r="WXB46" s="11"/>
      <c r="WXC46" s="11"/>
      <c r="WXD46" s="11"/>
      <c r="WXE46" s="11"/>
      <c r="WXF46" s="11"/>
      <c r="WXG46" s="11"/>
      <c r="WXH46" s="11"/>
      <c r="WXI46" s="11"/>
      <c r="WXJ46" s="11"/>
      <c r="WXK46" s="11"/>
      <c r="WXL46" s="11"/>
      <c r="WXM46" s="11"/>
      <c r="WXN46" s="11"/>
      <c r="WXO46" s="11"/>
      <c r="WXP46" s="11"/>
      <c r="WXQ46" s="11"/>
      <c r="WXR46" s="11"/>
      <c r="WXS46" s="11"/>
      <c r="WXT46" s="11"/>
      <c r="WXU46" s="11"/>
      <c r="WXV46" s="11"/>
      <c r="WXW46" s="11"/>
      <c r="WXX46" s="11"/>
      <c r="WXY46" s="11"/>
      <c r="WXZ46" s="11"/>
      <c r="WYA46" s="11"/>
      <c r="WYB46" s="11"/>
      <c r="WYC46" s="11"/>
      <c r="WYD46" s="11"/>
      <c r="WYE46" s="11"/>
      <c r="WYF46" s="11"/>
      <c r="WYG46" s="11"/>
      <c r="WYH46" s="11"/>
      <c r="WYI46" s="11"/>
      <c r="WYJ46" s="11"/>
      <c r="WYK46" s="11"/>
      <c r="WYL46" s="11"/>
      <c r="WYM46" s="11"/>
      <c r="WYN46" s="11"/>
      <c r="WYO46" s="11"/>
      <c r="WYP46" s="11"/>
      <c r="WYQ46" s="11"/>
      <c r="WYR46" s="11"/>
      <c r="WYS46" s="11"/>
      <c r="WYT46" s="11"/>
      <c r="WYU46" s="11"/>
      <c r="WYV46" s="11"/>
      <c r="WYW46" s="11"/>
      <c r="WYX46" s="11"/>
      <c r="WYY46" s="11"/>
      <c r="WYZ46" s="11"/>
      <c r="WZA46" s="11"/>
      <c r="WZB46" s="11"/>
      <c r="WZC46" s="11"/>
      <c r="WZD46" s="11"/>
      <c r="WZE46" s="11"/>
      <c r="WZF46" s="11"/>
      <c r="WZG46" s="11"/>
      <c r="WZH46" s="11"/>
      <c r="WZI46" s="11"/>
      <c r="WZJ46" s="11"/>
      <c r="WZK46" s="11"/>
      <c r="WZL46" s="11"/>
      <c r="WZM46" s="11"/>
      <c r="WZN46" s="11"/>
      <c r="WZO46" s="11"/>
      <c r="WZP46" s="11"/>
      <c r="WZQ46" s="11"/>
      <c r="WZR46" s="11"/>
      <c r="WZS46" s="11"/>
      <c r="WZT46" s="11"/>
      <c r="WZU46" s="11"/>
      <c r="WZV46" s="11"/>
      <c r="WZW46" s="11"/>
      <c r="WZX46" s="11"/>
      <c r="WZY46" s="11"/>
      <c r="WZZ46" s="11"/>
      <c r="XAA46" s="11"/>
      <c r="XAB46" s="11"/>
      <c r="XAC46" s="11"/>
      <c r="XAD46" s="11"/>
      <c r="XAE46" s="11"/>
      <c r="XAF46" s="11"/>
      <c r="XAG46" s="11"/>
      <c r="XAH46" s="11"/>
      <c r="XAI46" s="11"/>
      <c r="XAJ46" s="11"/>
      <c r="XAK46" s="11"/>
      <c r="XAL46" s="11"/>
      <c r="XAM46" s="11"/>
      <c r="XAN46" s="11"/>
      <c r="XAO46" s="11"/>
      <c r="XAP46" s="11"/>
      <c r="XAQ46" s="11"/>
      <c r="XAR46" s="11"/>
      <c r="XAS46" s="11"/>
      <c r="XAT46" s="11"/>
      <c r="XAU46" s="11"/>
      <c r="XAV46" s="11"/>
      <c r="XAW46" s="11"/>
      <c r="XAX46" s="11"/>
      <c r="XAY46" s="11"/>
      <c r="XAZ46" s="11"/>
      <c r="XBA46" s="11"/>
      <c r="XBB46" s="11"/>
      <c r="XBC46" s="11"/>
      <c r="XBD46" s="11"/>
      <c r="XBE46" s="11"/>
      <c r="XBF46" s="11"/>
      <c r="XBG46" s="11"/>
      <c r="XBH46" s="11"/>
      <c r="XBI46" s="11"/>
      <c r="XBJ46" s="11"/>
      <c r="XBK46" s="11"/>
      <c r="XBL46" s="11"/>
      <c r="XBM46" s="11"/>
      <c r="XBN46" s="11"/>
      <c r="XBO46" s="11"/>
      <c r="XBP46" s="11"/>
      <c r="XBQ46" s="11"/>
      <c r="XBR46" s="11"/>
      <c r="XBS46" s="11"/>
      <c r="XBT46" s="11"/>
      <c r="XBU46" s="11"/>
      <c r="XBV46" s="11"/>
      <c r="XBW46" s="11"/>
      <c r="XBX46" s="11"/>
      <c r="XBY46" s="11"/>
      <c r="XBZ46" s="11"/>
      <c r="XCA46" s="11"/>
      <c r="XCB46" s="11"/>
      <c r="XCC46" s="11"/>
      <c r="XCD46" s="11"/>
      <c r="XCE46" s="11"/>
      <c r="XCF46" s="11"/>
      <c r="XCG46" s="11"/>
      <c r="XCH46" s="11"/>
      <c r="XCI46" s="11"/>
      <c r="XCJ46" s="11"/>
      <c r="XCK46" s="11"/>
      <c r="XCL46" s="11"/>
      <c r="XCM46" s="11"/>
      <c r="XCN46" s="11"/>
      <c r="XCO46" s="11"/>
      <c r="XCP46" s="11"/>
      <c r="XCQ46" s="11"/>
      <c r="XCR46" s="11"/>
      <c r="XCS46" s="11"/>
      <c r="XCT46" s="11"/>
      <c r="XCU46" s="11"/>
      <c r="XCV46" s="11"/>
      <c r="XCW46" s="11"/>
      <c r="XCX46" s="11"/>
      <c r="XCY46" s="11"/>
      <c r="XCZ46" s="11"/>
      <c r="XDA46" s="11"/>
      <c r="XDB46" s="11"/>
      <c r="XDC46" s="11"/>
      <c r="XDD46" s="11"/>
      <c r="XDE46" s="11"/>
      <c r="XDF46" s="11"/>
      <c r="XDG46" s="11"/>
      <c r="XDH46" s="11"/>
      <c r="XDI46" s="11"/>
      <c r="XDJ46" s="11"/>
      <c r="XDK46" s="11"/>
      <c r="XDL46" s="11"/>
      <c r="XDM46" s="11"/>
      <c r="XDN46" s="11"/>
      <c r="XDO46" s="11"/>
      <c r="XDP46" s="11"/>
      <c r="XDQ46" s="11"/>
      <c r="XDR46" s="11"/>
      <c r="XDS46" s="11"/>
      <c r="XDT46" s="11"/>
      <c r="XDU46" s="11"/>
      <c r="XDV46" s="11"/>
      <c r="XDW46" s="11"/>
      <c r="XDX46" s="11"/>
      <c r="XDY46" s="11"/>
      <c r="XDZ46" s="11"/>
      <c r="XEA46" s="11"/>
      <c r="XEB46" s="11"/>
      <c r="XEC46" s="11"/>
      <c r="XED46" s="11"/>
      <c r="XEE46" s="11"/>
      <c r="XEF46" s="11"/>
      <c r="XEG46" s="11"/>
      <c r="XEH46" s="11"/>
      <c r="XEI46" s="11"/>
      <c r="XEJ46" s="11"/>
      <c r="XEK46" s="11"/>
      <c r="XEL46" s="11"/>
      <c r="XEM46" s="11"/>
      <c r="XEN46" s="11"/>
      <c r="XEO46" s="51"/>
      <c r="XEP46" s="51"/>
      <c r="XEQ46" s="51"/>
      <c r="XER46" s="51"/>
      <c r="XES46" s="51"/>
      <c r="XET46" s="51"/>
      <c r="XEU46" s="51"/>
      <c r="XEV46" s="51"/>
      <c r="XEW46" s="51"/>
    </row>
    <row r="47" customHeight="1" spans="1:29">
      <c r="A47" s="30">
        <v>11</v>
      </c>
      <c r="B47" s="21" t="s">
        <v>881</v>
      </c>
      <c r="C47" s="31">
        <v>101716</v>
      </c>
      <c r="D47" s="20" t="s">
        <v>757</v>
      </c>
      <c r="E47" s="20" t="str">
        <f t="shared" ref="E47:E57" si="16">C47&amp;D47</f>
        <v>101716,</v>
      </c>
      <c r="F47" s="31" t="s">
        <v>13</v>
      </c>
      <c r="G47" s="31" t="s">
        <v>882</v>
      </c>
      <c r="H47" s="32" t="s">
        <v>883</v>
      </c>
      <c r="I47" s="18">
        <v>102.9</v>
      </c>
      <c r="J47" s="18">
        <v>138</v>
      </c>
      <c r="K47" s="41">
        <v>0.254347826086956</v>
      </c>
      <c r="L47" s="41" t="s">
        <v>762</v>
      </c>
      <c r="M47" s="30">
        <v>4483</v>
      </c>
      <c r="N47" s="30">
        <v>5374</v>
      </c>
      <c r="O47" s="30">
        <f>VLOOKUP(C:C,[1]查询指定品种销售汇总!$B$1:$U$65536,20,0)</f>
        <v>327</v>
      </c>
      <c r="P47" s="30">
        <f>VLOOKUP(C:C,[1]查询指定品种销售汇总!$B$1:$V$65536,21,0)</f>
        <v>43184.16</v>
      </c>
      <c r="Q47" s="46" t="str">
        <f>VLOOKUP(C:C,[1]查询指定品种销售汇总!$B$1:$X$65536,23,0)</f>
        <v>22.12%</v>
      </c>
      <c r="R47" s="30">
        <v>327</v>
      </c>
      <c r="S47" s="30">
        <v>43184.16</v>
      </c>
      <c r="T47" s="30" t="s">
        <v>1054</v>
      </c>
      <c r="U47" s="30">
        <v>354</v>
      </c>
      <c r="V47" s="30">
        <v>46457.86</v>
      </c>
      <c r="W47" s="30">
        <v>132</v>
      </c>
      <c r="X47" s="30">
        <v>16247.63</v>
      </c>
      <c r="Y47" s="48">
        <f t="shared" ref="Y47:Y57" si="17">(R47-U47)/U47</f>
        <v>-0.076271186440678</v>
      </c>
      <c r="Z47" s="48">
        <f t="shared" ref="Z47:Z57" si="18">(S47-V47)/V47</f>
        <v>-0.0704660094115398</v>
      </c>
      <c r="AA47" s="48">
        <f t="shared" ref="AA47:AA57" si="19">(R47-W47)/W47</f>
        <v>1.47727272727273</v>
      </c>
      <c r="AB47" s="48">
        <f t="shared" ref="AB47:AB57" si="20">(S47-X47)/X47</f>
        <v>1.65787440999087</v>
      </c>
      <c r="AC47" s="48"/>
    </row>
    <row r="48" customHeight="1" spans="1:29">
      <c r="A48" s="30"/>
      <c r="B48" s="21"/>
      <c r="C48" s="31">
        <v>101715</v>
      </c>
      <c r="D48" s="20" t="s">
        <v>757</v>
      </c>
      <c r="E48" s="20" t="str">
        <f t="shared" si="16"/>
        <v>101715,</v>
      </c>
      <c r="F48" s="31" t="s">
        <v>13</v>
      </c>
      <c r="G48" s="31" t="s">
        <v>887</v>
      </c>
      <c r="H48" s="32" t="s">
        <v>883</v>
      </c>
      <c r="I48" s="18">
        <v>371</v>
      </c>
      <c r="J48" s="18">
        <v>495</v>
      </c>
      <c r="K48" s="41">
        <v>0.250505050505051</v>
      </c>
      <c r="L48" s="41" t="s">
        <v>762</v>
      </c>
      <c r="M48" s="30"/>
      <c r="N48" s="30"/>
      <c r="O48" s="30">
        <f>VLOOKUP(C:C,[1]查询指定品种销售汇总!$B$1:$U$65536,20,0)</f>
        <v>66</v>
      </c>
      <c r="P48" s="30">
        <f>VLOOKUP(C:C,[1]查询指定品种销售汇总!$B$1:$V$65536,21,0)</f>
        <v>30279.35</v>
      </c>
      <c r="Q48" s="46" t="str">
        <f>VLOOKUP(C:C,[1]查询指定品种销售汇总!$B$1:$X$65536,23,0)</f>
        <v>18.71%</v>
      </c>
      <c r="R48" s="30">
        <v>66</v>
      </c>
      <c r="S48" s="30">
        <v>30279.35</v>
      </c>
      <c r="T48" s="30" t="s">
        <v>1055</v>
      </c>
      <c r="U48" s="30">
        <v>83</v>
      </c>
      <c r="V48" s="30">
        <v>39474.92</v>
      </c>
      <c r="W48" s="30">
        <v>31</v>
      </c>
      <c r="X48" s="30">
        <v>15340</v>
      </c>
      <c r="Y48" s="48">
        <f t="shared" si="17"/>
        <v>-0.204819277108434</v>
      </c>
      <c r="Z48" s="48">
        <f t="shared" si="18"/>
        <v>-0.232947147201312</v>
      </c>
      <c r="AA48" s="48">
        <f t="shared" si="19"/>
        <v>1.12903225806452</v>
      </c>
      <c r="AB48" s="48">
        <f t="shared" si="20"/>
        <v>0.973882007822686</v>
      </c>
      <c r="AC48" s="48"/>
    </row>
    <row r="49" customHeight="1" spans="1:29">
      <c r="A49" s="30"/>
      <c r="B49" s="21"/>
      <c r="C49" s="31">
        <v>117756</v>
      </c>
      <c r="D49" s="20" t="s">
        <v>757</v>
      </c>
      <c r="E49" s="20" t="str">
        <f t="shared" si="16"/>
        <v>117756,</v>
      </c>
      <c r="F49" s="31" t="s">
        <v>13</v>
      </c>
      <c r="G49" s="31" t="s">
        <v>890</v>
      </c>
      <c r="H49" s="32" t="s">
        <v>883</v>
      </c>
      <c r="I49" s="18">
        <v>716.55</v>
      </c>
      <c r="J49" s="18">
        <v>900</v>
      </c>
      <c r="K49" s="41">
        <v>0.203833333333333</v>
      </c>
      <c r="L49" s="40" t="s">
        <v>891</v>
      </c>
      <c r="M49" s="30"/>
      <c r="N49" s="30"/>
      <c r="O49" s="30">
        <f>VLOOKUP(C:C,[1]查询指定品种销售汇总!$B$1:$U$65536,20,0)</f>
        <v>37</v>
      </c>
      <c r="P49" s="30">
        <f>VLOOKUP(C:C,[1]查询指定品种销售汇总!$B$1:$V$65536,21,0)</f>
        <v>29894.97</v>
      </c>
      <c r="Q49" s="46" t="str">
        <f>VLOOKUP(C:C,[1]查询指定品种销售汇总!$B$1:$X$65536,23,0)</f>
        <v>11.31%</v>
      </c>
      <c r="R49" s="30">
        <v>37</v>
      </c>
      <c r="S49" s="30">
        <v>29894.97</v>
      </c>
      <c r="T49" s="30" t="s">
        <v>1056</v>
      </c>
      <c r="U49" s="30">
        <v>40</v>
      </c>
      <c r="V49" s="30">
        <v>32263.88</v>
      </c>
      <c r="W49" s="30">
        <v>15</v>
      </c>
      <c r="X49" s="30">
        <v>13490</v>
      </c>
      <c r="Y49" s="48">
        <f t="shared" si="17"/>
        <v>-0.075</v>
      </c>
      <c r="Z49" s="48">
        <f t="shared" si="18"/>
        <v>-0.0734229733063723</v>
      </c>
      <c r="AA49" s="48">
        <f t="shared" si="19"/>
        <v>1.46666666666667</v>
      </c>
      <c r="AB49" s="48">
        <f t="shared" si="20"/>
        <v>1.21608376575241</v>
      </c>
      <c r="AC49" s="48"/>
    </row>
    <row r="50" customHeight="1" spans="1:29">
      <c r="A50" s="30"/>
      <c r="B50" s="21"/>
      <c r="C50" s="31">
        <v>141310</v>
      </c>
      <c r="D50" s="20" t="s">
        <v>757</v>
      </c>
      <c r="E50" s="20" t="str">
        <f t="shared" si="16"/>
        <v>141310,</v>
      </c>
      <c r="F50" s="31" t="s">
        <v>13</v>
      </c>
      <c r="G50" s="31" t="s">
        <v>894</v>
      </c>
      <c r="H50" s="32" t="s">
        <v>883</v>
      </c>
      <c r="I50" s="18">
        <v>723.71</v>
      </c>
      <c r="J50" s="18">
        <v>950</v>
      </c>
      <c r="K50" s="41">
        <v>0.2382</v>
      </c>
      <c r="L50" s="40" t="s">
        <v>895</v>
      </c>
      <c r="M50" s="30"/>
      <c r="N50" s="30"/>
      <c r="O50" s="30">
        <f>VLOOKUP(C:C,[1]查询指定品种销售汇总!$B$1:$U$65536,20,0)</f>
        <v>62</v>
      </c>
      <c r="P50" s="30">
        <f>VLOOKUP(C:C,[1]查询指定品种销售汇总!$B$1:$V$65536,21,0)</f>
        <v>52186.16</v>
      </c>
      <c r="Q50" s="46" t="str">
        <f>VLOOKUP(C:C,[1]查询指定品种销售汇总!$B$1:$X$65536,23,0)</f>
        <v>15.48%</v>
      </c>
      <c r="R50" s="30">
        <v>62</v>
      </c>
      <c r="S50" s="30">
        <v>52186.16</v>
      </c>
      <c r="T50" s="30" t="s">
        <v>1057</v>
      </c>
      <c r="U50" s="30">
        <v>71</v>
      </c>
      <c r="V50" s="30">
        <v>60359.53</v>
      </c>
      <c r="W50" s="30">
        <v>38</v>
      </c>
      <c r="X50" s="30">
        <v>34198.94</v>
      </c>
      <c r="Y50" s="48">
        <f t="shared" si="17"/>
        <v>-0.126760563380282</v>
      </c>
      <c r="Z50" s="48">
        <f t="shared" si="18"/>
        <v>-0.135411425503147</v>
      </c>
      <c r="AA50" s="48">
        <f t="shared" si="19"/>
        <v>0.631578947368421</v>
      </c>
      <c r="AB50" s="48">
        <f t="shared" si="20"/>
        <v>0.525958406897992</v>
      </c>
      <c r="AC50" s="48"/>
    </row>
    <row r="51" customHeight="1" spans="1:29">
      <c r="A51" s="30"/>
      <c r="B51" s="21"/>
      <c r="C51" s="1">
        <v>118078</v>
      </c>
      <c r="D51" s="20" t="s">
        <v>757</v>
      </c>
      <c r="E51" s="20" t="str">
        <f t="shared" si="16"/>
        <v>118078,</v>
      </c>
      <c r="F51" s="1" t="s">
        <v>12</v>
      </c>
      <c r="G51" s="1" t="s">
        <v>897</v>
      </c>
      <c r="H51" s="33" t="s">
        <v>898</v>
      </c>
      <c r="I51" s="18">
        <v>768.2</v>
      </c>
      <c r="J51" s="18">
        <v>965</v>
      </c>
      <c r="K51" s="41">
        <f t="shared" ref="K51:K57" si="21">(J51-I51)/I51</f>
        <v>0.256183285602708</v>
      </c>
      <c r="L51" s="40" t="s">
        <v>899</v>
      </c>
      <c r="M51" s="30"/>
      <c r="N51" s="30"/>
      <c r="O51" s="30">
        <f>VLOOKUP(C:C,[1]查询指定品种销售汇总!$B$1:$U$65536,20,0)</f>
        <v>74</v>
      </c>
      <c r="P51" s="30">
        <f>VLOOKUP(C:C,[1]查询指定品种销售汇总!$B$1:$V$65536,21,0)</f>
        <v>61362.72</v>
      </c>
      <c r="Q51" s="46" t="str">
        <f>VLOOKUP(C:C,[1]查询指定品种销售汇总!$B$1:$X$65536,23,0)</f>
        <v>7.41%</v>
      </c>
      <c r="R51" s="30">
        <v>74</v>
      </c>
      <c r="S51" s="30">
        <v>61362.72</v>
      </c>
      <c r="T51" s="30" t="s">
        <v>1058</v>
      </c>
      <c r="U51" s="30">
        <v>67</v>
      </c>
      <c r="V51" s="30">
        <v>56642.02</v>
      </c>
      <c r="W51" s="30">
        <v>98.999993</v>
      </c>
      <c r="X51" s="30">
        <v>93663.39</v>
      </c>
      <c r="Y51" s="48">
        <f t="shared" si="17"/>
        <v>0.104477611940299</v>
      </c>
      <c r="Z51" s="48">
        <f t="shared" si="18"/>
        <v>0.0833427197688219</v>
      </c>
      <c r="AA51" s="48">
        <f t="shared" si="19"/>
        <v>-0.252525199673499</v>
      </c>
      <c r="AB51" s="48">
        <f t="shared" si="20"/>
        <v>-0.344859074607485</v>
      </c>
      <c r="AC51" s="48"/>
    </row>
    <row r="52" customHeight="1" spans="1:29">
      <c r="A52" s="30"/>
      <c r="B52" s="21"/>
      <c r="C52" s="1">
        <v>23896</v>
      </c>
      <c r="D52" s="20" t="s">
        <v>757</v>
      </c>
      <c r="E52" s="20" t="str">
        <f t="shared" si="16"/>
        <v>23896,</v>
      </c>
      <c r="F52" s="1" t="s">
        <v>12</v>
      </c>
      <c r="G52" s="1" t="s">
        <v>902</v>
      </c>
      <c r="H52" s="33" t="s">
        <v>898</v>
      </c>
      <c r="I52" s="18">
        <v>394.1</v>
      </c>
      <c r="J52" s="18">
        <v>495</v>
      </c>
      <c r="K52" s="41">
        <f t="shared" si="21"/>
        <v>0.256026389241309</v>
      </c>
      <c r="L52" s="40" t="s">
        <v>903</v>
      </c>
      <c r="M52" s="30"/>
      <c r="N52" s="30"/>
      <c r="O52" s="30">
        <f>VLOOKUP(C:C,[1]查询指定品种销售汇总!$B$1:$U$65536,20,0)</f>
        <v>241</v>
      </c>
      <c r="P52" s="30">
        <f>VLOOKUP(C:C,[1]查询指定品种销售汇总!$B$1:$V$65536,21,0)</f>
        <v>112898.51</v>
      </c>
      <c r="Q52" s="46" t="str">
        <f>VLOOKUP(C:C,[1]查询指定品种销售汇总!$B$1:$X$65536,23,0)</f>
        <v>15.84%</v>
      </c>
      <c r="R52" s="30">
        <v>241</v>
      </c>
      <c r="S52" s="30">
        <v>112898.51</v>
      </c>
      <c r="T52" s="30" t="s">
        <v>1059</v>
      </c>
      <c r="U52" s="30">
        <v>225</v>
      </c>
      <c r="V52" s="30">
        <v>105780.83</v>
      </c>
      <c r="W52" s="30">
        <v>206</v>
      </c>
      <c r="X52" s="30">
        <v>101156.8</v>
      </c>
      <c r="Y52" s="48">
        <f t="shared" si="17"/>
        <v>0.0711111111111111</v>
      </c>
      <c r="Z52" s="48">
        <f t="shared" si="18"/>
        <v>0.0672870500259829</v>
      </c>
      <c r="AA52" s="48">
        <f t="shared" si="19"/>
        <v>0.169902912621359</v>
      </c>
      <c r="AB52" s="48">
        <f t="shared" si="20"/>
        <v>0.116074351897253</v>
      </c>
      <c r="AC52" s="48"/>
    </row>
    <row r="53" customHeight="1" spans="1:29">
      <c r="A53" s="30"/>
      <c r="B53" s="21"/>
      <c r="C53" s="1">
        <v>23895</v>
      </c>
      <c r="D53" s="20" t="s">
        <v>757</v>
      </c>
      <c r="E53" s="20" t="str">
        <f t="shared" si="16"/>
        <v>23895,</v>
      </c>
      <c r="F53" s="1" t="s">
        <v>12</v>
      </c>
      <c r="G53" s="1" t="s">
        <v>905</v>
      </c>
      <c r="H53" s="33" t="s">
        <v>898</v>
      </c>
      <c r="I53" s="18">
        <v>96.55</v>
      </c>
      <c r="J53" s="18">
        <v>128</v>
      </c>
      <c r="K53" s="41">
        <f t="shared" si="21"/>
        <v>0.325737959606422</v>
      </c>
      <c r="L53" s="40" t="s">
        <v>762</v>
      </c>
      <c r="M53" s="30"/>
      <c r="N53" s="30"/>
      <c r="O53" s="30">
        <f>VLOOKUP(C:C,[1]查询指定品种销售汇总!$B$1:$U$65536,20,0)</f>
        <v>709</v>
      </c>
      <c r="P53" s="30">
        <f>VLOOKUP(C:C,[1]查询指定品种销售汇总!$B$1:$V$65536,21,0)</f>
        <v>71323.08</v>
      </c>
      <c r="Q53" s="46" t="str">
        <f>VLOOKUP(C:C,[1]查询指定品种销售汇总!$B$1:$X$65536,23,0)</f>
        <v>27.67%</v>
      </c>
      <c r="R53" s="30">
        <v>709</v>
      </c>
      <c r="S53" s="30">
        <v>71323.08</v>
      </c>
      <c r="T53" s="30" t="s">
        <v>1060</v>
      </c>
      <c r="U53" s="30">
        <v>707</v>
      </c>
      <c r="V53" s="30">
        <v>72393.02</v>
      </c>
      <c r="W53" s="30">
        <v>536</v>
      </c>
      <c r="X53" s="30">
        <v>56162.17</v>
      </c>
      <c r="Y53" s="48">
        <f t="shared" si="17"/>
        <v>0.00282885431400283</v>
      </c>
      <c r="Z53" s="48">
        <f t="shared" si="18"/>
        <v>-0.0147796016798305</v>
      </c>
      <c r="AA53" s="48">
        <f t="shared" si="19"/>
        <v>0.322761194029851</v>
      </c>
      <c r="AB53" s="48">
        <f t="shared" si="20"/>
        <v>0.269948792933037</v>
      </c>
      <c r="AC53" s="48"/>
    </row>
    <row r="54" customHeight="1" spans="1:29">
      <c r="A54" s="30"/>
      <c r="B54" s="21"/>
      <c r="C54" s="1">
        <v>23455</v>
      </c>
      <c r="D54" s="20" t="s">
        <v>757</v>
      </c>
      <c r="E54" s="20" t="str">
        <f t="shared" si="16"/>
        <v>23455,</v>
      </c>
      <c r="F54" s="1" t="s">
        <v>12</v>
      </c>
      <c r="G54" s="1" t="s">
        <v>907</v>
      </c>
      <c r="H54" s="33" t="s">
        <v>898</v>
      </c>
      <c r="I54" s="18">
        <v>103.5</v>
      </c>
      <c r="J54" s="18">
        <v>159</v>
      </c>
      <c r="K54" s="41">
        <f t="shared" si="21"/>
        <v>0.536231884057971</v>
      </c>
      <c r="L54" s="40" t="s">
        <v>762</v>
      </c>
      <c r="M54" s="30"/>
      <c r="N54" s="30"/>
      <c r="O54" s="30">
        <f>VLOOKUP(C:C,[1]查询指定品种销售汇总!$B$1:$U$65536,20,0)</f>
        <v>70</v>
      </c>
      <c r="P54" s="30">
        <f>VLOOKUP(C:C,[1]查询指定品种销售汇总!$B$1:$V$65536,21,0)</f>
        <v>3904.26</v>
      </c>
      <c r="Q54" s="46" t="str">
        <f>VLOOKUP(C:C,[1]查询指定品种销售汇总!$B$1:$X$65536,23,0)</f>
        <v>51.82%</v>
      </c>
      <c r="R54" s="30">
        <v>70</v>
      </c>
      <c r="S54" s="30">
        <v>3904.26</v>
      </c>
      <c r="T54" s="30" t="s">
        <v>1061</v>
      </c>
      <c r="U54" s="30">
        <v>70</v>
      </c>
      <c r="V54" s="30">
        <v>4723.96</v>
      </c>
      <c r="W54" s="30">
        <v>0</v>
      </c>
      <c r="X54" s="30">
        <v>0</v>
      </c>
      <c r="Y54" s="48">
        <f t="shared" si="17"/>
        <v>0</v>
      </c>
      <c r="Z54" s="48">
        <f t="shared" si="18"/>
        <v>-0.173519674171669</v>
      </c>
      <c r="AA54" s="48"/>
      <c r="AB54" s="48"/>
      <c r="AC54" s="48"/>
    </row>
    <row r="55" customHeight="1" spans="1:29">
      <c r="A55" s="30"/>
      <c r="B55" s="21"/>
      <c r="C55" s="1">
        <v>140822</v>
      </c>
      <c r="D55" s="20" t="s">
        <v>757</v>
      </c>
      <c r="E55" s="20" t="str">
        <f t="shared" si="16"/>
        <v>140822,</v>
      </c>
      <c r="F55" s="1" t="s">
        <v>12</v>
      </c>
      <c r="G55" s="1" t="s">
        <v>909</v>
      </c>
      <c r="H55" s="33" t="s">
        <v>898</v>
      </c>
      <c r="I55" s="18">
        <v>410</v>
      </c>
      <c r="J55" s="18">
        <v>636</v>
      </c>
      <c r="K55" s="41">
        <f t="shared" si="21"/>
        <v>0.551219512195122</v>
      </c>
      <c r="L55" s="40" t="s">
        <v>762</v>
      </c>
      <c r="M55" s="30"/>
      <c r="N55" s="30"/>
      <c r="O55" s="30">
        <f>VLOOKUP(C:C,[1]查询指定品种销售汇总!$B$1:$U$65536,20,0)</f>
        <v>20</v>
      </c>
      <c r="P55" s="30">
        <f>VLOOKUP(C:C,[1]查询指定品种销售汇总!$B$1:$V$65536,21,0)</f>
        <v>3020.55</v>
      </c>
      <c r="Q55" s="46" t="str">
        <f>VLOOKUP(C:C,[1]查询指定品种销售汇总!$B$1:$X$65536,23,0)</f>
        <v>31.46%</v>
      </c>
      <c r="R55" s="30">
        <v>20</v>
      </c>
      <c r="S55" s="30">
        <v>3020.55</v>
      </c>
      <c r="T55" s="30" t="s">
        <v>1062</v>
      </c>
      <c r="U55" s="30">
        <v>45</v>
      </c>
      <c r="V55" s="30">
        <v>6858.8</v>
      </c>
      <c r="W55" s="30">
        <v>39</v>
      </c>
      <c r="X55" s="30">
        <v>5866.11</v>
      </c>
      <c r="Y55" s="48">
        <f t="shared" si="17"/>
        <v>-0.555555555555556</v>
      </c>
      <c r="Z55" s="48">
        <f t="shared" si="18"/>
        <v>-0.559609552691433</v>
      </c>
      <c r="AA55" s="48">
        <f t="shared" si="19"/>
        <v>-0.487179487179487</v>
      </c>
      <c r="AB55" s="48">
        <f t="shared" si="20"/>
        <v>-0.485084664283486</v>
      </c>
      <c r="AC55" s="48"/>
    </row>
    <row r="56" customHeight="1" spans="1:29">
      <c r="A56" s="30"/>
      <c r="B56" s="21"/>
      <c r="C56" s="1">
        <v>198582</v>
      </c>
      <c r="D56" s="20" t="s">
        <v>757</v>
      </c>
      <c r="E56" s="20" t="str">
        <f t="shared" si="16"/>
        <v>198582,</v>
      </c>
      <c r="F56" s="1" t="s">
        <v>12</v>
      </c>
      <c r="G56" s="1" t="s">
        <v>911</v>
      </c>
      <c r="H56" s="33" t="s">
        <v>898</v>
      </c>
      <c r="I56" s="18">
        <v>54.4</v>
      </c>
      <c r="J56" s="18">
        <v>78</v>
      </c>
      <c r="K56" s="41">
        <f t="shared" si="21"/>
        <v>0.433823529411765</v>
      </c>
      <c r="L56" s="40" t="s">
        <v>912</v>
      </c>
      <c r="M56" s="30"/>
      <c r="N56" s="30"/>
      <c r="O56" s="30">
        <f>VLOOKUP(C:C,[1]查询指定品种销售汇总!$B$1:$U$65536,20,0)</f>
        <v>28</v>
      </c>
      <c r="P56" s="30">
        <f>VLOOKUP(C:C,[1]查询指定品种销售汇总!$B$1:$V$65536,21,0)</f>
        <v>7943.06</v>
      </c>
      <c r="Q56" s="46" t="str">
        <f>VLOOKUP(C:C,[1]查询指定品种销售汇总!$B$1:$X$65536,23,0)</f>
        <v>24.42%</v>
      </c>
      <c r="R56" s="30">
        <v>28</v>
      </c>
      <c r="S56" s="30">
        <v>7943.06</v>
      </c>
      <c r="T56" s="30" t="s">
        <v>1063</v>
      </c>
      <c r="U56" s="30">
        <v>22</v>
      </c>
      <c r="V56" s="30">
        <v>6573.18</v>
      </c>
      <c r="W56" s="30">
        <v>0</v>
      </c>
      <c r="X56" s="30">
        <v>0</v>
      </c>
      <c r="Y56" s="48">
        <f t="shared" si="17"/>
        <v>0.272727272727273</v>
      </c>
      <c r="Z56" s="48">
        <f t="shared" si="18"/>
        <v>0.208404455682029</v>
      </c>
      <c r="AA56" s="48"/>
      <c r="AB56" s="48"/>
      <c r="AC56" s="48"/>
    </row>
    <row r="57" customHeight="1" spans="1:29">
      <c r="A57" s="30"/>
      <c r="B57" s="21"/>
      <c r="C57" s="1">
        <v>140823</v>
      </c>
      <c r="D57" s="20" t="s">
        <v>757</v>
      </c>
      <c r="E57" s="20" t="str">
        <f t="shared" si="16"/>
        <v>140823,</v>
      </c>
      <c r="F57" s="1" t="s">
        <v>12</v>
      </c>
      <c r="G57" s="1" t="s">
        <v>914</v>
      </c>
      <c r="H57" s="33" t="s">
        <v>898</v>
      </c>
      <c r="I57" s="18">
        <v>214.4</v>
      </c>
      <c r="J57" s="18">
        <v>288</v>
      </c>
      <c r="K57" s="41">
        <f t="shared" si="21"/>
        <v>0.343283582089552</v>
      </c>
      <c r="L57" s="40" t="s">
        <v>915</v>
      </c>
      <c r="M57" s="30"/>
      <c r="N57" s="30"/>
      <c r="O57" s="30">
        <f>VLOOKUP(C:C,[1]查询指定品种销售汇总!$B$1:$U$65536,20,0)</f>
        <v>5</v>
      </c>
      <c r="P57" s="30">
        <f>VLOOKUP(C:C,[1]查询指定品种销售汇总!$B$1:$V$65536,21,0)</f>
        <v>2925.6</v>
      </c>
      <c r="Q57" s="46" t="str">
        <f>VLOOKUP(C:C,[1]查询指定品种销售汇总!$B$1:$X$65536,23,0)</f>
        <v>29.92%</v>
      </c>
      <c r="R57" s="30">
        <v>5</v>
      </c>
      <c r="S57" s="30">
        <v>2925.6</v>
      </c>
      <c r="T57" s="30" t="s">
        <v>1064</v>
      </c>
      <c r="U57" s="30">
        <v>5</v>
      </c>
      <c r="V57" s="30">
        <v>2564.56</v>
      </c>
      <c r="W57" s="30">
        <v>10</v>
      </c>
      <c r="X57" s="30">
        <v>6232.8</v>
      </c>
      <c r="Y57" s="48">
        <f t="shared" si="17"/>
        <v>0</v>
      </c>
      <c r="Z57" s="48">
        <f t="shared" si="18"/>
        <v>0.140780484761519</v>
      </c>
      <c r="AA57" s="48">
        <f t="shared" si="19"/>
        <v>-0.5</v>
      </c>
      <c r="AB57" s="48">
        <f t="shared" si="20"/>
        <v>-0.530612244897959</v>
      </c>
      <c r="AC57" s="48"/>
    </row>
    <row r="58" s="12" customFormat="1" customHeight="1" spans="1:16377">
      <c r="A58" s="34"/>
      <c r="B58" s="35"/>
      <c r="C58" s="34"/>
      <c r="D58" s="34"/>
      <c r="E58" s="34"/>
      <c r="F58" s="34" t="s">
        <v>881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>
        <f t="shared" ref="R58:W58" si="22">R47*1+R48*4+R49*8+R50*7+R51*10+R52*5+R53*1+R54*0.5+R55*1+R56*2.5+R57*5</f>
        <v>4125</v>
      </c>
      <c r="S58" s="34"/>
      <c r="T58" s="34"/>
      <c r="U58" s="34">
        <f t="shared" si="22"/>
        <v>4165</v>
      </c>
      <c r="V58" s="34"/>
      <c r="W58" s="34">
        <f t="shared" si="22"/>
        <v>3286.99993</v>
      </c>
      <c r="X58" s="34"/>
      <c r="Y58" s="34"/>
      <c r="Z58" s="34"/>
      <c r="AA58" s="34"/>
      <c r="AB58" s="34"/>
      <c r="AC58" s="50">
        <f>R58/M47</f>
        <v>0.920142761543609</v>
      </c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  <c r="AMA58" s="11"/>
      <c r="AMB58" s="11"/>
      <c r="AMC58" s="11"/>
      <c r="AMD58" s="11"/>
      <c r="AME58" s="11"/>
      <c r="AMF58" s="11"/>
      <c r="AMG58" s="11"/>
      <c r="AMH58" s="11"/>
      <c r="AMI58" s="11"/>
      <c r="AMJ58" s="11"/>
      <c r="AMK58" s="11"/>
      <c r="AML58" s="11"/>
      <c r="AMM58" s="11"/>
      <c r="AMN58" s="11"/>
      <c r="AMO58" s="11"/>
      <c r="AMP58" s="11"/>
      <c r="AMQ58" s="11"/>
      <c r="AMR58" s="11"/>
      <c r="AMS58" s="11"/>
      <c r="AMT58" s="11"/>
      <c r="AMU58" s="11"/>
      <c r="AMV58" s="11"/>
      <c r="AMW58" s="11"/>
      <c r="AMX58" s="11"/>
      <c r="AMY58" s="11"/>
      <c r="AMZ58" s="11"/>
      <c r="ANA58" s="11"/>
      <c r="ANB58" s="11"/>
      <c r="ANC58" s="11"/>
      <c r="AND58" s="11"/>
      <c r="ANE58" s="11"/>
      <c r="ANF58" s="11"/>
      <c r="ANG58" s="11"/>
      <c r="ANH58" s="11"/>
      <c r="ANI58" s="11"/>
      <c r="ANJ58" s="11"/>
      <c r="ANK58" s="11"/>
      <c r="ANL58" s="11"/>
      <c r="ANM58" s="11"/>
      <c r="ANN58" s="11"/>
      <c r="ANO58" s="11"/>
      <c r="ANP58" s="11"/>
      <c r="ANQ58" s="11"/>
      <c r="ANR58" s="11"/>
      <c r="ANS58" s="11"/>
      <c r="ANT58" s="11"/>
      <c r="ANU58" s="11"/>
      <c r="ANV58" s="11"/>
      <c r="ANW58" s="11"/>
      <c r="ANX58" s="11"/>
      <c r="ANY58" s="11"/>
      <c r="ANZ58" s="11"/>
      <c r="AOA58" s="11"/>
      <c r="AOB58" s="11"/>
      <c r="AOC58" s="11"/>
      <c r="AOD58" s="11"/>
      <c r="AOE58" s="11"/>
      <c r="AOF58" s="11"/>
      <c r="AOG58" s="11"/>
      <c r="AOH58" s="11"/>
      <c r="AOI58" s="11"/>
      <c r="AOJ58" s="11"/>
      <c r="AOK58" s="11"/>
      <c r="AOL58" s="11"/>
      <c r="AOM58" s="11"/>
      <c r="AON58" s="11"/>
      <c r="AOO58" s="11"/>
      <c r="AOP58" s="11"/>
      <c r="AOQ58" s="11"/>
      <c r="AOR58" s="11"/>
      <c r="AOS58" s="11"/>
      <c r="AOT58" s="11"/>
      <c r="AOU58" s="11"/>
      <c r="AOV58" s="11"/>
      <c r="AOW58" s="11"/>
      <c r="AOX58" s="11"/>
      <c r="AOY58" s="11"/>
      <c r="AOZ58" s="11"/>
      <c r="APA58" s="11"/>
      <c r="APB58" s="11"/>
      <c r="APC58" s="11"/>
      <c r="APD58" s="11"/>
      <c r="APE58" s="11"/>
      <c r="APF58" s="11"/>
      <c r="APG58" s="11"/>
      <c r="APH58" s="11"/>
      <c r="API58" s="11"/>
      <c r="APJ58" s="11"/>
      <c r="APK58" s="11"/>
      <c r="APL58" s="11"/>
      <c r="APM58" s="11"/>
      <c r="APN58" s="11"/>
      <c r="APO58" s="11"/>
      <c r="APP58" s="11"/>
      <c r="APQ58" s="11"/>
      <c r="APR58" s="11"/>
      <c r="APS58" s="11"/>
      <c r="APT58" s="11"/>
      <c r="APU58" s="11"/>
      <c r="APV58" s="11"/>
      <c r="APW58" s="11"/>
      <c r="APX58" s="11"/>
      <c r="APY58" s="11"/>
      <c r="APZ58" s="11"/>
      <c r="AQA58" s="11"/>
      <c r="AQB58" s="11"/>
      <c r="AQC58" s="11"/>
      <c r="AQD58" s="11"/>
      <c r="AQE58" s="11"/>
      <c r="AQF58" s="11"/>
      <c r="AQG58" s="11"/>
      <c r="AQH58" s="11"/>
      <c r="AQI58" s="11"/>
      <c r="AQJ58" s="11"/>
      <c r="AQK58" s="11"/>
      <c r="AQL58" s="11"/>
      <c r="AQM58" s="11"/>
      <c r="AQN58" s="11"/>
      <c r="AQO58" s="11"/>
      <c r="AQP58" s="11"/>
      <c r="AQQ58" s="11"/>
      <c r="AQR58" s="11"/>
      <c r="AQS58" s="11"/>
      <c r="AQT58" s="11"/>
      <c r="AQU58" s="11"/>
      <c r="AQV58" s="11"/>
      <c r="AQW58" s="11"/>
      <c r="AQX58" s="11"/>
      <c r="AQY58" s="11"/>
      <c r="AQZ58" s="11"/>
      <c r="ARA58" s="11"/>
      <c r="ARB58" s="11"/>
      <c r="ARC58" s="11"/>
      <c r="ARD58" s="11"/>
      <c r="ARE58" s="11"/>
      <c r="ARF58" s="11"/>
      <c r="ARG58" s="11"/>
      <c r="ARH58" s="11"/>
      <c r="ARI58" s="11"/>
      <c r="ARJ58" s="11"/>
      <c r="ARK58" s="11"/>
      <c r="ARL58" s="11"/>
      <c r="ARM58" s="11"/>
      <c r="ARN58" s="11"/>
      <c r="ARO58" s="11"/>
      <c r="ARP58" s="11"/>
      <c r="ARQ58" s="11"/>
      <c r="ARR58" s="11"/>
      <c r="ARS58" s="11"/>
      <c r="ART58" s="11"/>
      <c r="ARU58" s="11"/>
      <c r="ARV58" s="11"/>
      <c r="ARW58" s="11"/>
      <c r="ARX58" s="11"/>
      <c r="ARY58" s="11"/>
      <c r="ARZ58" s="11"/>
      <c r="ASA58" s="11"/>
      <c r="ASB58" s="11"/>
      <c r="ASC58" s="11"/>
      <c r="ASD58" s="11"/>
      <c r="ASE58" s="11"/>
      <c r="ASF58" s="11"/>
      <c r="ASG58" s="11"/>
      <c r="ASH58" s="11"/>
      <c r="ASI58" s="11"/>
      <c r="ASJ58" s="11"/>
      <c r="ASK58" s="11"/>
      <c r="ASL58" s="11"/>
      <c r="ASM58" s="11"/>
      <c r="ASN58" s="11"/>
      <c r="ASO58" s="11"/>
      <c r="ASP58" s="11"/>
      <c r="ASQ58" s="11"/>
      <c r="ASR58" s="11"/>
      <c r="ASS58" s="11"/>
      <c r="AST58" s="11"/>
      <c r="ASU58" s="11"/>
      <c r="ASV58" s="11"/>
      <c r="ASW58" s="11"/>
      <c r="ASX58" s="11"/>
      <c r="ASY58" s="11"/>
      <c r="ASZ58" s="11"/>
      <c r="ATA58" s="11"/>
      <c r="ATB58" s="11"/>
      <c r="ATC58" s="11"/>
      <c r="ATD58" s="11"/>
      <c r="ATE58" s="11"/>
      <c r="ATF58" s="11"/>
      <c r="ATG58" s="11"/>
      <c r="ATH58" s="11"/>
      <c r="ATI58" s="11"/>
      <c r="ATJ58" s="11"/>
      <c r="ATK58" s="11"/>
      <c r="ATL58" s="11"/>
      <c r="ATM58" s="11"/>
      <c r="ATN58" s="11"/>
      <c r="ATO58" s="11"/>
      <c r="ATP58" s="11"/>
      <c r="ATQ58" s="11"/>
      <c r="ATR58" s="11"/>
      <c r="ATS58" s="11"/>
      <c r="ATT58" s="11"/>
      <c r="ATU58" s="11"/>
      <c r="ATV58" s="11"/>
      <c r="ATW58" s="11"/>
      <c r="ATX58" s="11"/>
      <c r="ATY58" s="11"/>
      <c r="ATZ58" s="11"/>
      <c r="AUA58" s="11"/>
      <c r="AUB58" s="11"/>
      <c r="AUC58" s="11"/>
      <c r="AUD58" s="11"/>
      <c r="AUE58" s="11"/>
      <c r="AUF58" s="11"/>
      <c r="AUG58" s="11"/>
      <c r="AUH58" s="11"/>
      <c r="AUI58" s="11"/>
      <c r="AUJ58" s="11"/>
      <c r="AUK58" s="11"/>
      <c r="AUL58" s="11"/>
      <c r="AUM58" s="11"/>
      <c r="AUN58" s="11"/>
      <c r="AUO58" s="11"/>
      <c r="AUP58" s="11"/>
      <c r="AUQ58" s="11"/>
      <c r="AUR58" s="11"/>
      <c r="AUS58" s="11"/>
      <c r="AUT58" s="11"/>
      <c r="AUU58" s="11"/>
      <c r="AUV58" s="11"/>
      <c r="AUW58" s="11"/>
      <c r="AUX58" s="11"/>
      <c r="AUY58" s="11"/>
      <c r="AUZ58" s="11"/>
      <c r="AVA58" s="11"/>
      <c r="AVB58" s="11"/>
      <c r="AVC58" s="11"/>
      <c r="AVD58" s="11"/>
      <c r="AVE58" s="11"/>
      <c r="AVF58" s="11"/>
      <c r="AVG58" s="11"/>
      <c r="AVH58" s="11"/>
      <c r="AVI58" s="11"/>
      <c r="AVJ58" s="11"/>
      <c r="AVK58" s="11"/>
      <c r="AVL58" s="11"/>
      <c r="AVM58" s="11"/>
      <c r="AVN58" s="11"/>
      <c r="AVO58" s="11"/>
      <c r="AVP58" s="11"/>
      <c r="AVQ58" s="11"/>
      <c r="AVR58" s="11"/>
      <c r="AVS58" s="11"/>
      <c r="AVT58" s="11"/>
      <c r="AVU58" s="11"/>
      <c r="AVV58" s="11"/>
      <c r="AVW58" s="11"/>
      <c r="AVX58" s="11"/>
      <c r="AVY58" s="11"/>
      <c r="AVZ58" s="11"/>
      <c r="AWA58" s="11"/>
      <c r="AWB58" s="11"/>
      <c r="AWC58" s="11"/>
      <c r="AWD58" s="11"/>
      <c r="AWE58" s="11"/>
      <c r="AWF58" s="11"/>
      <c r="AWG58" s="11"/>
      <c r="AWH58" s="11"/>
      <c r="AWI58" s="11"/>
      <c r="AWJ58" s="11"/>
      <c r="AWK58" s="11"/>
      <c r="AWL58" s="11"/>
      <c r="AWM58" s="11"/>
      <c r="AWN58" s="11"/>
      <c r="AWO58" s="11"/>
      <c r="AWP58" s="11"/>
      <c r="AWQ58" s="11"/>
      <c r="AWR58" s="11"/>
      <c r="AWS58" s="11"/>
      <c r="AWT58" s="11"/>
      <c r="AWU58" s="11"/>
      <c r="AWV58" s="11"/>
      <c r="AWW58" s="11"/>
      <c r="AWX58" s="11"/>
      <c r="AWY58" s="11"/>
      <c r="AWZ58" s="11"/>
      <c r="AXA58" s="11"/>
      <c r="AXB58" s="11"/>
      <c r="AXC58" s="11"/>
      <c r="AXD58" s="11"/>
      <c r="AXE58" s="11"/>
      <c r="AXF58" s="11"/>
      <c r="AXG58" s="11"/>
      <c r="AXH58" s="11"/>
      <c r="AXI58" s="11"/>
      <c r="AXJ58" s="11"/>
      <c r="AXK58" s="11"/>
      <c r="AXL58" s="11"/>
      <c r="AXM58" s="11"/>
      <c r="AXN58" s="11"/>
      <c r="AXO58" s="11"/>
      <c r="AXP58" s="11"/>
      <c r="AXQ58" s="11"/>
      <c r="AXR58" s="11"/>
      <c r="AXS58" s="11"/>
      <c r="AXT58" s="11"/>
      <c r="AXU58" s="11"/>
      <c r="AXV58" s="11"/>
      <c r="AXW58" s="11"/>
      <c r="AXX58" s="11"/>
      <c r="AXY58" s="11"/>
      <c r="AXZ58" s="11"/>
      <c r="AYA58" s="11"/>
      <c r="AYB58" s="11"/>
      <c r="AYC58" s="11"/>
      <c r="AYD58" s="11"/>
      <c r="AYE58" s="11"/>
      <c r="AYF58" s="11"/>
      <c r="AYG58" s="11"/>
      <c r="AYH58" s="11"/>
      <c r="AYI58" s="11"/>
      <c r="AYJ58" s="11"/>
      <c r="AYK58" s="11"/>
      <c r="AYL58" s="11"/>
      <c r="AYM58" s="11"/>
      <c r="AYN58" s="11"/>
      <c r="AYO58" s="11"/>
      <c r="AYP58" s="11"/>
      <c r="AYQ58" s="11"/>
      <c r="AYR58" s="11"/>
      <c r="AYS58" s="11"/>
      <c r="AYT58" s="11"/>
      <c r="AYU58" s="11"/>
      <c r="AYV58" s="11"/>
      <c r="AYW58" s="11"/>
      <c r="AYX58" s="11"/>
      <c r="AYY58" s="11"/>
      <c r="AYZ58" s="11"/>
      <c r="AZA58" s="11"/>
      <c r="AZB58" s="11"/>
      <c r="AZC58" s="11"/>
      <c r="AZD58" s="11"/>
      <c r="AZE58" s="11"/>
      <c r="AZF58" s="11"/>
      <c r="AZG58" s="11"/>
      <c r="AZH58" s="11"/>
      <c r="AZI58" s="11"/>
      <c r="AZJ58" s="11"/>
      <c r="AZK58" s="11"/>
      <c r="AZL58" s="11"/>
      <c r="AZM58" s="11"/>
      <c r="AZN58" s="11"/>
      <c r="AZO58" s="11"/>
      <c r="AZP58" s="11"/>
      <c r="AZQ58" s="11"/>
      <c r="AZR58" s="11"/>
      <c r="AZS58" s="11"/>
      <c r="AZT58" s="11"/>
      <c r="AZU58" s="11"/>
      <c r="AZV58" s="11"/>
      <c r="AZW58" s="11"/>
      <c r="AZX58" s="11"/>
      <c r="AZY58" s="11"/>
      <c r="AZZ58" s="11"/>
      <c r="BAA58" s="11"/>
      <c r="BAB58" s="11"/>
      <c r="BAC58" s="11"/>
      <c r="BAD58" s="11"/>
      <c r="BAE58" s="11"/>
      <c r="BAF58" s="11"/>
      <c r="BAG58" s="11"/>
      <c r="BAH58" s="11"/>
      <c r="BAI58" s="11"/>
      <c r="BAJ58" s="11"/>
      <c r="BAK58" s="11"/>
      <c r="BAL58" s="11"/>
      <c r="BAM58" s="11"/>
      <c r="BAN58" s="11"/>
      <c r="BAO58" s="11"/>
      <c r="BAP58" s="11"/>
      <c r="BAQ58" s="11"/>
      <c r="BAR58" s="11"/>
      <c r="BAS58" s="11"/>
      <c r="BAT58" s="11"/>
      <c r="BAU58" s="11"/>
      <c r="BAV58" s="11"/>
      <c r="BAW58" s="11"/>
      <c r="BAX58" s="11"/>
      <c r="BAY58" s="11"/>
      <c r="BAZ58" s="11"/>
      <c r="BBA58" s="11"/>
      <c r="BBB58" s="11"/>
      <c r="BBC58" s="11"/>
      <c r="BBD58" s="11"/>
      <c r="BBE58" s="11"/>
      <c r="BBF58" s="11"/>
      <c r="BBG58" s="11"/>
      <c r="BBH58" s="11"/>
      <c r="BBI58" s="11"/>
      <c r="BBJ58" s="11"/>
      <c r="BBK58" s="11"/>
      <c r="BBL58" s="11"/>
      <c r="BBM58" s="11"/>
      <c r="BBN58" s="11"/>
      <c r="BBO58" s="11"/>
      <c r="BBP58" s="11"/>
      <c r="BBQ58" s="11"/>
      <c r="BBR58" s="11"/>
      <c r="BBS58" s="11"/>
      <c r="BBT58" s="11"/>
      <c r="BBU58" s="11"/>
      <c r="BBV58" s="11"/>
      <c r="BBW58" s="11"/>
      <c r="BBX58" s="11"/>
      <c r="BBY58" s="11"/>
      <c r="BBZ58" s="11"/>
      <c r="BCA58" s="11"/>
      <c r="BCB58" s="11"/>
      <c r="BCC58" s="11"/>
      <c r="BCD58" s="11"/>
      <c r="BCE58" s="11"/>
      <c r="BCF58" s="11"/>
      <c r="BCG58" s="11"/>
      <c r="BCH58" s="11"/>
      <c r="BCI58" s="11"/>
      <c r="BCJ58" s="11"/>
      <c r="BCK58" s="11"/>
      <c r="BCL58" s="11"/>
      <c r="BCM58" s="11"/>
      <c r="BCN58" s="11"/>
      <c r="BCO58" s="11"/>
      <c r="BCP58" s="11"/>
      <c r="BCQ58" s="11"/>
      <c r="BCR58" s="11"/>
      <c r="BCS58" s="11"/>
      <c r="BCT58" s="11"/>
      <c r="BCU58" s="11"/>
      <c r="BCV58" s="11"/>
      <c r="BCW58" s="11"/>
      <c r="BCX58" s="11"/>
      <c r="BCY58" s="11"/>
      <c r="BCZ58" s="11"/>
      <c r="BDA58" s="11"/>
      <c r="BDB58" s="11"/>
      <c r="BDC58" s="11"/>
      <c r="BDD58" s="11"/>
      <c r="BDE58" s="11"/>
      <c r="BDF58" s="11"/>
      <c r="BDG58" s="11"/>
      <c r="BDH58" s="11"/>
      <c r="BDI58" s="11"/>
      <c r="BDJ58" s="11"/>
      <c r="BDK58" s="11"/>
      <c r="BDL58" s="11"/>
      <c r="BDM58" s="11"/>
      <c r="BDN58" s="11"/>
      <c r="BDO58" s="11"/>
      <c r="BDP58" s="11"/>
      <c r="BDQ58" s="11"/>
      <c r="BDR58" s="11"/>
      <c r="BDS58" s="11"/>
      <c r="BDT58" s="11"/>
      <c r="BDU58" s="11"/>
      <c r="BDV58" s="11"/>
      <c r="BDW58" s="11"/>
      <c r="BDX58" s="11"/>
      <c r="BDY58" s="11"/>
      <c r="BDZ58" s="11"/>
      <c r="BEA58" s="11"/>
      <c r="BEB58" s="11"/>
      <c r="BEC58" s="11"/>
      <c r="BED58" s="11"/>
      <c r="BEE58" s="11"/>
      <c r="BEF58" s="11"/>
      <c r="BEG58" s="11"/>
      <c r="BEH58" s="11"/>
      <c r="BEI58" s="11"/>
      <c r="BEJ58" s="11"/>
      <c r="BEK58" s="11"/>
      <c r="BEL58" s="11"/>
      <c r="BEM58" s="11"/>
      <c r="BEN58" s="11"/>
      <c r="BEO58" s="11"/>
      <c r="BEP58" s="11"/>
      <c r="BEQ58" s="11"/>
      <c r="BER58" s="11"/>
      <c r="BES58" s="11"/>
      <c r="BET58" s="11"/>
      <c r="BEU58" s="11"/>
      <c r="BEV58" s="11"/>
      <c r="BEW58" s="11"/>
      <c r="BEX58" s="11"/>
      <c r="BEY58" s="11"/>
      <c r="BEZ58" s="11"/>
      <c r="BFA58" s="11"/>
      <c r="BFB58" s="11"/>
      <c r="BFC58" s="11"/>
      <c r="BFD58" s="11"/>
      <c r="BFE58" s="11"/>
      <c r="BFF58" s="11"/>
      <c r="BFG58" s="11"/>
      <c r="BFH58" s="11"/>
      <c r="BFI58" s="11"/>
      <c r="BFJ58" s="11"/>
      <c r="BFK58" s="11"/>
      <c r="BFL58" s="11"/>
      <c r="BFM58" s="11"/>
      <c r="BFN58" s="11"/>
      <c r="BFO58" s="11"/>
      <c r="BFP58" s="11"/>
      <c r="BFQ58" s="11"/>
      <c r="BFR58" s="11"/>
      <c r="BFS58" s="11"/>
      <c r="BFT58" s="11"/>
      <c r="BFU58" s="11"/>
      <c r="BFV58" s="11"/>
      <c r="BFW58" s="11"/>
      <c r="BFX58" s="11"/>
      <c r="BFY58" s="11"/>
      <c r="BFZ58" s="11"/>
      <c r="BGA58" s="11"/>
      <c r="BGB58" s="11"/>
      <c r="BGC58" s="11"/>
      <c r="BGD58" s="11"/>
      <c r="BGE58" s="11"/>
      <c r="BGF58" s="11"/>
      <c r="BGG58" s="11"/>
      <c r="BGH58" s="11"/>
      <c r="BGI58" s="11"/>
      <c r="BGJ58" s="11"/>
      <c r="BGK58" s="11"/>
      <c r="BGL58" s="11"/>
      <c r="BGM58" s="11"/>
      <c r="BGN58" s="11"/>
      <c r="BGO58" s="11"/>
      <c r="BGP58" s="11"/>
      <c r="BGQ58" s="11"/>
      <c r="BGR58" s="11"/>
      <c r="BGS58" s="11"/>
      <c r="BGT58" s="11"/>
      <c r="BGU58" s="11"/>
      <c r="BGV58" s="11"/>
      <c r="BGW58" s="11"/>
      <c r="BGX58" s="11"/>
      <c r="BGY58" s="11"/>
      <c r="BGZ58" s="11"/>
      <c r="BHA58" s="11"/>
      <c r="BHB58" s="11"/>
      <c r="BHC58" s="11"/>
      <c r="BHD58" s="11"/>
      <c r="BHE58" s="11"/>
      <c r="BHF58" s="11"/>
      <c r="BHG58" s="11"/>
      <c r="BHH58" s="11"/>
      <c r="BHI58" s="11"/>
      <c r="BHJ58" s="11"/>
      <c r="BHK58" s="11"/>
      <c r="BHL58" s="11"/>
      <c r="BHM58" s="11"/>
      <c r="BHN58" s="11"/>
      <c r="BHO58" s="11"/>
      <c r="BHP58" s="11"/>
      <c r="BHQ58" s="11"/>
      <c r="BHR58" s="11"/>
      <c r="BHS58" s="11"/>
      <c r="BHT58" s="11"/>
      <c r="BHU58" s="11"/>
      <c r="BHV58" s="11"/>
      <c r="BHW58" s="11"/>
      <c r="BHX58" s="11"/>
      <c r="BHY58" s="11"/>
      <c r="BHZ58" s="11"/>
      <c r="BIA58" s="11"/>
      <c r="BIB58" s="11"/>
      <c r="BIC58" s="11"/>
      <c r="BID58" s="11"/>
      <c r="BIE58" s="11"/>
      <c r="BIF58" s="11"/>
      <c r="BIG58" s="11"/>
      <c r="BIH58" s="11"/>
      <c r="BII58" s="11"/>
      <c r="BIJ58" s="11"/>
      <c r="BIK58" s="11"/>
      <c r="BIL58" s="11"/>
      <c r="BIM58" s="11"/>
      <c r="BIN58" s="11"/>
      <c r="BIO58" s="11"/>
      <c r="BIP58" s="11"/>
      <c r="BIQ58" s="11"/>
      <c r="BIR58" s="11"/>
      <c r="BIS58" s="11"/>
      <c r="BIT58" s="11"/>
      <c r="BIU58" s="11"/>
      <c r="BIV58" s="11"/>
      <c r="BIW58" s="11"/>
      <c r="BIX58" s="11"/>
      <c r="BIY58" s="11"/>
      <c r="BIZ58" s="11"/>
      <c r="BJA58" s="11"/>
      <c r="BJB58" s="11"/>
      <c r="BJC58" s="11"/>
      <c r="BJD58" s="11"/>
      <c r="BJE58" s="11"/>
      <c r="BJF58" s="11"/>
      <c r="BJG58" s="11"/>
      <c r="BJH58" s="11"/>
      <c r="BJI58" s="11"/>
      <c r="BJJ58" s="11"/>
      <c r="BJK58" s="11"/>
      <c r="BJL58" s="11"/>
      <c r="BJM58" s="11"/>
      <c r="BJN58" s="11"/>
      <c r="BJO58" s="11"/>
      <c r="BJP58" s="11"/>
      <c r="BJQ58" s="11"/>
      <c r="BJR58" s="11"/>
      <c r="BJS58" s="11"/>
      <c r="BJT58" s="11"/>
      <c r="BJU58" s="11"/>
      <c r="BJV58" s="11"/>
      <c r="BJW58" s="11"/>
      <c r="BJX58" s="11"/>
      <c r="BJY58" s="11"/>
      <c r="BJZ58" s="11"/>
      <c r="BKA58" s="11"/>
      <c r="BKB58" s="11"/>
      <c r="BKC58" s="11"/>
      <c r="BKD58" s="11"/>
      <c r="BKE58" s="11"/>
      <c r="BKF58" s="11"/>
      <c r="BKG58" s="11"/>
      <c r="BKH58" s="11"/>
      <c r="BKI58" s="11"/>
      <c r="BKJ58" s="11"/>
      <c r="BKK58" s="11"/>
      <c r="BKL58" s="11"/>
      <c r="BKM58" s="11"/>
      <c r="BKN58" s="11"/>
      <c r="BKO58" s="11"/>
      <c r="BKP58" s="11"/>
      <c r="BKQ58" s="11"/>
      <c r="BKR58" s="11"/>
      <c r="BKS58" s="11"/>
      <c r="BKT58" s="11"/>
      <c r="BKU58" s="11"/>
      <c r="BKV58" s="11"/>
      <c r="BKW58" s="11"/>
      <c r="BKX58" s="11"/>
      <c r="BKY58" s="11"/>
      <c r="BKZ58" s="11"/>
      <c r="BLA58" s="11"/>
      <c r="BLB58" s="11"/>
      <c r="BLC58" s="11"/>
      <c r="BLD58" s="11"/>
      <c r="BLE58" s="11"/>
      <c r="BLF58" s="11"/>
      <c r="BLG58" s="11"/>
      <c r="BLH58" s="11"/>
      <c r="BLI58" s="11"/>
      <c r="BLJ58" s="11"/>
      <c r="BLK58" s="11"/>
      <c r="BLL58" s="11"/>
      <c r="BLM58" s="11"/>
      <c r="BLN58" s="11"/>
      <c r="BLO58" s="11"/>
      <c r="BLP58" s="11"/>
      <c r="BLQ58" s="11"/>
      <c r="BLR58" s="11"/>
      <c r="BLS58" s="11"/>
      <c r="BLT58" s="11"/>
      <c r="BLU58" s="11"/>
      <c r="BLV58" s="11"/>
      <c r="BLW58" s="11"/>
      <c r="BLX58" s="11"/>
      <c r="BLY58" s="11"/>
      <c r="BLZ58" s="11"/>
      <c r="BMA58" s="11"/>
      <c r="BMB58" s="11"/>
      <c r="BMC58" s="11"/>
      <c r="BMD58" s="11"/>
      <c r="BME58" s="11"/>
      <c r="BMF58" s="11"/>
      <c r="BMG58" s="11"/>
      <c r="BMH58" s="11"/>
      <c r="BMI58" s="11"/>
      <c r="BMJ58" s="11"/>
      <c r="BMK58" s="11"/>
      <c r="BML58" s="11"/>
      <c r="BMM58" s="11"/>
      <c r="BMN58" s="11"/>
      <c r="BMO58" s="11"/>
      <c r="BMP58" s="11"/>
      <c r="BMQ58" s="11"/>
      <c r="BMR58" s="11"/>
      <c r="BMS58" s="11"/>
      <c r="BMT58" s="11"/>
      <c r="BMU58" s="11"/>
      <c r="BMV58" s="11"/>
      <c r="BMW58" s="11"/>
      <c r="BMX58" s="11"/>
      <c r="BMY58" s="11"/>
      <c r="BMZ58" s="11"/>
      <c r="BNA58" s="11"/>
      <c r="BNB58" s="11"/>
      <c r="BNC58" s="11"/>
      <c r="BND58" s="11"/>
      <c r="BNE58" s="11"/>
      <c r="BNF58" s="11"/>
      <c r="BNG58" s="11"/>
      <c r="BNH58" s="11"/>
      <c r="BNI58" s="11"/>
      <c r="BNJ58" s="11"/>
      <c r="BNK58" s="11"/>
      <c r="BNL58" s="11"/>
      <c r="BNM58" s="11"/>
      <c r="BNN58" s="11"/>
      <c r="BNO58" s="11"/>
      <c r="BNP58" s="11"/>
      <c r="BNQ58" s="11"/>
      <c r="BNR58" s="11"/>
      <c r="BNS58" s="11"/>
      <c r="BNT58" s="11"/>
      <c r="BNU58" s="11"/>
      <c r="BNV58" s="11"/>
      <c r="BNW58" s="11"/>
      <c r="BNX58" s="11"/>
      <c r="BNY58" s="11"/>
      <c r="BNZ58" s="11"/>
      <c r="BOA58" s="11"/>
      <c r="BOB58" s="11"/>
      <c r="BOC58" s="11"/>
      <c r="BOD58" s="11"/>
      <c r="BOE58" s="11"/>
      <c r="BOF58" s="11"/>
      <c r="BOG58" s="11"/>
      <c r="BOH58" s="11"/>
      <c r="BOI58" s="11"/>
      <c r="BOJ58" s="11"/>
      <c r="BOK58" s="11"/>
      <c r="BOL58" s="11"/>
      <c r="BOM58" s="11"/>
      <c r="BON58" s="11"/>
      <c r="BOO58" s="11"/>
      <c r="BOP58" s="11"/>
      <c r="BOQ58" s="11"/>
      <c r="BOR58" s="11"/>
      <c r="BOS58" s="11"/>
      <c r="BOT58" s="11"/>
      <c r="BOU58" s="11"/>
      <c r="BOV58" s="11"/>
      <c r="BOW58" s="11"/>
      <c r="BOX58" s="11"/>
      <c r="BOY58" s="11"/>
      <c r="BOZ58" s="11"/>
      <c r="BPA58" s="11"/>
      <c r="BPB58" s="11"/>
      <c r="BPC58" s="11"/>
      <c r="BPD58" s="11"/>
      <c r="BPE58" s="11"/>
      <c r="BPF58" s="11"/>
      <c r="BPG58" s="11"/>
      <c r="BPH58" s="11"/>
      <c r="BPI58" s="11"/>
      <c r="BPJ58" s="11"/>
      <c r="BPK58" s="11"/>
      <c r="BPL58" s="11"/>
      <c r="BPM58" s="11"/>
      <c r="BPN58" s="11"/>
      <c r="BPO58" s="11"/>
      <c r="BPP58" s="11"/>
      <c r="BPQ58" s="11"/>
      <c r="BPR58" s="11"/>
      <c r="BPS58" s="11"/>
      <c r="BPT58" s="11"/>
      <c r="BPU58" s="11"/>
      <c r="BPV58" s="11"/>
      <c r="BPW58" s="11"/>
      <c r="BPX58" s="11"/>
      <c r="BPY58" s="11"/>
      <c r="BPZ58" s="11"/>
      <c r="BQA58" s="11"/>
      <c r="BQB58" s="11"/>
      <c r="BQC58" s="11"/>
      <c r="BQD58" s="11"/>
      <c r="BQE58" s="11"/>
      <c r="BQF58" s="11"/>
      <c r="BQG58" s="11"/>
      <c r="BQH58" s="11"/>
      <c r="BQI58" s="11"/>
      <c r="BQJ58" s="11"/>
      <c r="BQK58" s="11"/>
      <c r="BQL58" s="11"/>
      <c r="BQM58" s="11"/>
      <c r="BQN58" s="11"/>
      <c r="BQO58" s="11"/>
      <c r="BQP58" s="11"/>
      <c r="BQQ58" s="11"/>
      <c r="BQR58" s="11"/>
      <c r="BQS58" s="11"/>
      <c r="BQT58" s="11"/>
      <c r="BQU58" s="11"/>
      <c r="BQV58" s="11"/>
      <c r="BQW58" s="11"/>
      <c r="BQX58" s="11"/>
      <c r="BQY58" s="11"/>
      <c r="BQZ58" s="11"/>
      <c r="BRA58" s="11"/>
      <c r="BRB58" s="11"/>
      <c r="BRC58" s="11"/>
      <c r="BRD58" s="11"/>
      <c r="BRE58" s="11"/>
      <c r="BRF58" s="11"/>
      <c r="BRG58" s="11"/>
      <c r="BRH58" s="11"/>
      <c r="BRI58" s="11"/>
      <c r="BRJ58" s="11"/>
      <c r="BRK58" s="11"/>
      <c r="BRL58" s="11"/>
      <c r="BRM58" s="11"/>
      <c r="BRN58" s="11"/>
      <c r="BRO58" s="11"/>
      <c r="BRP58" s="11"/>
      <c r="BRQ58" s="11"/>
      <c r="BRR58" s="11"/>
      <c r="BRS58" s="11"/>
      <c r="BRT58" s="11"/>
      <c r="BRU58" s="11"/>
      <c r="BRV58" s="11"/>
      <c r="BRW58" s="11"/>
      <c r="BRX58" s="11"/>
      <c r="BRY58" s="11"/>
      <c r="BRZ58" s="11"/>
      <c r="BSA58" s="11"/>
      <c r="BSB58" s="11"/>
      <c r="BSC58" s="11"/>
      <c r="BSD58" s="11"/>
      <c r="BSE58" s="11"/>
      <c r="BSF58" s="11"/>
      <c r="BSG58" s="11"/>
      <c r="BSH58" s="11"/>
      <c r="BSI58" s="11"/>
      <c r="BSJ58" s="11"/>
      <c r="BSK58" s="11"/>
      <c r="BSL58" s="11"/>
      <c r="BSM58" s="11"/>
      <c r="BSN58" s="11"/>
      <c r="BSO58" s="11"/>
      <c r="BSP58" s="11"/>
      <c r="BSQ58" s="11"/>
      <c r="BSR58" s="11"/>
      <c r="BSS58" s="11"/>
      <c r="BST58" s="11"/>
      <c r="BSU58" s="11"/>
      <c r="BSV58" s="11"/>
      <c r="BSW58" s="11"/>
      <c r="BSX58" s="11"/>
      <c r="BSY58" s="11"/>
      <c r="BSZ58" s="11"/>
      <c r="BTA58" s="11"/>
      <c r="BTB58" s="11"/>
      <c r="BTC58" s="11"/>
      <c r="BTD58" s="11"/>
      <c r="BTE58" s="11"/>
      <c r="BTF58" s="11"/>
      <c r="BTG58" s="11"/>
      <c r="BTH58" s="11"/>
      <c r="BTI58" s="11"/>
      <c r="BTJ58" s="11"/>
      <c r="BTK58" s="11"/>
      <c r="BTL58" s="11"/>
      <c r="BTM58" s="11"/>
      <c r="BTN58" s="11"/>
      <c r="BTO58" s="11"/>
      <c r="BTP58" s="11"/>
      <c r="BTQ58" s="11"/>
      <c r="BTR58" s="11"/>
      <c r="BTS58" s="11"/>
      <c r="BTT58" s="11"/>
      <c r="BTU58" s="11"/>
      <c r="BTV58" s="11"/>
      <c r="BTW58" s="11"/>
      <c r="BTX58" s="11"/>
      <c r="BTY58" s="11"/>
      <c r="BTZ58" s="11"/>
      <c r="BUA58" s="11"/>
      <c r="BUB58" s="11"/>
      <c r="BUC58" s="11"/>
      <c r="BUD58" s="11"/>
      <c r="BUE58" s="11"/>
      <c r="BUF58" s="11"/>
      <c r="BUG58" s="11"/>
      <c r="BUH58" s="11"/>
      <c r="BUI58" s="11"/>
      <c r="BUJ58" s="11"/>
      <c r="BUK58" s="11"/>
      <c r="BUL58" s="11"/>
      <c r="BUM58" s="11"/>
      <c r="BUN58" s="11"/>
      <c r="BUO58" s="11"/>
      <c r="BUP58" s="11"/>
      <c r="BUQ58" s="11"/>
      <c r="BUR58" s="11"/>
      <c r="BUS58" s="11"/>
      <c r="BUT58" s="11"/>
      <c r="BUU58" s="11"/>
      <c r="BUV58" s="11"/>
      <c r="BUW58" s="11"/>
      <c r="BUX58" s="11"/>
      <c r="BUY58" s="11"/>
      <c r="BUZ58" s="11"/>
      <c r="BVA58" s="11"/>
      <c r="BVB58" s="11"/>
      <c r="BVC58" s="11"/>
      <c r="BVD58" s="11"/>
      <c r="BVE58" s="11"/>
      <c r="BVF58" s="11"/>
      <c r="BVG58" s="11"/>
      <c r="BVH58" s="11"/>
      <c r="BVI58" s="11"/>
      <c r="BVJ58" s="11"/>
      <c r="BVK58" s="11"/>
      <c r="BVL58" s="11"/>
      <c r="BVM58" s="11"/>
      <c r="BVN58" s="11"/>
      <c r="BVO58" s="11"/>
      <c r="BVP58" s="11"/>
      <c r="BVQ58" s="11"/>
      <c r="BVR58" s="11"/>
      <c r="BVS58" s="11"/>
      <c r="BVT58" s="11"/>
      <c r="BVU58" s="11"/>
      <c r="BVV58" s="11"/>
      <c r="BVW58" s="11"/>
      <c r="BVX58" s="11"/>
      <c r="BVY58" s="11"/>
      <c r="BVZ58" s="11"/>
      <c r="BWA58" s="11"/>
      <c r="BWB58" s="11"/>
      <c r="BWC58" s="11"/>
      <c r="BWD58" s="11"/>
      <c r="BWE58" s="11"/>
      <c r="BWF58" s="11"/>
      <c r="BWG58" s="11"/>
      <c r="BWH58" s="11"/>
      <c r="BWI58" s="11"/>
      <c r="BWJ58" s="11"/>
      <c r="BWK58" s="11"/>
      <c r="BWL58" s="11"/>
      <c r="BWM58" s="11"/>
      <c r="BWN58" s="11"/>
      <c r="BWO58" s="11"/>
      <c r="BWP58" s="11"/>
      <c r="BWQ58" s="11"/>
      <c r="BWR58" s="11"/>
      <c r="BWS58" s="11"/>
      <c r="BWT58" s="11"/>
      <c r="BWU58" s="11"/>
      <c r="BWV58" s="11"/>
      <c r="BWW58" s="11"/>
      <c r="BWX58" s="11"/>
      <c r="BWY58" s="11"/>
      <c r="BWZ58" s="11"/>
      <c r="BXA58" s="11"/>
      <c r="BXB58" s="11"/>
      <c r="BXC58" s="11"/>
      <c r="BXD58" s="11"/>
      <c r="BXE58" s="11"/>
      <c r="BXF58" s="11"/>
      <c r="BXG58" s="11"/>
      <c r="BXH58" s="11"/>
      <c r="BXI58" s="11"/>
      <c r="BXJ58" s="11"/>
      <c r="BXK58" s="11"/>
      <c r="BXL58" s="11"/>
      <c r="BXM58" s="11"/>
      <c r="BXN58" s="11"/>
      <c r="BXO58" s="11"/>
      <c r="BXP58" s="11"/>
      <c r="BXQ58" s="11"/>
      <c r="BXR58" s="11"/>
      <c r="BXS58" s="11"/>
      <c r="BXT58" s="11"/>
      <c r="BXU58" s="11"/>
      <c r="BXV58" s="11"/>
      <c r="BXW58" s="11"/>
      <c r="BXX58" s="11"/>
      <c r="BXY58" s="11"/>
      <c r="BXZ58" s="11"/>
      <c r="BYA58" s="11"/>
      <c r="BYB58" s="11"/>
      <c r="BYC58" s="11"/>
      <c r="BYD58" s="11"/>
      <c r="BYE58" s="11"/>
      <c r="BYF58" s="11"/>
      <c r="BYG58" s="11"/>
      <c r="BYH58" s="11"/>
      <c r="BYI58" s="11"/>
      <c r="BYJ58" s="11"/>
      <c r="BYK58" s="11"/>
      <c r="BYL58" s="11"/>
      <c r="BYM58" s="11"/>
      <c r="BYN58" s="11"/>
      <c r="BYO58" s="11"/>
      <c r="BYP58" s="11"/>
      <c r="BYQ58" s="11"/>
      <c r="BYR58" s="11"/>
      <c r="BYS58" s="11"/>
      <c r="BYT58" s="11"/>
      <c r="BYU58" s="11"/>
      <c r="BYV58" s="11"/>
      <c r="BYW58" s="11"/>
      <c r="BYX58" s="11"/>
      <c r="BYY58" s="11"/>
      <c r="BYZ58" s="11"/>
      <c r="BZA58" s="11"/>
      <c r="BZB58" s="11"/>
      <c r="BZC58" s="11"/>
      <c r="BZD58" s="11"/>
      <c r="BZE58" s="11"/>
      <c r="BZF58" s="11"/>
      <c r="BZG58" s="11"/>
      <c r="BZH58" s="11"/>
      <c r="BZI58" s="11"/>
      <c r="BZJ58" s="11"/>
      <c r="BZK58" s="11"/>
      <c r="BZL58" s="11"/>
      <c r="BZM58" s="11"/>
      <c r="BZN58" s="11"/>
      <c r="BZO58" s="11"/>
      <c r="BZP58" s="11"/>
      <c r="BZQ58" s="11"/>
      <c r="BZR58" s="11"/>
      <c r="BZS58" s="11"/>
      <c r="BZT58" s="11"/>
      <c r="BZU58" s="11"/>
      <c r="BZV58" s="11"/>
      <c r="BZW58" s="11"/>
      <c r="BZX58" s="11"/>
      <c r="BZY58" s="11"/>
      <c r="BZZ58" s="11"/>
      <c r="CAA58" s="11"/>
      <c r="CAB58" s="11"/>
      <c r="CAC58" s="11"/>
      <c r="CAD58" s="11"/>
      <c r="CAE58" s="11"/>
      <c r="CAF58" s="11"/>
      <c r="CAG58" s="11"/>
      <c r="CAH58" s="11"/>
      <c r="CAI58" s="11"/>
      <c r="CAJ58" s="11"/>
      <c r="CAK58" s="11"/>
      <c r="CAL58" s="11"/>
      <c r="CAM58" s="11"/>
      <c r="CAN58" s="11"/>
      <c r="CAO58" s="11"/>
      <c r="CAP58" s="11"/>
      <c r="CAQ58" s="11"/>
      <c r="CAR58" s="11"/>
      <c r="CAS58" s="11"/>
      <c r="CAT58" s="11"/>
      <c r="CAU58" s="11"/>
      <c r="CAV58" s="11"/>
      <c r="CAW58" s="11"/>
      <c r="CAX58" s="11"/>
      <c r="CAY58" s="11"/>
      <c r="CAZ58" s="11"/>
      <c r="CBA58" s="11"/>
      <c r="CBB58" s="11"/>
      <c r="CBC58" s="11"/>
      <c r="CBD58" s="11"/>
      <c r="CBE58" s="11"/>
      <c r="CBF58" s="11"/>
      <c r="CBG58" s="11"/>
      <c r="CBH58" s="11"/>
      <c r="CBI58" s="11"/>
      <c r="CBJ58" s="11"/>
      <c r="CBK58" s="11"/>
      <c r="CBL58" s="11"/>
      <c r="CBM58" s="11"/>
      <c r="CBN58" s="11"/>
      <c r="CBO58" s="11"/>
      <c r="CBP58" s="11"/>
      <c r="CBQ58" s="11"/>
      <c r="CBR58" s="11"/>
      <c r="CBS58" s="11"/>
      <c r="CBT58" s="11"/>
      <c r="CBU58" s="11"/>
      <c r="CBV58" s="11"/>
      <c r="CBW58" s="11"/>
      <c r="CBX58" s="11"/>
      <c r="CBY58" s="11"/>
      <c r="CBZ58" s="11"/>
      <c r="CCA58" s="11"/>
      <c r="CCB58" s="11"/>
      <c r="CCC58" s="11"/>
      <c r="CCD58" s="11"/>
      <c r="CCE58" s="11"/>
      <c r="CCF58" s="11"/>
      <c r="CCG58" s="11"/>
      <c r="CCH58" s="11"/>
      <c r="CCI58" s="11"/>
      <c r="CCJ58" s="11"/>
      <c r="CCK58" s="11"/>
      <c r="CCL58" s="11"/>
      <c r="CCM58" s="11"/>
      <c r="CCN58" s="11"/>
      <c r="CCO58" s="11"/>
      <c r="CCP58" s="11"/>
      <c r="CCQ58" s="11"/>
      <c r="CCR58" s="11"/>
      <c r="CCS58" s="11"/>
      <c r="CCT58" s="11"/>
      <c r="CCU58" s="11"/>
      <c r="CCV58" s="11"/>
      <c r="CCW58" s="11"/>
      <c r="CCX58" s="11"/>
      <c r="CCY58" s="11"/>
      <c r="CCZ58" s="11"/>
      <c r="CDA58" s="11"/>
      <c r="CDB58" s="11"/>
      <c r="CDC58" s="11"/>
      <c r="CDD58" s="11"/>
      <c r="CDE58" s="11"/>
      <c r="CDF58" s="11"/>
      <c r="CDG58" s="11"/>
      <c r="CDH58" s="11"/>
      <c r="CDI58" s="11"/>
      <c r="CDJ58" s="11"/>
      <c r="CDK58" s="11"/>
      <c r="CDL58" s="11"/>
      <c r="CDM58" s="11"/>
      <c r="CDN58" s="11"/>
      <c r="CDO58" s="11"/>
      <c r="CDP58" s="11"/>
      <c r="CDQ58" s="11"/>
      <c r="CDR58" s="11"/>
      <c r="CDS58" s="11"/>
      <c r="CDT58" s="11"/>
      <c r="CDU58" s="11"/>
      <c r="CDV58" s="11"/>
      <c r="CDW58" s="11"/>
      <c r="CDX58" s="11"/>
      <c r="CDY58" s="11"/>
      <c r="CDZ58" s="11"/>
      <c r="CEA58" s="11"/>
      <c r="CEB58" s="11"/>
      <c r="CEC58" s="11"/>
      <c r="CED58" s="11"/>
      <c r="CEE58" s="11"/>
      <c r="CEF58" s="11"/>
      <c r="CEG58" s="11"/>
      <c r="CEH58" s="11"/>
      <c r="CEI58" s="11"/>
      <c r="CEJ58" s="11"/>
      <c r="CEK58" s="11"/>
      <c r="CEL58" s="11"/>
      <c r="CEM58" s="11"/>
      <c r="CEN58" s="11"/>
      <c r="CEO58" s="11"/>
      <c r="CEP58" s="11"/>
      <c r="CEQ58" s="11"/>
      <c r="CER58" s="11"/>
      <c r="CES58" s="11"/>
      <c r="CET58" s="11"/>
      <c r="CEU58" s="11"/>
      <c r="CEV58" s="11"/>
      <c r="CEW58" s="11"/>
      <c r="CEX58" s="11"/>
      <c r="CEY58" s="11"/>
      <c r="CEZ58" s="11"/>
      <c r="CFA58" s="11"/>
      <c r="CFB58" s="11"/>
      <c r="CFC58" s="11"/>
      <c r="CFD58" s="11"/>
      <c r="CFE58" s="11"/>
      <c r="CFF58" s="11"/>
      <c r="CFG58" s="11"/>
      <c r="CFH58" s="11"/>
      <c r="CFI58" s="11"/>
      <c r="CFJ58" s="11"/>
      <c r="CFK58" s="11"/>
      <c r="CFL58" s="11"/>
      <c r="CFM58" s="11"/>
      <c r="CFN58" s="11"/>
      <c r="CFO58" s="11"/>
      <c r="CFP58" s="11"/>
      <c r="CFQ58" s="11"/>
      <c r="CFR58" s="11"/>
      <c r="CFS58" s="11"/>
      <c r="CFT58" s="11"/>
      <c r="CFU58" s="11"/>
      <c r="CFV58" s="11"/>
      <c r="CFW58" s="11"/>
      <c r="CFX58" s="11"/>
      <c r="CFY58" s="11"/>
      <c r="CFZ58" s="11"/>
      <c r="CGA58" s="11"/>
      <c r="CGB58" s="11"/>
      <c r="CGC58" s="11"/>
      <c r="CGD58" s="11"/>
      <c r="CGE58" s="11"/>
      <c r="CGF58" s="11"/>
      <c r="CGG58" s="11"/>
      <c r="CGH58" s="11"/>
      <c r="CGI58" s="11"/>
      <c r="CGJ58" s="11"/>
      <c r="CGK58" s="11"/>
      <c r="CGL58" s="11"/>
      <c r="CGM58" s="11"/>
      <c r="CGN58" s="11"/>
      <c r="CGO58" s="11"/>
      <c r="CGP58" s="11"/>
      <c r="CGQ58" s="11"/>
      <c r="CGR58" s="11"/>
      <c r="CGS58" s="11"/>
      <c r="CGT58" s="11"/>
      <c r="CGU58" s="11"/>
      <c r="CGV58" s="11"/>
      <c r="CGW58" s="11"/>
      <c r="CGX58" s="11"/>
      <c r="CGY58" s="11"/>
      <c r="CGZ58" s="11"/>
      <c r="CHA58" s="11"/>
      <c r="CHB58" s="11"/>
      <c r="CHC58" s="11"/>
      <c r="CHD58" s="11"/>
      <c r="CHE58" s="11"/>
      <c r="CHF58" s="11"/>
      <c r="CHG58" s="11"/>
      <c r="CHH58" s="11"/>
      <c r="CHI58" s="11"/>
      <c r="CHJ58" s="11"/>
      <c r="CHK58" s="11"/>
      <c r="CHL58" s="11"/>
      <c r="CHM58" s="11"/>
      <c r="CHN58" s="11"/>
      <c r="CHO58" s="11"/>
      <c r="CHP58" s="11"/>
      <c r="CHQ58" s="11"/>
      <c r="CHR58" s="11"/>
      <c r="CHS58" s="11"/>
      <c r="CHT58" s="11"/>
      <c r="CHU58" s="11"/>
      <c r="CHV58" s="11"/>
      <c r="CHW58" s="11"/>
      <c r="CHX58" s="11"/>
      <c r="CHY58" s="11"/>
      <c r="CHZ58" s="11"/>
      <c r="CIA58" s="11"/>
      <c r="CIB58" s="11"/>
      <c r="CIC58" s="11"/>
      <c r="CID58" s="11"/>
      <c r="CIE58" s="11"/>
      <c r="CIF58" s="11"/>
      <c r="CIG58" s="11"/>
      <c r="CIH58" s="11"/>
      <c r="CII58" s="11"/>
      <c r="CIJ58" s="11"/>
      <c r="CIK58" s="11"/>
      <c r="CIL58" s="11"/>
      <c r="CIM58" s="11"/>
      <c r="CIN58" s="11"/>
      <c r="CIO58" s="11"/>
      <c r="CIP58" s="11"/>
      <c r="CIQ58" s="11"/>
      <c r="CIR58" s="11"/>
      <c r="CIS58" s="11"/>
      <c r="CIT58" s="11"/>
      <c r="CIU58" s="11"/>
      <c r="CIV58" s="11"/>
      <c r="CIW58" s="11"/>
      <c r="CIX58" s="11"/>
      <c r="CIY58" s="11"/>
      <c r="CIZ58" s="11"/>
      <c r="CJA58" s="11"/>
      <c r="CJB58" s="11"/>
      <c r="CJC58" s="11"/>
      <c r="CJD58" s="11"/>
      <c r="CJE58" s="11"/>
      <c r="CJF58" s="11"/>
      <c r="CJG58" s="11"/>
      <c r="CJH58" s="11"/>
      <c r="CJI58" s="11"/>
      <c r="CJJ58" s="11"/>
      <c r="CJK58" s="11"/>
      <c r="CJL58" s="11"/>
      <c r="CJM58" s="11"/>
      <c r="CJN58" s="11"/>
      <c r="CJO58" s="11"/>
      <c r="CJP58" s="11"/>
      <c r="CJQ58" s="11"/>
      <c r="CJR58" s="11"/>
      <c r="CJS58" s="11"/>
      <c r="CJT58" s="11"/>
      <c r="CJU58" s="11"/>
      <c r="CJV58" s="11"/>
      <c r="CJW58" s="11"/>
      <c r="CJX58" s="11"/>
      <c r="CJY58" s="11"/>
      <c r="CJZ58" s="11"/>
      <c r="CKA58" s="11"/>
      <c r="CKB58" s="11"/>
      <c r="CKC58" s="11"/>
      <c r="CKD58" s="11"/>
      <c r="CKE58" s="11"/>
      <c r="CKF58" s="11"/>
      <c r="CKG58" s="11"/>
      <c r="CKH58" s="11"/>
      <c r="CKI58" s="11"/>
      <c r="CKJ58" s="11"/>
      <c r="CKK58" s="11"/>
      <c r="CKL58" s="11"/>
      <c r="CKM58" s="11"/>
      <c r="CKN58" s="11"/>
      <c r="CKO58" s="11"/>
      <c r="CKP58" s="11"/>
      <c r="CKQ58" s="11"/>
      <c r="CKR58" s="11"/>
      <c r="CKS58" s="11"/>
      <c r="CKT58" s="11"/>
      <c r="CKU58" s="11"/>
      <c r="CKV58" s="11"/>
      <c r="CKW58" s="11"/>
      <c r="CKX58" s="11"/>
      <c r="CKY58" s="11"/>
      <c r="CKZ58" s="11"/>
      <c r="CLA58" s="11"/>
      <c r="CLB58" s="11"/>
      <c r="CLC58" s="11"/>
      <c r="CLD58" s="11"/>
      <c r="CLE58" s="11"/>
      <c r="CLF58" s="11"/>
      <c r="CLG58" s="11"/>
      <c r="CLH58" s="11"/>
      <c r="CLI58" s="11"/>
      <c r="CLJ58" s="11"/>
      <c r="CLK58" s="11"/>
      <c r="CLL58" s="11"/>
      <c r="CLM58" s="11"/>
      <c r="CLN58" s="11"/>
      <c r="CLO58" s="11"/>
      <c r="CLP58" s="11"/>
      <c r="CLQ58" s="11"/>
      <c r="CLR58" s="11"/>
      <c r="CLS58" s="11"/>
      <c r="CLT58" s="11"/>
      <c r="CLU58" s="11"/>
      <c r="CLV58" s="11"/>
      <c r="CLW58" s="11"/>
      <c r="CLX58" s="11"/>
      <c r="CLY58" s="11"/>
      <c r="CLZ58" s="11"/>
      <c r="CMA58" s="11"/>
      <c r="CMB58" s="11"/>
      <c r="CMC58" s="11"/>
      <c r="CMD58" s="11"/>
      <c r="CME58" s="11"/>
      <c r="CMF58" s="11"/>
      <c r="CMG58" s="11"/>
      <c r="CMH58" s="11"/>
      <c r="CMI58" s="11"/>
      <c r="CMJ58" s="11"/>
      <c r="CMK58" s="11"/>
      <c r="CML58" s="11"/>
      <c r="CMM58" s="11"/>
      <c r="CMN58" s="11"/>
      <c r="CMO58" s="11"/>
      <c r="CMP58" s="11"/>
      <c r="CMQ58" s="11"/>
      <c r="CMR58" s="11"/>
      <c r="CMS58" s="11"/>
      <c r="CMT58" s="11"/>
      <c r="CMU58" s="11"/>
      <c r="CMV58" s="11"/>
      <c r="CMW58" s="11"/>
      <c r="CMX58" s="11"/>
      <c r="CMY58" s="11"/>
      <c r="CMZ58" s="11"/>
      <c r="CNA58" s="11"/>
      <c r="CNB58" s="11"/>
      <c r="CNC58" s="11"/>
      <c r="CND58" s="11"/>
      <c r="CNE58" s="11"/>
      <c r="CNF58" s="11"/>
      <c r="CNG58" s="11"/>
      <c r="CNH58" s="11"/>
      <c r="CNI58" s="11"/>
      <c r="CNJ58" s="11"/>
      <c r="CNK58" s="11"/>
      <c r="CNL58" s="11"/>
      <c r="CNM58" s="11"/>
      <c r="CNN58" s="11"/>
      <c r="CNO58" s="11"/>
      <c r="CNP58" s="11"/>
      <c r="CNQ58" s="11"/>
      <c r="CNR58" s="11"/>
      <c r="CNS58" s="11"/>
      <c r="CNT58" s="11"/>
      <c r="CNU58" s="11"/>
      <c r="CNV58" s="11"/>
      <c r="CNW58" s="11"/>
      <c r="CNX58" s="11"/>
      <c r="CNY58" s="11"/>
      <c r="CNZ58" s="11"/>
      <c r="COA58" s="11"/>
      <c r="COB58" s="11"/>
      <c r="COC58" s="11"/>
      <c r="COD58" s="11"/>
      <c r="COE58" s="11"/>
      <c r="COF58" s="11"/>
      <c r="COG58" s="11"/>
      <c r="COH58" s="11"/>
      <c r="COI58" s="11"/>
      <c r="COJ58" s="11"/>
      <c r="COK58" s="11"/>
      <c r="COL58" s="11"/>
      <c r="COM58" s="11"/>
      <c r="CON58" s="11"/>
      <c r="COO58" s="11"/>
      <c r="COP58" s="11"/>
      <c r="COQ58" s="11"/>
      <c r="COR58" s="11"/>
      <c r="COS58" s="11"/>
      <c r="COT58" s="11"/>
      <c r="COU58" s="11"/>
      <c r="COV58" s="11"/>
      <c r="COW58" s="11"/>
      <c r="COX58" s="11"/>
      <c r="COY58" s="11"/>
      <c r="COZ58" s="11"/>
      <c r="CPA58" s="11"/>
      <c r="CPB58" s="11"/>
      <c r="CPC58" s="11"/>
      <c r="CPD58" s="11"/>
      <c r="CPE58" s="11"/>
      <c r="CPF58" s="11"/>
      <c r="CPG58" s="11"/>
      <c r="CPH58" s="11"/>
      <c r="CPI58" s="11"/>
      <c r="CPJ58" s="11"/>
      <c r="CPK58" s="11"/>
      <c r="CPL58" s="11"/>
      <c r="CPM58" s="11"/>
      <c r="CPN58" s="11"/>
      <c r="CPO58" s="11"/>
      <c r="CPP58" s="11"/>
      <c r="CPQ58" s="11"/>
      <c r="CPR58" s="11"/>
      <c r="CPS58" s="11"/>
      <c r="CPT58" s="11"/>
      <c r="CPU58" s="11"/>
      <c r="CPV58" s="11"/>
      <c r="CPW58" s="11"/>
      <c r="CPX58" s="11"/>
      <c r="CPY58" s="11"/>
      <c r="CPZ58" s="11"/>
      <c r="CQA58" s="11"/>
      <c r="CQB58" s="11"/>
      <c r="CQC58" s="11"/>
      <c r="CQD58" s="11"/>
      <c r="CQE58" s="11"/>
      <c r="CQF58" s="11"/>
      <c r="CQG58" s="11"/>
      <c r="CQH58" s="11"/>
      <c r="CQI58" s="11"/>
      <c r="CQJ58" s="11"/>
      <c r="CQK58" s="11"/>
      <c r="CQL58" s="11"/>
      <c r="CQM58" s="11"/>
      <c r="CQN58" s="11"/>
      <c r="CQO58" s="11"/>
      <c r="CQP58" s="11"/>
      <c r="CQQ58" s="11"/>
      <c r="CQR58" s="11"/>
      <c r="CQS58" s="11"/>
      <c r="CQT58" s="11"/>
      <c r="CQU58" s="11"/>
      <c r="CQV58" s="11"/>
      <c r="CQW58" s="11"/>
      <c r="CQX58" s="11"/>
      <c r="CQY58" s="11"/>
      <c r="CQZ58" s="11"/>
      <c r="CRA58" s="11"/>
      <c r="CRB58" s="11"/>
      <c r="CRC58" s="11"/>
      <c r="CRD58" s="11"/>
      <c r="CRE58" s="11"/>
      <c r="CRF58" s="11"/>
      <c r="CRG58" s="11"/>
      <c r="CRH58" s="11"/>
      <c r="CRI58" s="11"/>
      <c r="CRJ58" s="11"/>
      <c r="CRK58" s="11"/>
      <c r="CRL58" s="11"/>
      <c r="CRM58" s="11"/>
      <c r="CRN58" s="11"/>
      <c r="CRO58" s="11"/>
      <c r="CRP58" s="11"/>
      <c r="CRQ58" s="11"/>
      <c r="CRR58" s="11"/>
      <c r="CRS58" s="11"/>
      <c r="CRT58" s="11"/>
      <c r="CRU58" s="11"/>
      <c r="CRV58" s="11"/>
      <c r="CRW58" s="11"/>
      <c r="CRX58" s="11"/>
      <c r="CRY58" s="11"/>
      <c r="CRZ58" s="11"/>
      <c r="CSA58" s="11"/>
      <c r="CSB58" s="11"/>
      <c r="CSC58" s="11"/>
      <c r="CSD58" s="11"/>
      <c r="CSE58" s="11"/>
      <c r="CSF58" s="11"/>
      <c r="CSG58" s="11"/>
      <c r="CSH58" s="11"/>
      <c r="CSI58" s="11"/>
      <c r="CSJ58" s="11"/>
      <c r="CSK58" s="11"/>
      <c r="CSL58" s="11"/>
      <c r="CSM58" s="11"/>
      <c r="CSN58" s="11"/>
      <c r="CSO58" s="11"/>
      <c r="CSP58" s="11"/>
      <c r="CSQ58" s="11"/>
      <c r="CSR58" s="11"/>
      <c r="CSS58" s="11"/>
      <c r="CST58" s="11"/>
      <c r="CSU58" s="11"/>
      <c r="CSV58" s="11"/>
      <c r="CSW58" s="11"/>
      <c r="CSX58" s="11"/>
      <c r="CSY58" s="11"/>
      <c r="CSZ58" s="11"/>
      <c r="CTA58" s="11"/>
      <c r="CTB58" s="11"/>
      <c r="CTC58" s="11"/>
      <c r="CTD58" s="11"/>
      <c r="CTE58" s="11"/>
      <c r="CTF58" s="11"/>
      <c r="CTG58" s="11"/>
      <c r="CTH58" s="11"/>
      <c r="CTI58" s="11"/>
      <c r="CTJ58" s="11"/>
      <c r="CTK58" s="11"/>
      <c r="CTL58" s="11"/>
      <c r="CTM58" s="11"/>
      <c r="CTN58" s="11"/>
      <c r="CTO58" s="11"/>
      <c r="CTP58" s="11"/>
      <c r="CTQ58" s="11"/>
      <c r="CTR58" s="11"/>
      <c r="CTS58" s="11"/>
      <c r="CTT58" s="11"/>
      <c r="CTU58" s="11"/>
      <c r="CTV58" s="11"/>
      <c r="CTW58" s="11"/>
      <c r="CTX58" s="11"/>
      <c r="CTY58" s="11"/>
      <c r="CTZ58" s="11"/>
      <c r="CUA58" s="11"/>
      <c r="CUB58" s="11"/>
      <c r="CUC58" s="11"/>
      <c r="CUD58" s="11"/>
      <c r="CUE58" s="11"/>
      <c r="CUF58" s="11"/>
      <c r="CUG58" s="11"/>
      <c r="CUH58" s="11"/>
      <c r="CUI58" s="11"/>
      <c r="CUJ58" s="11"/>
      <c r="CUK58" s="11"/>
      <c r="CUL58" s="11"/>
      <c r="CUM58" s="11"/>
      <c r="CUN58" s="11"/>
      <c r="CUO58" s="11"/>
      <c r="CUP58" s="11"/>
      <c r="CUQ58" s="11"/>
      <c r="CUR58" s="11"/>
      <c r="CUS58" s="11"/>
      <c r="CUT58" s="11"/>
      <c r="CUU58" s="11"/>
      <c r="CUV58" s="11"/>
      <c r="CUW58" s="11"/>
      <c r="CUX58" s="11"/>
      <c r="CUY58" s="11"/>
      <c r="CUZ58" s="11"/>
      <c r="CVA58" s="11"/>
      <c r="CVB58" s="11"/>
      <c r="CVC58" s="11"/>
      <c r="CVD58" s="11"/>
      <c r="CVE58" s="11"/>
      <c r="CVF58" s="11"/>
      <c r="CVG58" s="11"/>
      <c r="CVH58" s="11"/>
      <c r="CVI58" s="11"/>
      <c r="CVJ58" s="11"/>
      <c r="CVK58" s="11"/>
      <c r="CVL58" s="11"/>
      <c r="CVM58" s="11"/>
      <c r="CVN58" s="11"/>
      <c r="CVO58" s="11"/>
      <c r="CVP58" s="11"/>
      <c r="CVQ58" s="11"/>
      <c r="CVR58" s="11"/>
      <c r="CVS58" s="11"/>
      <c r="CVT58" s="11"/>
      <c r="CVU58" s="11"/>
      <c r="CVV58" s="11"/>
      <c r="CVW58" s="11"/>
      <c r="CVX58" s="11"/>
      <c r="CVY58" s="11"/>
      <c r="CVZ58" s="11"/>
      <c r="CWA58" s="11"/>
      <c r="CWB58" s="11"/>
      <c r="CWC58" s="11"/>
      <c r="CWD58" s="11"/>
      <c r="CWE58" s="11"/>
      <c r="CWF58" s="11"/>
      <c r="CWG58" s="11"/>
      <c r="CWH58" s="11"/>
      <c r="CWI58" s="11"/>
      <c r="CWJ58" s="11"/>
      <c r="CWK58" s="11"/>
      <c r="CWL58" s="11"/>
      <c r="CWM58" s="11"/>
      <c r="CWN58" s="11"/>
      <c r="CWO58" s="11"/>
      <c r="CWP58" s="11"/>
      <c r="CWQ58" s="11"/>
      <c r="CWR58" s="11"/>
      <c r="CWS58" s="11"/>
      <c r="CWT58" s="11"/>
      <c r="CWU58" s="11"/>
      <c r="CWV58" s="11"/>
      <c r="CWW58" s="11"/>
      <c r="CWX58" s="11"/>
      <c r="CWY58" s="11"/>
      <c r="CWZ58" s="11"/>
      <c r="CXA58" s="11"/>
      <c r="CXB58" s="11"/>
      <c r="CXC58" s="11"/>
      <c r="CXD58" s="11"/>
      <c r="CXE58" s="11"/>
      <c r="CXF58" s="11"/>
      <c r="CXG58" s="11"/>
      <c r="CXH58" s="11"/>
      <c r="CXI58" s="11"/>
      <c r="CXJ58" s="11"/>
      <c r="CXK58" s="11"/>
      <c r="CXL58" s="11"/>
      <c r="CXM58" s="11"/>
      <c r="CXN58" s="11"/>
      <c r="CXO58" s="11"/>
      <c r="CXP58" s="11"/>
      <c r="CXQ58" s="11"/>
      <c r="CXR58" s="11"/>
      <c r="CXS58" s="11"/>
      <c r="CXT58" s="11"/>
      <c r="CXU58" s="11"/>
      <c r="CXV58" s="11"/>
      <c r="CXW58" s="11"/>
      <c r="CXX58" s="11"/>
      <c r="CXY58" s="11"/>
      <c r="CXZ58" s="11"/>
      <c r="CYA58" s="11"/>
      <c r="CYB58" s="11"/>
      <c r="CYC58" s="11"/>
      <c r="CYD58" s="11"/>
      <c r="CYE58" s="11"/>
      <c r="CYF58" s="11"/>
      <c r="CYG58" s="11"/>
      <c r="CYH58" s="11"/>
      <c r="CYI58" s="11"/>
      <c r="CYJ58" s="11"/>
      <c r="CYK58" s="11"/>
      <c r="CYL58" s="11"/>
      <c r="CYM58" s="11"/>
      <c r="CYN58" s="11"/>
      <c r="CYO58" s="11"/>
      <c r="CYP58" s="11"/>
      <c r="CYQ58" s="11"/>
      <c r="CYR58" s="11"/>
      <c r="CYS58" s="11"/>
      <c r="CYT58" s="11"/>
      <c r="CYU58" s="11"/>
      <c r="CYV58" s="11"/>
      <c r="CYW58" s="11"/>
      <c r="CYX58" s="11"/>
      <c r="CYY58" s="11"/>
      <c r="CYZ58" s="11"/>
      <c r="CZA58" s="11"/>
      <c r="CZB58" s="11"/>
      <c r="CZC58" s="11"/>
      <c r="CZD58" s="11"/>
      <c r="CZE58" s="11"/>
      <c r="CZF58" s="11"/>
      <c r="CZG58" s="11"/>
      <c r="CZH58" s="11"/>
      <c r="CZI58" s="11"/>
      <c r="CZJ58" s="11"/>
      <c r="CZK58" s="11"/>
      <c r="CZL58" s="11"/>
      <c r="CZM58" s="11"/>
      <c r="CZN58" s="11"/>
      <c r="CZO58" s="11"/>
      <c r="CZP58" s="11"/>
      <c r="CZQ58" s="11"/>
      <c r="CZR58" s="11"/>
      <c r="CZS58" s="11"/>
      <c r="CZT58" s="11"/>
      <c r="CZU58" s="11"/>
      <c r="CZV58" s="11"/>
      <c r="CZW58" s="11"/>
      <c r="CZX58" s="11"/>
      <c r="CZY58" s="11"/>
      <c r="CZZ58" s="11"/>
      <c r="DAA58" s="11"/>
      <c r="DAB58" s="11"/>
      <c r="DAC58" s="11"/>
      <c r="DAD58" s="11"/>
      <c r="DAE58" s="11"/>
      <c r="DAF58" s="11"/>
      <c r="DAG58" s="11"/>
      <c r="DAH58" s="11"/>
      <c r="DAI58" s="11"/>
      <c r="DAJ58" s="11"/>
      <c r="DAK58" s="11"/>
      <c r="DAL58" s="11"/>
      <c r="DAM58" s="11"/>
      <c r="DAN58" s="11"/>
      <c r="DAO58" s="11"/>
      <c r="DAP58" s="11"/>
      <c r="DAQ58" s="11"/>
      <c r="DAR58" s="11"/>
      <c r="DAS58" s="11"/>
      <c r="DAT58" s="11"/>
      <c r="DAU58" s="11"/>
      <c r="DAV58" s="11"/>
      <c r="DAW58" s="11"/>
      <c r="DAX58" s="11"/>
      <c r="DAY58" s="11"/>
      <c r="DAZ58" s="11"/>
      <c r="DBA58" s="11"/>
      <c r="DBB58" s="11"/>
      <c r="DBC58" s="11"/>
      <c r="DBD58" s="11"/>
      <c r="DBE58" s="11"/>
      <c r="DBF58" s="11"/>
      <c r="DBG58" s="11"/>
      <c r="DBH58" s="11"/>
      <c r="DBI58" s="11"/>
      <c r="DBJ58" s="11"/>
      <c r="DBK58" s="11"/>
      <c r="DBL58" s="11"/>
      <c r="DBM58" s="11"/>
      <c r="DBN58" s="11"/>
      <c r="DBO58" s="11"/>
      <c r="DBP58" s="11"/>
      <c r="DBQ58" s="11"/>
      <c r="DBR58" s="11"/>
      <c r="DBS58" s="11"/>
      <c r="DBT58" s="11"/>
      <c r="DBU58" s="11"/>
      <c r="DBV58" s="11"/>
      <c r="DBW58" s="11"/>
      <c r="DBX58" s="11"/>
      <c r="DBY58" s="11"/>
      <c r="DBZ58" s="11"/>
      <c r="DCA58" s="11"/>
      <c r="DCB58" s="11"/>
      <c r="DCC58" s="11"/>
      <c r="DCD58" s="11"/>
      <c r="DCE58" s="11"/>
      <c r="DCF58" s="11"/>
      <c r="DCG58" s="11"/>
      <c r="DCH58" s="11"/>
      <c r="DCI58" s="11"/>
      <c r="DCJ58" s="11"/>
      <c r="DCK58" s="11"/>
      <c r="DCL58" s="11"/>
      <c r="DCM58" s="11"/>
      <c r="DCN58" s="11"/>
      <c r="DCO58" s="11"/>
      <c r="DCP58" s="11"/>
      <c r="DCQ58" s="11"/>
      <c r="DCR58" s="11"/>
      <c r="DCS58" s="11"/>
      <c r="DCT58" s="11"/>
      <c r="DCU58" s="11"/>
      <c r="DCV58" s="11"/>
      <c r="DCW58" s="11"/>
      <c r="DCX58" s="11"/>
      <c r="DCY58" s="11"/>
      <c r="DCZ58" s="11"/>
      <c r="DDA58" s="11"/>
      <c r="DDB58" s="11"/>
      <c r="DDC58" s="11"/>
      <c r="DDD58" s="11"/>
      <c r="DDE58" s="11"/>
      <c r="DDF58" s="11"/>
      <c r="DDG58" s="11"/>
      <c r="DDH58" s="11"/>
      <c r="DDI58" s="11"/>
      <c r="DDJ58" s="11"/>
      <c r="DDK58" s="11"/>
      <c r="DDL58" s="11"/>
      <c r="DDM58" s="11"/>
      <c r="DDN58" s="11"/>
      <c r="DDO58" s="11"/>
      <c r="DDP58" s="11"/>
      <c r="DDQ58" s="11"/>
      <c r="DDR58" s="11"/>
      <c r="DDS58" s="11"/>
      <c r="DDT58" s="11"/>
      <c r="DDU58" s="11"/>
      <c r="DDV58" s="11"/>
      <c r="DDW58" s="11"/>
      <c r="DDX58" s="11"/>
      <c r="DDY58" s="11"/>
      <c r="DDZ58" s="11"/>
      <c r="DEA58" s="11"/>
      <c r="DEB58" s="11"/>
      <c r="DEC58" s="11"/>
      <c r="DED58" s="11"/>
      <c r="DEE58" s="11"/>
      <c r="DEF58" s="11"/>
      <c r="DEG58" s="11"/>
      <c r="DEH58" s="11"/>
      <c r="DEI58" s="11"/>
      <c r="DEJ58" s="11"/>
      <c r="DEK58" s="11"/>
      <c r="DEL58" s="11"/>
      <c r="DEM58" s="11"/>
      <c r="DEN58" s="11"/>
      <c r="DEO58" s="11"/>
      <c r="DEP58" s="11"/>
      <c r="DEQ58" s="11"/>
      <c r="DER58" s="11"/>
      <c r="DES58" s="11"/>
      <c r="DET58" s="11"/>
      <c r="DEU58" s="11"/>
      <c r="DEV58" s="11"/>
      <c r="DEW58" s="11"/>
      <c r="DEX58" s="11"/>
      <c r="DEY58" s="11"/>
      <c r="DEZ58" s="11"/>
      <c r="DFA58" s="11"/>
      <c r="DFB58" s="11"/>
      <c r="DFC58" s="11"/>
      <c r="DFD58" s="11"/>
      <c r="DFE58" s="11"/>
      <c r="DFF58" s="11"/>
      <c r="DFG58" s="11"/>
      <c r="DFH58" s="11"/>
      <c r="DFI58" s="11"/>
      <c r="DFJ58" s="11"/>
      <c r="DFK58" s="11"/>
      <c r="DFL58" s="11"/>
      <c r="DFM58" s="11"/>
      <c r="DFN58" s="11"/>
      <c r="DFO58" s="11"/>
      <c r="DFP58" s="11"/>
      <c r="DFQ58" s="11"/>
      <c r="DFR58" s="11"/>
      <c r="DFS58" s="11"/>
      <c r="DFT58" s="11"/>
      <c r="DFU58" s="11"/>
      <c r="DFV58" s="11"/>
      <c r="DFW58" s="11"/>
      <c r="DFX58" s="11"/>
      <c r="DFY58" s="11"/>
      <c r="DFZ58" s="11"/>
      <c r="DGA58" s="11"/>
      <c r="DGB58" s="11"/>
      <c r="DGC58" s="11"/>
      <c r="DGD58" s="11"/>
      <c r="DGE58" s="11"/>
      <c r="DGF58" s="11"/>
      <c r="DGG58" s="11"/>
      <c r="DGH58" s="11"/>
      <c r="DGI58" s="11"/>
      <c r="DGJ58" s="11"/>
      <c r="DGK58" s="11"/>
      <c r="DGL58" s="11"/>
      <c r="DGM58" s="11"/>
      <c r="DGN58" s="11"/>
      <c r="DGO58" s="11"/>
      <c r="DGP58" s="11"/>
      <c r="DGQ58" s="11"/>
      <c r="DGR58" s="11"/>
      <c r="DGS58" s="11"/>
      <c r="DGT58" s="11"/>
      <c r="DGU58" s="11"/>
      <c r="DGV58" s="11"/>
      <c r="DGW58" s="11"/>
      <c r="DGX58" s="11"/>
      <c r="DGY58" s="11"/>
      <c r="DGZ58" s="11"/>
      <c r="DHA58" s="11"/>
      <c r="DHB58" s="11"/>
      <c r="DHC58" s="11"/>
      <c r="DHD58" s="11"/>
      <c r="DHE58" s="11"/>
      <c r="DHF58" s="11"/>
      <c r="DHG58" s="11"/>
      <c r="DHH58" s="11"/>
      <c r="DHI58" s="11"/>
      <c r="DHJ58" s="11"/>
      <c r="DHK58" s="11"/>
      <c r="DHL58" s="11"/>
      <c r="DHM58" s="11"/>
      <c r="DHN58" s="11"/>
      <c r="DHO58" s="11"/>
      <c r="DHP58" s="11"/>
      <c r="DHQ58" s="11"/>
      <c r="DHR58" s="11"/>
      <c r="DHS58" s="11"/>
      <c r="DHT58" s="11"/>
      <c r="DHU58" s="11"/>
      <c r="DHV58" s="11"/>
      <c r="DHW58" s="11"/>
      <c r="DHX58" s="11"/>
      <c r="DHY58" s="11"/>
      <c r="DHZ58" s="11"/>
      <c r="DIA58" s="11"/>
      <c r="DIB58" s="11"/>
      <c r="DIC58" s="11"/>
      <c r="DID58" s="11"/>
      <c r="DIE58" s="11"/>
      <c r="DIF58" s="11"/>
      <c r="DIG58" s="11"/>
      <c r="DIH58" s="11"/>
      <c r="DII58" s="11"/>
      <c r="DIJ58" s="11"/>
      <c r="DIK58" s="11"/>
      <c r="DIL58" s="11"/>
      <c r="DIM58" s="11"/>
      <c r="DIN58" s="11"/>
      <c r="DIO58" s="11"/>
      <c r="DIP58" s="11"/>
      <c r="DIQ58" s="11"/>
      <c r="DIR58" s="11"/>
      <c r="DIS58" s="11"/>
      <c r="DIT58" s="11"/>
      <c r="DIU58" s="11"/>
      <c r="DIV58" s="11"/>
      <c r="DIW58" s="11"/>
      <c r="DIX58" s="11"/>
      <c r="DIY58" s="11"/>
      <c r="DIZ58" s="11"/>
      <c r="DJA58" s="11"/>
      <c r="DJB58" s="11"/>
      <c r="DJC58" s="11"/>
      <c r="DJD58" s="11"/>
      <c r="DJE58" s="11"/>
      <c r="DJF58" s="11"/>
      <c r="DJG58" s="11"/>
      <c r="DJH58" s="11"/>
      <c r="DJI58" s="11"/>
      <c r="DJJ58" s="11"/>
      <c r="DJK58" s="11"/>
      <c r="DJL58" s="11"/>
      <c r="DJM58" s="11"/>
      <c r="DJN58" s="11"/>
      <c r="DJO58" s="11"/>
      <c r="DJP58" s="11"/>
      <c r="DJQ58" s="11"/>
      <c r="DJR58" s="11"/>
      <c r="DJS58" s="11"/>
      <c r="DJT58" s="11"/>
      <c r="DJU58" s="11"/>
      <c r="DJV58" s="11"/>
      <c r="DJW58" s="11"/>
      <c r="DJX58" s="11"/>
      <c r="DJY58" s="11"/>
      <c r="DJZ58" s="11"/>
      <c r="DKA58" s="11"/>
      <c r="DKB58" s="11"/>
      <c r="DKC58" s="11"/>
      <c r="DKD58" s="11"/>
      <c r="DKE58" s="11"/>
      <c r="DKF58" s="11"/>
      <c r="DKG58" s="11"/>
      <c r="DKH58" s="11"/>
      <c r="DKI58" s="11"/>
      <c r="DKJ58" s="11"/>
      <c r="DKK58" s="11"/>
      <c r="DKL58" s="11"/>
      <c r="DKM58" s="11"/>
      <c r="DKN58" s="11"/>
      <c r="DKO58" s="11"/>
      <c r="DKP58" s="11"/>
      <c r="DKQ58" s="11"/>
      <c r="DKR58" s="11"/>
      <c r="DKS58" s="11"/>
      <c r="DKT58" s="11"/>
      <c r="DKU58" s="11"/>
      <c r="DKV58" s="11"/>
      <c r="DKW58" s="11"/>
      <c r="DKX58" s="11"/>
      <c r="DKY58" s="11"/>
      <c r="DKZ58" s="11"/>
      <c r="DLA58" s="11"/>
      <c r="DLB58" s="11"/>
      <c r="DLC58" s="11"/>
      <c r="DLD58" s="11"/>
      <c r="DLE58" s="11"/>
      <c r="DLF58" s="11"/>
      <c r="DLG58" s="11"/>
      <c r="DLH58" s="11"/>
      <c r="DLI58" s="11"/>
      <c r="DLJ58" s="11"/>
      <c r="DLK58" s="11"/>
      <c r="DLL58" s="11"/>
      <c r="DLM58" s="11"/>
      <c r="DLN58" s="11"/>
      <c r="DLO58" s="11"/>
      <c r="DLP58" s="11"/>
      <c r="DLQ58" s="11"/>
      <c r="DLR58" s="11"/>
      <c r="DLS58" s="11"/>
      <c r="DLT58" s="11"/>
      <c r="DLU58" s="11"/>
      <c r="DLV58" s="11"/>
      <c r="DLW58" s="11"/>
      <c r="DLX58" s="11"/>
      <c r="DLY58" s="11"/>
      <c r="DLZ58" s="11"/>
      <c r="DMA58" s="11"/>
      <c r="DMB58" s="11"/>
      <c r="DMC58" s="11"/>
      <c r="DMD58" s="11"/>
      <c r="DME58" s="11"/>
      <c r="DMF58" s="11"/>
      <c r="DMG58" s="11"/>
      <c r="DMH58" s="11"/>
      <c r="DMI58" s="11"/>
      <c r="DMJ58" s="11"/>
      <c r="DMK58" s="11"/>
      <c r="DML58" s="11"/>
      <c r="DMM58" s="11"/>
      <c r="DMN58" s="11"/>
      <c r="DMO58" s="11"/>
      <c r="DMP58" s="11"/>
      <c r="DMQ58" s="11"/>
      <c r="DMR58" s="11"/>
      <c r="DMS58" s="11"/>
      <c r="DMT58" s="11"/>
      <c r="DMU58" s="11"/>
      <c r="DMV58" s="11"/>
      <c r="DMW58" s="11"/>
      <c r="DMX58" s="11"/>
      <c r="DMY58" s="11"/>
      <c r="DMZ58" s="11"/>
      <c r="DNA58" s="11"/>
      <c r="DNB58" s="11"/>
      <c r="DNC58" s="11"/>
      <c r="DND58" s="11"/>
      <c r="DNE58" s="11"/>
      <c r="DNF58" s="11"/>
      <c r="DNG58" s="11"/>
      <c r="DNH58" s="11"/>
      <c r="DNI58" s="11"/>
      <c r="DNJ58" s="11"/>
      <c r="DNK58" s="11"/>
      <c r="DNL58" s="11"/>
      <c r="DNM58" s="11"/>
      <c r="DNN58" s="11"/>
      <c r="DNO58" s="11"/>
      <c r="DNP58" s="11"/>
      <c r="DNQ58" s="11"/>
      <c r="DNR58" s="11"/>
      <c r="DNS58" s="11"/>
      <c r="DNT58" s="11"/>
      <c r="DNU58" s="11"/>
      <c r="DNV58" s="11"/>
      <c r="DNW58" s="11"/>
      <c r="DNX58" s="11"/>
      <c r="DNY58" s="11"/>
      <c r="DNZ58" s="11"/>
      <c r="DOA58" s="11"/>
      <c r="DOB58" s="11"/>
      <c r="DOC58" s="11"/>
      <c r="DOD58" s="11"/>
      <c r="DOE58" s="11"/>
      <c r="DOF58" s="11"/>
      <c r="DOG58" s="11"/>
      <c r="DOH58" s="11"/>
      <c r="DOI58" s="11"/>
      <c r="DOJ58" s="11"/>
      <c r="DOK58" s="11"/>
      <c r="DOL58" s="11"/>
      <c r="DOM58" s="11"/>
      <c r="DON58" s="11"/>
      <c r="DOO58" s="11"/>
      <c r="DOP58" s="11"/>
      <c r="DOQ58" s="11"/>
      <c r="DOR58" s="11"/>
      <c r="DOS58" s="11"/>
      <c r="DOT58" s="11"/>
      <c r="DOU58" s="11"/>
      <c r="DOV58" s="11"/>
      <c r="DOW58" s="11"/>
      <c r="DOX58" s="11"/>
      <c r="DOY58" s="11"/>
      <c r="DOZ58" s="11"/>
      <c r="DPA58" s="11"/>
      <c r="DPB58" s="11"/>
      <c r="DPC58" s="11"/>
      <c r="DPD58" s="11"/>
      <c r="DPE58" s="11"/>
      <c r="DPF58" s="11"/>
      <c r="DPG58" s="11"/>
      <c r="DPH58" s="11"/>
      <c r="DPI58" s="11"/>
      <c r="DPJ58" s="11"/>
      <c r="DPK58" s="11"/>
      <c r="DPL58" s="11"/>
      <c r="DPM58" s="11"/>
      <c r="DPN58" s="11"/>
      <c r="DPO58" s="11"/>
      <c r="DPP58" s="11"/>
      <c r="DPQ58" s="11"/>
      <c r="DPR58" s="11"/>
      <c r="DPS58" s="11"/>
      <c r="DPT58" s="11"/>
      <c r="DPU58" s="11"/>
      <c r="DPV58" s="11"/>
      <c r="DPW58" s="11"/>
      <c r="DPX58" s="11"/>
      <c r="DPY58" s="11"/>
      <c r="DPZ58" s="11"/>
      <c r="DQA58" s="11"/>
      <c r="DQB58" s="11"/>
      <c r="DQC58" s="11"/>
      <c r="DQD58" s="11"/>
      <c r="DQE58" s="11"/>
      <c r="DQF58" s="11"/>
      <c r="DQG58" s="11"/>
      <c r="DQH58" s="11"/>
      <c r="DQI58" s="11"/>
      <c r="DQJ58" s="11"/>
      <c r="DQK58" s="11"/>
      <c r="DQL58" s="11"/>
      <c r="DQM58" s="11"/>
      <c r="DQN58" s="11"/>
      <c r="DQO58" s="11"/>
      <c r="DQP58" s="11"/>
      <c r="DQQ58" s="11"/>
      <c r="DQR58" s="11"/>
      <c r="DQS58" s="11"/>
      <c r="DQT58" s="11"/>
      <c r="DQU58" s="11"/>
      <c r="DQV58" s="11"/>
      <c r="DQW58" s="11"/>
      <c r="DQX58" s="11"/>
      <c r="DQY58" s="11"/>
      <c r="DQZ58" s="11"/>
      <c r="DRA58" s="11"/>
      <c r="DRB58" s="11"/>
      <c r="DRC58" s="11"/>
      <c r="DRD58" s="11"/>
      <c r="DRE58" s="11"/>
      <c r="DRF58" s="11"/>
      <c r="DRG58" s="11"/>
      <c r="DRH58" s="11"/>
      <c r="DRI58" s="11"/>
      <c r="DRJ58" s="11"/>
      <c r="DRK58" s="11"/>
      <c r="DRL58" s="11"/>
      <c r="DRM58" s="11"/>
      <c r="DRN58" s="11"/>
      <c r="DRO58" s="11"/>
      <c r="DRP58" s="11"/>
      <c r="DRQ58" s="11"/>
      <c r="DRR58" s="11"/>
      <c r="DRS58" s="11"/>
      <c r="DRT58" s="11"/>
      <c r="DRU58" s="11"/>
      <c r="DRV58" s="11"/>
      <c r="DRW58" s="11"/>
      <c r="DRX58" s="11"/>
      <c r="DRY58" s="11"/>
      <c r="DRZ58" s="11"/>
      <c r="DSA58" s="11"/>
      <c r="DSB58" s="11"/>
      <c r="DSC58" s="11"/>
      <c r="DSD58" s="11"/>
      <c r="DSE58" s="11"/>
      <c r="DSF58" s="11"/>
      <c r="DSG58" s="11"/>
      <c r="DSH58" s="11"/>
      <c r="DSI58" s="11"/>
      <c r="DSJ58" s="11"/>
      <c r="DSK58" s="11"/>
      <c r="DSL58" s="11"/>
      <c r="DSM58" s="11"/>
      <c r="DSN58" s="11"/>
      <c r="DSO58" s="11"/>
      <c r="DSP58" s="11"/>
      <c r="DSQ58" s="11"/>
      <c r="DSR58" s="11"/>
      <c r="DSS58" s="11"/>
      <c r="DST58" s="11"/>
      <c r="DSU58" s="11"/>
      <c r="DSV58" s="11"/>
      <c r="DSW58" s="11"/>
      <c r="DSX58" s="11"/>
      <c r="DSY58" s="11"/>
      <c r="DSZ58" s="11"/>
      <c r="DTA58" s="11"/>
      <c r="DTB58" s="11"/>
      <c r="DTC58" s="11"/>
      <c r="DTD58" s="11"/>
      <c r="DTE58" s="11"/>
      <c r="DTF58" s="11"/>
      <c r="DTG58" s="11"/>
      <c r="DTH58" s="11"/>
      <c r="DTI58" s="11"/>
      <c r="DTJ58" s="11"/>
      <c r="DTK58" s="11"/>
      <c r="DTL58" s="11"/>
      <c r="DTM58" s="11"/>
      <c r="DTN58" s="11"/>
      <c r="DTO58" s="11"/>
      <c r="DTP58" s="11"/>
      <c r="DTQ58" s="11"/>
      <c r="DTR58" s="11"/>
      <c r="DTS58" s="11"/>
      <c r="DTT58" s="11"/>
      <c r="DTU58" s="11"/>
      <c r="DTV58" s="11"/>
      <c r="DTW58" s="11"/>
      <c r="DTX58" s="11"/>
      <c r="DTY58" s="11"/>
      <c r="DTZ58" s="11"/>
      <c r="DUA58" s="11"/>
      <c r="DUB58" s="11"/>
      <c r="DUC58" s="11"/>
      <c r="DUD58" s="11"/>
      <c r="DUE58" s="11"/>
      <c r="DUF58" s="11"/>
      <c r="DUG58" s="11"/>
      <c r="DUH58" s="11"/>
      <c r="DUI58" s="11"/>
      <c r="DUJ58" s="11"/>
      <c r="DUK58" s="11"/>
      <c r="DUL58" s="11"/>
      <c r="DUM58" s="11"/>
      <c r="DUN58" s="11"/>
      <c r="DUO58" s="11"/>
      <c r="DUP58" s="11"/>
      <c r="DUQ58" s="11"/>
      <c r="DUR58" s="11"/>
      <c r="DUS58" s="11"/>
      <c r="DUT58" s="11"/>
      <c r="DUU58" s="11"/>
      <c r="DUV58" s="11"/>
      <c r="DUW58" s="11"/>
      <c r="DUX58" s="11"/>
      <c r="DUY58" s="11"/>
      <c r="DUZ58" s="11"/>
      <c r="DVA58" s="11"/>
      <c r="DVB58" s="11"/>
      <c r="DVC58" s="11"/>
      <c r="DVD58" s="11"/>
      <c r="DVE58" s="11"/>
      <c r="DVF58" s="11"/>
      <c r="DVG58" s="11"/>
      <c r="DVH58" s="11"/>
      <c r="DVI58" s="11"/>
      <c r="DVJ58" s="11"/>
      <c r="DVK58" s="11"/>
      <c r="DVL58" s="11"/>
      <c r="DVM58" s="11"/>
      <c r="DVN58" s="11"/>
      <c r="DVO58" s="11"/>
      <c r="DVP58" s="11"/>
      <c r="DVQ58" s="11"/>
      <c r="DVR58" s="11"/>
      <c r="DVS58" s="11"/>
      <c r="DVT58" s="11"/>
      <c r="DVU58" s="11"/>
      <c r="DVV58" s="11"/>
      <c r="DVW58" s="11"/>
      <c r="DVX58" s="11"/>
      <c r="DVY58" s="11"/>
      <c r="DVZ58" s="11"/>
      <c r="DWA58" s="11"/>
      <c r="DWB58" s="11"/>
      <c r="DWC58" s="11"/>
      <c r="DWD58" s="11"/>
      <c r="DWE58" s="11"/>
      <c r="DWF58" s="11"/>
      <c r="DWG58" s="11"/>
      <c r="DWH58" s="11"/>
      <c r="DWI58" s="11"/>
      <c r="DWJ58" s="11"/>
      <c r="DWK58" s="11"/>
      <c r="DWL58" s="11"/>
      <c r="DWM58" s="11"/>
      <c r="DWN58" s="11"/>
      <c r="DWO58" s="11"/>
      <c r="DWP58" s="11"/>
      <c r="DWQ58" s="11"/>
      <c r="DWR58" s="11"/>
      <c r="DWS58" s="11"/>
      <c r="DWT58" s="11"/>
      <c r="DWU58" s="11"/>
      <c r="DWV58" s="11"/>
      <c r="DWW58" s="11"/>
      <c r="DWX58" s="11"/>
      <c r="DWY58" s="11"/>
      <c r="DWZ58" s="11"/>
      <c r="DXA58" s="11"/>
      <c r="DXB58" s="11"/>
      <c r="DXC58" s="11"/>
      <c r="DXD58" s="11"/>
      <c r="DXE58" s="11"/>
      <c r="DXF58" s="11"/>
      <c r="DXG58" s="11"/>
      <c r="DXH58" s="11"/>
      <c r="DXI58" s="11"/>
      <c r="DXJ58" s="11"/>
      <c r="DXK58" s="11"/>
      <c r="DXL58" s="11"/>
      <c r="DXM58" s="11"/>
      <c r="DXN58" s="11"/>
      <c r="DXO58" s="11"/>
      <c r="DXP58" s="11"/>
      <c r="DXQ58" s="11"/>
      <c r="DXR58" s="11"/>
      <c r="DXS58" s="11"/>
      <c r="DXT58" s="11"/>
      <c r="DXU58" s="11"/>
      <c r="DXV58" s="11"/>
      <c r="DXW58" s="11"/>
      <c r="DXX58" s="11"/>
      <c r="DXY58" s="11"/>
      <c r="DXZ58" s="11"/>
      <c r="DYA58" s="11"/>
      <c r="DYB58" s="11"/>
      <c r="DYC58" s="11"/>
      <c r="DYD58" s="11"/>
      <c r="DYE58" s="11"/>
      <c r="DYF58" s="11"/>
      <c r="DYG58" s="11"/>
      <c r="DYH58" s="11"/>
      <c r="DYI58" s="11"/>
      <c r="DYJ58" s="11"/>
      <c r="DYK58" s="11"/>
      <c r="DYL58" s="11"/>
      <c r="DYM58" s="11"/>
      <c r="DYN58" s="11"/>
      <c r="DYO58" s="11"/>
      <c r="DYP58" s="11"/>
      <c r="DYQ58" s="11"/>
      <c r="DYR58" s="11"/>
      <c r="DYS58" s="11"/>
      <c r="DYT58" s="11"/>
      <c r="DYU58" s="11"/>
      <c r="DYV58" s="11"/>
      <c r="DYW58" s="11"/>
      <c r="DYX58" s="11"/>
      <c r="DYY58" s="11"/>
      <c r="DYZ58" s="11"/>
      <c r="DZA58" s="11"/>
      <c r="DZB58" s="11"/>
      <c r="DZC58" s="11"/>
      <c r="DZD58" s="11"/>
      <c r="DZE58" s="11"/>
      <c r="DZF58" s="11"/>
      <c r="DZG58" s="11"/>
      <c r="DZH58" s="11"/>
      <c r="DZI58" s="11"/>
      <c r="DZJ58" s="11"/>
      <c r="DZK58" s="11"/>
      <c r="DZL58" s="11"/>
      <c r="DZM58" s="11"/>
      <c r="DZN58" s="11"/>
      <c r="DZO58" s="11"/>
      <c r="DZP58" s="11"/>
      <c r="DZQ58" s="11"/>
      <c r="DZR58" s="11"/>
      <c r="DZS58" s="11"/>
      <c r="DZT58" s="11"/>
      <c r="DZU58" s="11"/>
      <c r="DZV58" s="11"/>
      <c r="DZW58" s="11"/>
      <c r="DZX58" s="11"/>
      <c r="DZY58" s="11"/>
      <c r="DZZ58" s="11"/>
      <c r="EAA58" s="11"/>
      <c r="EAB58" s="11"/>
      <c r="EAC58" s="11"/>
      <c r="EAD58" s="11"/>
      <c r="EAE58" s="11"/>
      <c r="EAF58" s="11"/>
      <c r="EAG58" s="11"/>
      <c r="EAH58" s="11"/>
      <c r="EAI58" s="11"/>
      <c r="EAJ58" s="11"/>
      <c r="EAK58" s="11"/>
      <c r="EAL58" s="11"/>
      <c r="EAM58" s="11"/>
      <c r="EAN58" s="11"/>
      <c r="EAO58" s="11"/>
      <c r="EAP58" s="11"/>
      <c r="EAQ58" s="11"/>
      <c r="EAR58" s="11"/>
      <c r="EAS58" s="11"/>
      <c r="EAT58" s="11"/>
      <c r="EAU58" s="11"/>
      <c r="EAV58" s="11"/>
      <c r="EAW58" s="11"/>
      <c r="EAX58" s="11"/>
      <c r="EAY58" s="11"/>
      <c r="EAZ58" s="11"/>
      <c r="EBA58" s="11"/>
      <c r="EBB58" s="11"/>
      <c r="EBC58" s="11"/>
      <c r="EBD58" s="11"/>
      <c r="EBE58" s="11"/>
      <c r="EBF58" s="11"/>
      <c r="EBG58" s="11"/>
      <c r="EBH58" s="11"/>
      <c r="EBI58" s="11"/>
      <c r="EBJ58" s="11"/>
      <c r="EBK58" s="11"/>
      <c r="EBL58" s="11"/>
      <c r="EBM58" s="11"/>
      <c r="EBN58" s="11"/>
      <c r="EBO58" s="11"/>
      <c r="EBP58" s="11"/>
      <c r="EBQ58" s="11"/>
      <c r="EBR58" s="11"/>
      <c r="EBS58" s="11"/>
      <c r="EBT58" s="11"/>
      <c r="EBU58" s="11"/>
      <c r="EBV58" s="11"/>
      <c r="EBW58" s="11"/>
      <c r="EBX58" s="11"/>
      <c r="EBY58" s="11"/>
      <c r="EBZ58" s="11"/>
      <c r="ECA58" s="11"/>
      <c r="ECB58" s="11"/>
      <c r="ECC58" s="11"/>
      <c r="ECD58" s="11"/>
      <c r="ECE58" s="11"/>
      <c r="ECF58" s="11"/>
      <c r="ECG58" s="11"/>
      <c r="ECH58" s="11"/>
      <c r="ECI58" s="11"/>
      <c r="ECJ58" s="11"/>
      <c r="ECK58" s="11"/>
      <c r="ECL58" s="11"/>
      <c r="ECM58" s="11"/>
      <c r="ECN58" s="11"/>
      <c r="ECO58" s="11"/>
      <c r="ECP58" s="11"/>
      <c r="ECQ58" s="11"/>
      <c r="ECR58" s="11"/>
      <c r="ECS58" s="11"/>
      <c r="ECT58" s="11"/>
      <c r="ECU58" s="11"/>
      <c r="ECV58" s="11"/>
      <c r="ECW58" s="11"/>
      <c r="ECX58" s="11"/>
      <c r="ECY58" s="11"/>
      <c r="ECZ58" s="11"/>
      <c r="EDA58" s="11"/>
      <c r="EDB58" s="11"/>
      <c r="EDC58" s="11"/>
      <c r="EDD58" s="11"/>
      <c r="EDE58" s="11"/>
      <c r="EDF58" s="11"/>
      <c r="EDG58" s="11"/>
      <c r="EDH58" s="11"/>
      <c r="EDI58" s="11"/>
      <c r="EDJ58" s="11"/>
      <c r="EDK58" s="11"/>
      <c r="EDL58" s="11"/>
      <c r="EDM58" s="11"/>
      <c r="EDN58" s="11"/>
      <c r="EDO58" s="11"/>
      <c r="EDP58" s="11"/>
      <c r="EDQ58" s="11"/>
      <c r="EDR58" s="11"/>
      <c r="EDS58" s="11"/>
      <c r="EDT58" s="11"/>
      <c r="EDU58" s="11"/>
      <c r="EDV58" s="11"/>
      <c r="EDW58" s="11"/>
      <c r="EDX58" s="11"/>
      <c r="EDY58" s="11"/>
      <c r="EDZ58" s="11"/>
      <c r="EEA58" s="11"/>
      <c r="EEB58" s="11"/>
      <c r="EEC58" s="11"/>
      <c r="EED58" s="11"/>
      <c r="EEE58" s="11"/>
      <c r="EEF58" s="11"/>
      <c r="EEG58" s="11"/>
      <c r="EEH58" s="11"/>
      <c r="EEI58" s="11"/>
      <c r="EEJ58" s="11"/>
      <c r="EEK58" s="11"/>
      <c r="EEL58" s="11"/>
      <c r="EEM58" s="11"/>
      <c r="EEN58" s="11"/>
      <c r="EEO58" s="11"/>
      <c r="EEP58" s="11"/>
      <c r="EEQ58" s="11"/>
      <c r="EER58" s="11"/>
      <c r="EES58" s="11"/>
      <c r="EET58" s="11"/>
      <c r="EEU58" s="11"/>
      <c r="EEV58" s="11"/>
      <c r="EEW58" s="11"/>
      <c r="EEX58" s="11"/>
      <c r="EEY58" s="11"/>
      <c r="EEZ58" s="11"/>
      <c r="EFA58" s="11"/>
      <c r="EFB58" s="11"/>
      <c r="EFC58" s="11"/>
      <c r="EFD58" s="11"/>
      <c r="EFE58" s="11"/>
      <c r="EFF58" s="11"/>
      <c r="EFG58" s="11"/>
      <c r="EFH58" s="11"/>
      <c r="EFI58" s="11"/>
      <c r="EFJ58" s="11"/>
      <c r="EFK58" s="11"/>
      <c r="EFL58" s="11"/>
      <c r="EFM58" s="11"/>
      <c r="EFN58" s="11"/>
      <c r="EFO58" s="11"/>
      <c r="EFP58" s="11"/>
      <c r="EFQ58" s="11"/>
      <c r="EFR58" s="11"/>
      <c r="EFS58" s="11"/>
      <c r="EFT58" s="11"/>
      <c r="EFU58" s="11"/>
      <c r="EFV58" s="11"/>
      <c r="EFW58" s="11"/>
      <c r="EFX58" s="11"/>
      <c r="EFY58" s="11"/>
      <c r="EFZ58" s="11"/>
      <c r="EGA58" s="11"/>
      <c r="EGB58" s="11"/>
      <c r="EGC58" s="11"/>
      <c r="EGD58" s="11"/>
      <c r="EGE58" s="11"/>
      <c r="EGF58" s="11"/>
      <c r="EGG58" s="11"/>
      <c r="EGH58" s="11"/>
      <c r="EGI58" s="11"/>
      <c r="EGJ58" s="11"/>
      <c r="EGK58" s="11"/>
      <c r="EGL58" s="11"/>
      <c r="EGM58" s="11"/>
      <c r="EGN58" s="11"/>
      <c r="EGO58" s="11"/>
      <c r="EGP58" s="11"/>
      <c r="EGQ58" s="11"/>
      <c r="EGR58" s="11"/>
      <c r="EGS58" s="11"/>
      <c r="EGT58" s="11"/>
      <c r="EGU58" s="11"/>
      <c r="EGV58" s="11"/>
      <c r="EGW58" s="11"/>
      <c r="EGX58" s="11"/>
      <c r="EGY58" s="11"/>
      <c r="EGZ58" s="11"/>
      <c r="EHA58" s="11"/>
      <c r="EHB58" s="11"/>
      <c r="EHC58" s="11"/>
      <c r="EHD58" s="11"/>
      <c r="EHE58" s="11"/>
      <c r="EHF58" s="11"/>
      <c r="EHG58" s="11"/>
      <c r="EHH58" s="11"/>
      <c r="EHI58" s="11"/>
      <c r="EHJ58" s="11"/>
      <c r="EHK58" s="11"/>
      <c r="EHL58" s="11"/>
      <c r="EHM58" s="11"/>
      <c r="EHN58" s="11"/>
      <c r="EHO58" s="11"/>
      <c r="EHP58" s="11"/>
      <c r="EHQ58" s="11"/>
      <c r="EHR58" s="11"/>
      <c r="EHS58" s="11"/>
      <c r="EHT58" s="11"/>
      <c r="EHU58" s="11"/>
      <c r="EHV58" s="11"/>
      <c r="EHW58" s="11"/>
      <c r="EHX58" s="11"/>
      <c r="EHY58" s="11"/>
      <c r="EHZ58" s="11"/>
      <c r="EIA58" s="11"/>
      <c r="EIB58" s="11"/>
      <c r="EIC58" s="11"/>
      <c r="EID58" s="11"/>
      <c r="EIE58" s="11"/>
      <c r="EIF58" s="11"/>
      <c r="EIG58" s="11"/>
      <c r="EIH58" s="11"/>
      <c r="EII58" s="11"/>
      <c r="EIJ58" s="11"/>
      <c r="EIK58" s="11"/>
      <c r="EIL58" s="11"/>
      <c r="EIM58" s="11"/>
      <c r="EIN58" s="11"/>
      <c r="EIO58" s="11"/>
      <c r="EIP58" s="11"/>
      <c r="EIQ58" s="11"/>
      <c r="EIR58" s="11"/>
      <c r="EIS58" s="11"/>
      <c r="EIT58" s="11"/>
      <c r="EIU58" s="11"/>
      <c r="EIV58" s="11"/>
      <c r="EIW58" s="11"/>
      <c r="EIX58" s="11"/>
      <c r="EIY58" s="11"/>
      <c r="EIZ58" s="11"/>
      <c r="EJA58" s="11"/>
      <c r="EJB58" s="11"/>
      <c r="EJC58" s="11"/>
      <c r="EJD58" s="11"/>
      <c r="EJE58" s="11"/>
      <c r="EJF58" s="11"/>
      <c r="EJG58" s="11"/>
      <c r="EJH58" s="11"/>
      <c r="EJI58" s="11"/>
      <c r="EJJ58" s="11"/>
      <c r="EJK58" s="11"/>
      <c r="EJL58" s="11"/>
      <c r="EJM58" s="11"/>
      <c r="EJN58" s="11"/>
      <c r="EJO58" s="11"/>
      <c r="EJP58" s="11"/>
      <c r="EJQ58" s="11"/>
      <c r="EJR58" s="11"/>
      <c r="EJS58" s="11"/>
      <c r="EJT58" s="11"/>
      <c r="EJU58" s="11"/>
      <c r="EJV58" s="11"/>
      <c r="EJW58" s="11"/>
      <c r="EJX58" s="11"/>
      <c r="EJY58" s="11"/>
      <c r="EJZ58" s="11"/>
      <c r="EKA58" s="11"/>
      <c r="EKB58" s="11"/>
      <c r="EKC58" s="11"/>
      <c r="EKD58" s="11"/>
      <c r="EKE58" s="11"/>
      <c r="EKF58" s="11"/>
      <c r="EKG58" s="11"/>
      <c r="EKH58" s="11"/>
      <c r="EKI58" s="11"/>
      <c r="EKJ58" s="11"/>
      <c r="EKK58" s="11"/>
      <c r="EKL58" s="11"/>
      <c r="EKM58" s="11"/>
      <c r="EKN58" s="11"/>
      <c r="EKO58" s="11"/>
      <c r="EKP58" s="11"/>
      <c r="EKQ58" s="11"/>
      <c r="EKR58" s="11"/>
      <c r="EKS58" s="11"/>
      <c r="EKT58" s="11"/>
      <c r="EKU58" s="11"/>
      <c r="EKV58" s="11"/>
      <c r="EKW58" s="11"/>
      <c r="EKX58" s="11"/>
      <c r="EKY58" s="11"/>
      <c r="EKZ58" s="11"/>
      <c r="ELA58" s="11"/>
      <c r="ELB58" s="11"/>
      <c r="ELC58" s="11"/>
      <c r="ELD58" s="11"/>
      <c r="ELE58" s="11"/>
      <c r="ELF58" s="11"/>
      <c r="ELG58" s="11"/>
      <c r="ELH58" s="11"/>
      <c r="ELI58" s="11"/>
      <c r="ELJ58" s="11"/>
      <c r="ELK58" s="11"/>
      <c r="ELL58" s="11"/>
      <c r="ELM58" s="11"/>
      <c r="ELN58" s="11"/>
      <c r="ELO58" s="11"/>
      <c r="ELP58" s="11"/>
      <c r="ELQ58" s="11"/>
      <c r="ELR58" s="11"/>
      <c r="ELS58" s="11"/>
      <c r="ELT58" s="11"/>
      <c r="ELU58" s="11"/>
      <c r="ELV58" s="11"/>
      <c r="ELW58" s="11"/>
      <c r="ELX58" s="11"/>
      <c r="ELY58" s="11"/>
      <c r="ELZ58" s="11"/>
      <c r="EMA58" s="11"/>
      <c r="EMB58" s="11"/>
      <c r="EMC58" s="11"/>
      <c r="EMD58" s="11"/>
      <c r="EME58" s="11"/>
      <c r="EMF58" s="11"/>
      <c r="EMG58" s="11"/>
      <c r="EMH58" s="11"/>
      <c r="EMI58" s="11"/>
      <c r="EMJ58" s="11"/>
      <c r="EMK58" s="11"/>
      <c r="EML58" s="11"/>
      <c r="EMM58" s="11"/>
      <c r="EMN58" s="11"/>
      <c r="EMO58" s="11"/>
      <c r="EMP58" s="11"/>
      <c r="EMQ58" s="11"/>
      <c r="EMR58" s="11"/>
      <c r="EMS58" s="11"/>
      <c r="EMT58" s="11"/>
      <c r="EMU58" s="11"/>
      <c r="EMV58" s="11"/>
      <c r="EMW58" s="11"/>
      <c r="EMX58" s="11"/>
      <c r="EMY58" s="11"/>
      <c r="EMZ58" s="11"/>
      <c r="ENA58" s="11"/>
      <c r="ENB58" s="11"/>
      <c r="ENC58" s="11"/>
      <c r="END58" s="11"/>
      <c r="ENE58" s="11"/>
      <c r="ENF58" s="11"/>
      <c r="ENG58" s="11"/>
      <c r="ENH58" s="11"/>
      <c r="ENI58" s="11"/>
      <c r="ENJ58" s="11"/>
      <c r="ENK58" s="11"/>
      <c r="ENL58" s="11"/>
      <c r="ENM58" s="11"/>
      <c r="ENN58" s="11"/>
      <c r="ENO58" s="11"/>
      <c r="ENP58" s="11"/>
      <c r="ENQ58" s="11"/>
      <c r="ENR58" s="11"/>
      <c r="ENS58" s="11"/>
      <c r="ENT58" s="11"/>
      <c r="ENU58" s="11"/>
      <c r="ENV58" s="11"/>
      <c r="ENW58" s="11"/>
      <c r="ENX58" s="11"/>
      <c r="ENY58" s="11"/>
      <c r="ENZ58" s="11"/>
      <c r="EOA58" s="11"/>
      <c r="EOB58" s="11"/>
      <c r="EOC58" s="11"/>
      <c r="EOD58" s="11"/>
      <c r="EOE58" s="11"/>
      <c r="EOF58" s="11"/>
      <c r="EOG58" s="11"/>
      <c r="EOH58" s="11"/>
      <c r="EOI58" s="11"/>
      <c r="EOJ58" s="11"/>
      <c r="EOK58" s="11"/>
      <c r="EOL58" s="11"/>
      <c r="EOM58" s="11"/>
      <c r="EON58" s="11"/>
      <c r="EOO58" s="11"/>
      <c r="EOP58" s="11"/>
      <c r="EOQ58" s="11"/>
      <c r="EOR58" s="11"/>
      <c r="EOS58" s="11"/>
      <c r="EOT58" s="11"/>
      <c r="EOU58" s="11"/>
      <c r="EOV58" s="11"/>
      <c r="EOW58" s="11"/>
      <c r="EOX58" s="11"/>
      <c r="EOY58" s="11"/>
      <c r="EOZ58" s="11"/>
      <c r="EPA58" s="11"/>
      <c r="EPB58" s="11"/>
      <c r="EPC58" s="11"/>
      <c r="EPD58" s="11"/>
      <c r="EPE58" s="11"/>
      <c r="EPF58" s="11"/>
      <c r="EPG58" s="11"/>
      <c r="EPH58" s="11"/>
      <c r="EPI58" s="11"/>
      <c r="EPJ58" s="11"/>
      <c r="EPK58" s="11"/>
      <c r="EPL58" s="11"/>
      <c r="EPM58" s="11"/>
      <c r="EPN58" s="11"/>
      <c r="EPO58" s="11"/>
      <c r="EPP58" s="11"/>
      <c r="EPQ58" s="11"/>
      <c r="EPR58" s="11"/>
      <c r="EPS58" s="11"/>
      <c r="EPT58" s="11"/>
      <c r="EPU58" s="11"/>
      <c r="EPV58" s="11"/>
      <c r="EPW58" s="11"/>
      <c r="EPX58" s="11"/>
      <c r="EPY58" s="11"/>
      <c r="EPZ58" s="11"/>
      <c r="EQA58" s="11"/>
      <c r="EQB58" s="11"/>
      <c r="EQC58" s="11"/>
      <c r="EQD58" s="11"/>
      <c r="EQE58" s="11"/>
      <c r="EQF58" s="11"/>
      <c r="EQG58" s="11"/>
      <c r="EQH58" s="11"/>
      <c r="EQI58" s="11"/>
      <c r="EQJ58" s="11"/>
      <c r="EQK58" s="11"/>
      <c r="EQL58" s="11"/>
      <c r="EQM58" s="11"/>
      <c r="EQN58" s="11"/>
      <c r="EQO58" s="11"/>
      <c r="EQP58" s="11"/>
      <c r="EQQ58" s="11"/>
      <c r="EQR58" s="11"/>
      <c r="EQS58" s="11"/>
      <c r="EQT58" s="11"/>
      <c r="EQU58" s="11"/>
      <c r="EQV58" s="11"/>
      <c r="EQW58" s="11"/>
      <c r="EQX58" s="11"/>
      <c r="EQY58" s="11"/>
      <c r="EQZ58" s="11"/>
      <c r="ERA58" s="11"/>
      <c r="ERB58" s="11"/>
      <c r="ERC58" s="11"/>
      <c r="ERD58" s="11"/>
      <c r="ERE58" s="11"/>
      <c r="ERF58" s="11"/>
      <c r="ERG58" s="11"/>
      <c r="ERH58" s="11"/>
      <c r="ERI58" s="11"/>
      <c r="ERJ58" s="11"/>
      <c r="ERK58" s="11"/>
      <c r="ERL58" s="11"/>
      <c r="ERM58" s="11"/>
      <c r="ERN58" s="11"/>
      <c r="ERO58" s="11"/>
      <c r="ERP58" s="11"/>
      <c r="ERQ58" s="11"/>
      <c r="ERR58" s="11"/>
      <c r="ERS58" s="11"/>
      <c r="ERT58" s="11"/>
      <c r="ERU58" s="11"/>
      <c r="ERV58" s="11"/>
      <c r="ERW58" s="11"/>
      <c r="ERX58" s="11"/>
      <c r="ERY58" s="11"/>
      <c r="ERZ58" s="11"/>
      <c r="ESA58" s="11"/>
      <c r="ESB58" s="11"/>
      <c r="ESC58" s="11"/>
      <c r="ESD58" s="11"/>
      <c r="ESE58" s="11"/>
      <c r="ESF58" s="11"/>
      <c r="ESG58" s="11"/>
      <c r="ESH58" s="11"/>
      <c r="ESI58" s="11"/>
      <c r="ESJ58" s="11"/>
      <c r="ESK58" s="11"/>
      <c r="ESL58" s="11"/>
      <c r="ESM58" s="11"/>
      <c r="ESN58" s="11"/>
      <c r="ESO58" s="11"/>
      <c r="ESP58" s="11"/>
      <c r="ESQ58" s="11"/>
      <c r="ESR58" s="11"/>
      <c r="ESS58" s="11"/>
      <c r="EST58" s="11"/>
      <c r="ESU58" s="11"/>
      <c r="ESV58" s="11"/>
      <c r="ESW58" s="11"/>
      <c r="ESX58" s="11"/>
      <c r="ESY58" s="11"/>
      <c r="ESZ58" s="11"/>
      <c r="ETA58" s="11"/>
      <c r="ETB58" s="11"/>
      <c r="ETC58" s="11"/>
      <c r="ETD58" s="11"/>
      <c r="ETE58" s="11"/>
      <c r="ETF58" s="11"/>
      <c r="ETG58" s="11"/>
      <c r="ETH58" s="11"/>
      <c r="ETI58" s="11"/>
      <c r="ETJ58" s="11"/>
      <c r="ETK58" s="11"/>
      <c r="ETL58" s="11"/>
      <c r="ETM58" s="11"/>
      <c r="ETN58" s="11"/>
      <c r="ETO58" s="11"/>
      <c r="ETP58" s="11"/>
      <c r="ETQ58" s="11"/>
      <c r="ETR58" s="11"/>
      <c r="ETS58" s="11"/>
      <c r="ETT58" s="11"/>
      <c r="ETU58" s="11"/>
      <c r="ETV58" s="11"/>
      <c r="ETW58" s="11"/>
      <c r="ETX58" s="11"/>
      <c r="ETY58" s="11"/>
      <c r="ETZ58" s="11"/>
      <c r="EUA58" s="11"/>
      <c r="EUB58" s="11"/>
      <c r="EUC58" s="11"/>
      <c r="EUD58" s="11"/>
      <c r="EUE58" s="11"/>
      <c r="EUF58" s="11"/>
      <c r="EUG58" s="11"/>
      <c r="EUH58" s="11"/>
      <c r="EUI58" s="11"/>
      <c r="EUJ58" s="11"/>
      <c r="EUK58" s="11"/>
      <c r="EUL58" s="11"/>
      <c r="EUM58" s="11"/>
      <c r="EUN58" s="11"/>
      <c r="EUO58" s="11"/>
      <c r="EUP58" s="11"/>
      <c r="EUQ58" s="11"/>
      <c r="EUR58" s="11"/>
      <c r="EUS58" s="11"/>
      <c r="EUT58" s="11"/>
      <c r="EUU58" s="11"/>
      <c r="EUV58" s="11"/>
      <c r="EUW58" s="11"/>
      <c r="EUX58" s="11"/>
      <c r="EUY58" s="11"/>
      <c r="EUZ58" s="11"/>
      <c r="EVA58" s="11"/>
      <c r="EVB58" s="11"/>
      <c r="EVC58" s="11"/>
      <c r="EVD58" s="11"/>
      <c r="EVE58" s="11"/>
      <c r="EVF58" s="11"/>
      <c r="EVG58" s="11"/>
      <c r="EVH58" s="11"/>
      <c r="EVI58" s="11"/>
      <c r="EVJ58" s="11"/>
      <c r="EVK58" s="11"/>
      <c r="EVL58" s="11"/>
      <c r="EVM58" s="11"/>
      <c r="EVN58" s="11"/>
      <c r="EVO58" s="11"/>
      <c r="EVP58" s="11"/>
      <c r="EVQ58" s="11"/>
      <c r="EVR58" s="11"/>
      <c r="EVS58" s="11"/>
      <c r="EVT58" s="11"/>
      <c r="EVU58" s="11"/>
      <c r="EVV58" s="11"/>
      <c r="EVW58" s="11"/>
      <c r="EVX58" s="11"/>
      <c r="EVY58" s="11"/>
      <c r="EVZ58" s="11"/>
      <c r="EWA58" s="11"/>
      <c r="EWB58" s="11"/>
      <c r="EWC58" s="11"/>
      <c r="EWD58" s="11"/>
      <c r="EWE58" s="11"/>
      <c r="EWF58" s="11"/>
      <c r="EWG58" s="11"/>
      <c r="EWH58" s="11"/>
      <c r="EWI58" s="11"/>
      <c r="EWJ58" s="11"/>
      <c r="EWK58" s="11"/>
      <c r="EWL58" s="11"/>
      <c r="EWM58" s="11"/>
      <c r="EWN58" s="11"/>
      <c r="EWO58" s="11"/>
      <c r="EWP58" s="11"/>
      <c r="EWQ58" s="11"/>
      <c r="EWR58" s="11"/>
      <c r="EWS58" s="11"/>
      <c r="EWT58" s="11"/>
      <c r="EWU58" s="11"/>
      <c r="EWV58" s="11"/>
      <c r="EWW58" s="11"/>
      <c r="EWX58" s="11"/>
      <c r="EWY58" s="11"/>
      <c r="EWZ58" s="11"/>
      <c r="EXA58" s="11"/>
      <c r="EXB58" s="11"/>
      <c r="EXC58" s="11"/>
      <c r="EXD58" s="11"/>
      <c r="EXE58" s="11"/>
      <c r="EXF58" s="11"/>
      <c r="EXG58" s="11"/>
      <c r="EXH58" s="11"/>
      <c r="EXI58" s="11"/>
      <c r="EXJ58" s="11"/>
      <c r="EXK58" s="11"/>
      <c r="EXL58" s="11"/>
      <c r="EXM58" s="11"/>
      <c r="EXN58" s="11"/>
      <c r="EXO58" s="11"/>
      <c r="EXP58" s="11"/>
      <c r="EXQ58" s="11"/>
      <c r="EXR58" s="11"/>
      <c r="EXS58" s="11"/>
      <c r="EXT58" s="11"/>
      <c r="EXU58" s="11"/>
      <c r="EXV58" s="11"/>
      <c r="EXW58" s="11"/>
      <c r="EXX58" s="11"/>
      <c r="EXY58" s="11"/>
      <c r="EXZ58" s="11"/>
      <c r="EYA58" s="11"/>
      <c r="EYB58" s="11"/>
      <c r="EYC58" s="11"/>
      <c r="EYD58" s="11"/>
      <c r="EYE58" s="11"/>
      <c r="EYF58" s="11"/>
      <c r="EYG58" s="11"/>
      <c r="EYH58" s="11"/>
      <c r="EYI58" s="11"/>
      <c r="EYJ58" s="11"/>
      <c r="EYK58" s="11"/>
      <c r="EYL58" s="11"/>
      <c r="EYM58" s="11"/>
      <c r="EYN58" s="11"/>
      <c r="EYO58" s="11"/>
      <c r="EYP58" s="11"/>
      <c r="EYQ58" s="11"/>
      <c r="EYR58" s="11"/>
      <c r="EYS58" s="11"/>
      <c r="EYT58" s="11"/>
      <c r="EYU58" s="11"/>
      <c r="EYV58" s="11"/>
      <c r="EYW58" s="11"/>
      <c r="EYX58" s="11"/>
      <c r="EYY58" s="11"/>
      <c r="EYZ58" s="11"/>
      <c r="EZA58" s="11"/>
      <c r="EZB58" s="11"/>
      <c r="EZC58" s="11"/>
      <c r="EZD58" s="11"/>
      <c r="EZE58" s="11"/>
      <c r="EZF58" s="11"/>
      <c r="EZG58" s="11"/>
      <c r="EZH58" s="11"/>
      <c r="EZI58" s="11"/>
      <c r="EZJ58" s="11"/>
      <c r="EZK58" s="11"/>
      <c r="EZL58" s="11"/>
      <c r="EZM58" s="11"/>
      <c r="EZN58" s="11"/>
      <c r="EZO58" s="11"/>
      <c r="EZP58" s="11"/>
      <c r="EZQ58" s="11"/>
      <c r="EZR58" s="11"/>
      <c r="EZS58" s="11"/>
      <c r="EZT58" s="11"/>
      <c r="EZU58" s="11"/>
      <c r="EZV58" s="11"/>
      <c r="EZW58" s="11"/>
      <c r="EZX58" s="11"/>
      <c r="EZY58" s="11"/>
      <c r="EZZ58" s="11"/>
      <c r="FAA58" s="11"/>
      <c r="FAB58" s="11"/>
      <c r="FAC58" s="11"/>
      <c r="FAD58" s="11"/>
      <c r="FAE58" s="11"/>
      <c r="FAF58" s="11"/>
      <c r="FAG58" s="11"/>
      <c r="FAH58" s="11"/>
      <c r="FAI58" s="11"/>
      <c r="FAJ58" s="11"/>
      <c r="FAK58" s="11"/>
      <c r="FAL58" s="11"/>
      <c r="FAM58" s="11"/>
      <c r="FAN58" s="11"/>
      <c r="FAO58" s="11"/>
      <c r="FAP58" s="11"/>
      <c r="FAQ58" s="11"/>
      <c r="FAR58" s="11"/>
      <c r="FAS58" s="11"/>
      <c r="FAT58" s="11"/>
      <c r="FAU58" s="11"/>
      <c r="FAV58" s="11"/>
      <c r="FAW58" s="11"/>
      <c r="FAX58" s="11"/>
      <c r="FAY58" s="11"/>
      <c r="FAZ58" s="11"/>
      <c r="FBA58" s="11"/>
      <c r="FBB58" s="11"/>
      <c r="FBC58" s="11"/>
      <c r="FBD58" s="11"/>
      <c r="FBE58" s="11"/>
      <c r="FBF58" s="11"/>
      <c r="FBG58" s="11"/>
      <c r="FBH58" s="11"/>
      <c r="FBI58" s="11"/>
      <c r="FBJ58" s="11"/>
      <c r="FBK58" s="11"/>
      <c r="FBL58" s="11"/>
      <c r="FBM58" s="11"/>
      <c r="FBN58" s="11"/>
      <c r="FBO58" s="11"/>
      <c r="FBP58" s="11"/>
      <c r="FBQ58" s="11"/>
      <c r="FBR58" s="11"/>
      <c r="FBS58" s="11"/>
      <c r="FBT58" s="11"/>
      <c r="FBU58" s="11"/>
      <c r="FBV58" s="11"/>
      <c r="FBW58" s="11"/>
      <c r="FBX58" s="11"/>
      <c r="FBY58" s="11"/>
      <c r="FBZ58" s="11"/>
      <c r="FCA58" s="11"/>
      <c r="FCB58" s="11"/>
      <c r="FCC58" s="11"/>
      <c r="FCD58" s="11"/>
      <c r="FCE58" s="11"/>
      <c r="FCF58" s="11"/>
      <c r="FCG58" s="11"/>
      <c r="FCH58" s="11"/>
      <c r="FCI58" s="11"/>
      <c r="FCJ58" s="11"/>
      <c r="FCK58" s="11"/>
      <c r="FCL58" s="11"/>
      <c r="FCM58" s="11"/>
      <c r="FCN58" s="11"/>
      <c r="FCO58" s="11"/>
      <c r="FCP58" s="11"/>
      <c r="FCQ58" s="11"/>
      <c r="FCR58" s="11"/>
      <c r="FCS58" s="11"/>
      <c r="FCT58" s="11"/>
      <c r="FCU58" s="11"/>
      <c r="FCV58" s="11"/>
      <c r="FCW58" s="11"/>
      <c r="FCX58" s="11"/>
      <c r="FCY58" s="11"/>
      <c r="FCZ58" s="11"/>
      <c r="FDA58" s="11"/>
      <c r="FDB58" s="11"/>
      <c r="FDC58" s="11"/>
      <c r="FDD58" s="11"/>
      <c r="FDE58" s="11"/>
      <c r="FDF58" s="11"/>
      <c r="FDG58" s="11"/>
      <c r="FDH58" s="11"/>
      <c r="FDI58" s="11"/>
      <c r="FDJ58" s="11"/>
      <c r="FDK58" s="11"/>
      <c r="FDL58" s="11"/>
      <c r="FDM58" s="11"/>
      <c r="FDN58" s="11"/>
      <c r="FDO58" s="11"/>
      <c r="FDP58" s="11"/>
      <c r="FDQ58" s="11"/>
      <c r="FDR58" s="11"/>
      <c r="FDS58" s="11"/>
      <c r="FDT58" s="11"/>
      <c r="FDU58" s="11"/>
      <c r="FDV58" s="11"/>
      <c r="FDW58" s="11"/>
      <c r="FDX58" s="11"/>
      <c r="FDY58" s="11"/>
      <c r="FDZ58" s="11"/>
      <c r="FEA58" s="11"/>
      <c r="FEB58" s="11"/>
      <c r="FEC58" s="11"/>
      <c r="FED58" s="11"/>
      <c r="FEE58" s="11"/>
      <c r="FEF58" s="11"/>
      <c r="FEG58" s="11"/>
      <c r="FEH58" s="11"/>
      <c r="FEI58" s="11"/>
      <c r="FEJ58" s="11"/>
      <c r="FEK58" s="11"/>
      <c r="FEL58" s="11"/>
      <c r="FEM58" s="11"/>
      <c r="FEN58" s="11"/>
      <c r="FEO58" s="11"/>
      <c r="FEP58" s="11"/>
      <c r="FEQ58" s="11"/>
      <c r="FER58" s="11"/>
      <c r="FES58" s="11"/>
      <c r="FET58" s="11"/>
      <c r="FEU58" s="11"/>
      <c r="FEV58" s="11"/>
      <c r="FEW58" s="11"/>
      <c r="FEX58" s="11"/>
      <c r="FEY58" s="11"/>
      <c r="FEZ58" s="11"/>
      <c r="FFA58" s="11"/>
      <c r="FFB58" s="11"/>
      <c r="FFC58" s="11"/>
      <c r="FFD58" s="11"/>
      <c r="FFE58" s="11"/>
      <c r="FFF58" s="11"/>
      <c r="FFG58" s="11"/>
      <c r="FFH58" s="11"/>
      <c r="FFI58" s="11"/>
      <c r="FFJ58" s="11"/>
      <c r="FFK58" s="11"/>
      <c r="FFL58" s="11"/>
      <c r="FFM58" s="11"/>
      <c r="FFN58" s="11"/>
      <c r="FFO58" s="11"/>
      <c r="FFP58" s="11"/>
      <c r="FFQ58" s="11"/>
      <c r="FFR58" s="11"/>
      <c r="FFS58" s="11"/>
      <c r="FFT58" s="11"/>
      <c r="FFU58" s="11"/>
      <c r="FFV58" s="11"/>
      <c r="FFW58" s="11"/>
      <c r="FFX58" s="11"/>
      <c r="FFY58" s="11"/>
      <c r="FFZ58" s="11"/>
      <c r="FGA58" s="11"/>
      <c r="FGB58" s="11"/>
      <c r="FGC58" s="11"/>
      <c r="FGD58" s="11"/>
      <c r="FGE58" s="11"/>
      <c r="FGF58" s="11"/>
      <c r="FGG58" s="11"/>
      <c r="FGH58" s="11"/>
      <c r="FGI58" s="11"/>
      <c r="FGJ58" s="11"/>
      <c r="FGK58" s="11"/>
      <c r="FGL58" s="11"/>
      <c r="FGM58" s="11"/>
      <c r="FGN58" s="11"/>
      <c r="FGO58" s="11"/>
      <c r="FGP58" s="11"/>
      <c r="FGQ58" s="11"/>
      <c r="FGR58" s="11"/>
      <c r="FGS58" s="11"/>
      <c r="FGT58" s="11"/>
      <c r="FGU58" s="11"/>
      <c r="FGV58" s="11"/>
      <c r="FGW58" s="11"/>
      <c r="FGX58" s="11"/>
      <c r="FGY58" s="11"/>
      <c r="FGZ58" s="11"/>
      <c r="FHA58" s="11"/>
      <c r="FHB58" s="11"/>
      <c r="FHC58" s="11"/>
      <c r="FHD58" s="11"/>
      <c r="FHE58" s="11"/>
      <c r="FHF58" s="11"/>
      <c r="FHG58" s="11"/>
      <c r="FHH58" s="11"/>
      <c r="FHI58" s="11"/>
      <c r="FHJ58" s="11"/>
      <c r="FHK58" s="11"/>
      <c r="FHL58" s="11"/>
      <c r="FHM58" s="11"/>
      <c r="FHN58" s="11"/>
      <c r="FHO58" s="11"/>
      <c r="FHP58" s="11"/>
      <c r="FHQ58" s="11"/>
      <c r="FHR58" s="11"/>
      <c r="FHS58" s="11"/>
      <c r="FHT58" s="11"/>
      <c r="FHU58" s="11"/>
      <c r="FHV58" s="11"/>
      <c r="FHW58" s="11"/>
      <c r="FHX58" s="11"/>
      <c r="FHY58" s="11"/>
      <c r="FHZ58" s="11"/>
      <c r="FIA58" s="11"/>
      <c r="FIB58" s="11"/>
      <c r="FIC58" s="11"/>
      <c r="FID58" s="11"/>
      <c r="FIE58" s="11"/>
      <c r="FIF58" s="11"/>
      <c r="FIG58" s="11"/>
      <c r="FIH58" s="11"/>
      <c r="FII58" s="11"/>
      <c r="FIJ58" s="11"/>
      <c r="FIK58" s="11"/>
      <c r="FIL58" s="11"/>
      <c r="FIM58" s="11"/>
      <c r="FIN58" s="11"/>
      <c r="FIO58" s="11"/>
      <c r="FIP58" s="11"/>
      <c r="FIQ58" s="11"/>
      <c r="FIR58" s="11"/>
      <c r="FIS58" s="11"/>
      <c r="FIT58" s="11"/>
      <c r="FIU58" s="11"/>
      <c r="FIV58" s="11"/>
      <c r="FIW58" s="11"/>
      <c r="FIX58" s="11"/>
      <c r="FIY58" s="11"/>
      <c r="FIZ58" s="11"/>
      <c r="FJA58" s="11"/>
      <c r="FJB58" s="11"/>
      <c r="FJC58" s="11"/>
      <c r="FJD58" s="11"/>
      <c r="FJE58" s="11"/>
      <c r="FJF58" s="11"/>
      <c r="FJG58" s="11"/>
      <c r="FJH58" s="11"/>
      <c r="FJI58" s="11"/>
      <c r="FJJ58" s="11"/>
      <c r="FJK58" s="11"/>
      <c r="FJL58" s="11"/>
      <c r="FJM58" s="11"/>
      <c r="FJN58" s="11"/>
      <c r="FJO58" s="11"/>
      <c r="FJP58" s="11"/>
      <c r="FJQ58" s="11"/>
      <c r="FJR58" s="11"/>
      <c r="FJS58" s="11"/>
      <c r="FJT58" s="11"/>
      <c r="FJU58" s="11"/>
      <c r="FJV58" s="11"/>
      <c r="FJW58" s="11"/>
      <c r="FJX58" s="11"/>
      <c r="FJY58" s="11"/>
      <c r="FJZ58" s="11"/>
      <c r="FKA58" s="11"/>
      <c r="FKB58" s="11"/>
      <c r="FKC58" s="11"/>
      <c r="FKD58" s="11"/>
      <c r="FKE58" s="11"/>
      <c r="FKF58" s="11"/>
      <c r="FKG58" s="11"/>
      <c r="FKH58" s="11"/>
      <c r="FKI58" s="11"/>
      <c r="FKJ58" s="11"/>
      <c r="FKK58" s="11"/>
      <c r="FKL58" s="11"/>
      <c r="FKM58" s="11"/>
      <c r="FKN58" s="11"/>
      <c r="FKO58" s="11"/>
      <c r="FKP58" s="11"/>
      <c r="FKQ58" s="11"/>
      <c r="FKR58" s="11"/>
      <c r="FKS58" s="11"/>
      <c r="FKT58" s="11"/>
      <c r="FKU58" s="11"/>
      <c r="FKV58" s="11"/>
      <c r="FKW58" s="11"/>
      <c r="FKX58" s="11"/>
      <c r="FKY58" s="11"/>
      <c r="FKZ58" s="11"/>
      <c r="FLA58" s="11"/>
      <c r="FLB58" s="11"/>
      <c r="FLC58" s="11"/>
      <c r="FLD58" s="11"/>
      <c r="FLE58" s="11"/>
      <c r="FLF58" s="11"/>
      <c r="FLG58" s="11"/>
      <c r="FLH58" s="11"/>
      <c r="FLI58" s="11"/>
      <c r="FLJ58" s="11"/>
      <c r="FLK58" s="11"/>
      <c r="FLL58" s="11"/>
      <c r="FLM58" s="11"/>
      <c r="FLN58" s="11"/>
      <c r="FLO58" s="11"/>
      <c r="FLP58" s="11"/>
      <c r="FLQ58" s="11"/>
      <c r="FLR58" s="11"/>
      <c r="FLS58" s="11"/>
      <c r="FLT58" s="11"/>
      <c r="FLU58" s="11"/>
      <c r="FLV58" s="11"/>
      <c r="FLW58" s="11"/>
      <c r="FLX58" s="11"/>
      <c r="FLY58" s="11"/>
      <c r="FLZ58" s="11"/>
      <c r="FMA58" s="11"/>
      <c r="FMB58" s="11"/>
      <c r="FMC58" s="11"/>
      <c r="FMD58" s="11"/>
      <c r="FME58" s="11"/>
      <c r="FMF58" s="11"/>
      <c r="FMG58" s="11"/>
      <c r="FMH58" s="11"/>
      <c r="FMI58" s="11"/>
      <c r="FMJ58" s="11"/>
      <c r="FMK58" s="11"/>
      <c r="FML58" s="11"/>
      <c r="FMM58" s="11"/>
      <c r="FMN58" s="11"/>
      <c r="FMO58" s="11"/>
      <c r="FMP58" s="11"/>
      <c r="FMQ58" s="11"/>
      <c r="FMR58" s="11"/>
      <c r="FMS58" s="11"/>
      <c r="FMT58" s="11"/>
      <c r="FMU58" s="11"/>
      <c r="FMV58" s="11"/>
      <c r="FMW58" s="11"/>
      <c r="FMX58" s="11"/>
      <c r="FMY58" s="11"/>
      <c r="FMZ58" s="11"/>
      <c r="FNA58" s="11"/>
      <c r="FNB58" s="11"/>
      <c r="FNC58" s="11"/>
      <c r="FND58" s="11"/>
      <c r="FNE58" s="11"/>
      <c r="FNF58" s="11"/>
      <c r="FNG58" s="11"/>
      <c r="FNH58" s="11"/>
      <c r="FNI58" s="11"/>
      <c r="FNJ58" s="11"/>
      <c r="FNK58" s="11"/>
      <c r="FNL58" s="11"/>
      <c r="FNM58" s="11"/>
      <c r="FNN58" s="11"/>
      <c r="FNO58" s="11"/>
      <c r="FNP58" s="11"/>
      <c r="FNQ58" s="11"/>
      <c r="FNR58" s="11"/>
      <c r="FNS58" s="11"/>
      <c r="FNT58" s="11"/>
      <c r="FNU58" s="11"/>
      <c r="FNV58" s="11"/>
      <c r="FNW58" s="11"/>
      <c r="FNX58" s="11"/>
      <c r="FNY58" s="11"/>
      <c r="FNZ58" s="11"/>
      <c r="FOA58" s="11"/>
      <c r="FOB58" s="11"/>
      <c r="FOC58" s="11"/>
      <c r="FOD58" s="11"/>
      <c r="FOE58" s="11"/>
      <c r="FOF58" s="11"/>
      <c r="FOG58" s="11"/>
      <c r="FOH58" s="11"/>
      <c r="FOI58" s="11"/>
      <c r="FOJ58" s="11"/>
      <c r="FOK58" s="11"/>
      <c r="FOL58" s="11"/>
      <c r="FOM58" s="11"/>
      <c r="FON58" s="11"/>
      <c r="FOO58" s="11"/>
      <c r="FOP58" s="11"/>
      <c r="FOQ58" s="11"/>
      <c r="FOR58" s="11"/>
      <c r="FOS58" s="11"/>
      <c r="FOT58" s="11"/>
      <c r="FOU58" s="11"/>
      <c r="FOV58" s="11"/>
      <c r="FOW58" s="11"/>
      <c r="FOX58" s="11"/>
      <c r="FOY58" s="11"/>
      <c r="FOZ58" s="11"/>
      <c r="FPA58" s="11"/>
      <c r="FPB58" s="11"/>
      <c r="FPC58" s="11"/>
      <c r="FPD58" s="11"/>
      <c r="FPE58" s="11"/>
      <c r="FPF58" s="11"/>
      <c r="FPG58" s="11"/>
      <c r="FPH58" s="11"/>
      <c r="FPI58" s="11"/>
      <c r="FPJ58" s="11"/>
      <c r="FPK58" s="11"/>
      <c r="FPL58" s="11"/>
      <c r="FPM58" s="11"/>
      <c r="FPN58" s="11"/>
      <c r="FPO58" s="11"/>
      <c r="FPP58" s="11"/>
      <c r="FPQ58" s="11"/>
      <c r="FPR58" s="11"/>
      <c r="FPS58" s="11"/>
      <c r="FPT58" s="11"/>
      <c r="FPU58" s="11"/>
      <c r="FPV58" s="11"/>
      <c r="FPW58" s="11"/>
      <c r="FPX58" s="11"/>
      <c r="FPY58" s="11"/>
      <c r="FPZ58" s="11"/>
      <c r="FQA58" s="11"/>
      <c r="FQB58" s="11"/>
      <c r="FQC58" s="11"/>
      <c r="FQD58" s="11"/>
      <c r="FQE58" s="11"/>
      <c r="FQF58" s="11"/>
      <c r="FQG58" s="11"/>
      <c r="FQH58" s="11"/>
      <c r="FQI58" s="11"/>
      <c r="FQJ58" s="11"/>
      <c r="FQK58" s="11"/>
      <c r="FQL58" s="11"/>
      <c r="FQM58" s="11"/>
      <c r="FQN58" s="11"/>
      <c r="FQO58" s="11"/>
      <c r="FQP58" s="11"/>
      <c r="FQQ58" s="11"/>
      <c r="FQR58" s="11"/>
      <c r="FQS58" s="11"/>
      <c r="FQT58" s="11"/>
      <c r="FQU58" s="11"/>
      <c r="FQV58" s="11"/>
      <c r="FQW58" s="11"/>
      <c r="FQX58" s="11"/>
      <c r="FQY58" s="11"/>
      <c r="FQZ58" s="11"/>
      <c r="FRA58" s="11"/>
      <c r="FRB58" s="11"/>
      <c r="FRC58" s="11"/>
      <c r="FRD58" s="11"/>
      <c r="FRE58" s="11"/>
      <c r="FRF58" s="11"/>
      <c r="FRG58" s="11"/>
      <c r="FRH58" s="11"/>
      <c r="FRI58" s="11"/>
      <c r="FRJ58" s="11"/>
      <c r="FRK58" s="11"/>
      <c r="FRL58" s="11"/>
      <c r="FRM58" s="11"/>
      <c r="FRN58" s="11"/>
      <c r="FRO58" s="11"/>
      <c r="FRP58" s="11"/>
      <c r="FRQ58" s="11"/>
      <c r="FRR58" s="11"/>
      <c r="FRS58" s="11"/>
      <c r="FRT58" s="11"/>
      <c r="FRU58" s="11"/>
      <c r="FRV58" s="11"/>
      <c r="FRW58" s="11"/>
      <c r="FRX58" s="11"/>
      <c r="FRY58" s="11"/>
      <c r="FRZ58" s="11"/>
      <c r="FSA58" s="11"/>
      <c r="FSB58" s="11"/>
      <c r="FSC58" s="11"/>
      <c r="FSD58" s="11"/>
      <c r="FSE58" s="11"/>
      <c r="FSF58" s="11"/>
      <c r="FSG58" s="11"/>
      <c r="FSH58" s="11"/>
      <c r="FSI58" s="11"/>
      <c r="FSJ58" s="11"/>
      <c r="FSK58" s="11"/>
      <c r="FSL58" s="11"/>
      <c r="FSM58" s="11"/>
      <c r="FSN58" s="11"/>
      <c r="FSO58" s="11"/>
      <c r="FSP58" s="11"/>
      <c r="FSQ58" s="11"/>
      <c r="FSR58" s="11"/>
      <c r="FSS58" s="11"/>
      <c r="FST58" s="11"/>
      <c r="FSU58" s="11"/>
      <c r="FSV58" s="11"/>
      <c r="FSW58" s="11"/>
      <c r="FSX58" s="11"/>
      <c r="FSY58" s="11"/>
      <c r="FSZ58" s="11"/>
      <c r="FTA58" s="11"/>
      <c r="FTB58" s="11"/>
      <c r="FTC58" s="11"/>
      <c r="FTD58" s="11"/>
      <c r="FTE58" s="11"/>
      <c r="FTF58" s="11"/>
      <c r="FTG58" s="11"/>
      <c r="FTH58" s="11"/>
      <c r="FTI58" s="11"/>
      <c r="FTJ58" s="11"/>
      <c r="FTK58" s="11"/>
      <c r="FTL58" s="11"/>
      <c r="FTM58" s="11"/>
      <c r="FTN58" s="11"/>
      <c r="FTO58" s="11"/>
      <c r="FTP58" s="11"/>
      <c r="FTQ58" s="11"/>
      <c r="FTR58" s="11"/>
      <c r="FTS58" s="11"/>
      <c r="FTT58" s="11"/>
      <c r="FTU58" s="11"/>
      <c r="FTV58" s="11"/>
      <c r="FTW58" s="11"/>
      <c r="FTX58" s="11"/>
      <c r="FTY58" s="11"/>
      <c r="FTZ58" s="11"/>
      <c r="FUA58" s="11"/>
      <c r="FUB58" s="11"/>
      <c r="FUC58" s="11"/>
      <c r="FUD58" s="11"/>
      <c r="FUE58" s="11"/>
      <c r="FUF58" s="11"/>
      <c r="FUG58" s="11"/>
      <c r="FUH58" s="11"/>
      <c r="FUI58" s="11"/>
      <c r="FUJ58" s="11"/>
      <c r="FUK58" s="11"/>
      <c r="FUL58" s="11"/>
      <c r="FUM58" s="11"/>
      <c r="FUN58" s="11"/>
      <c r="FUO58" s="11"/>
      <c r="FUP58" s="11"/>
      <c r="FUQ58" s="11"/>
      <c r="FUR58" s="11"/>
      <c r="FUS58" s="11"/>
      <c r="FUT58" s="11"/>
      <c r="FUU58" s="11"/>
      <c r="FUV58" s="11"/>
      <c r="FUW58" s="11"/>
      <c r="FUX58" s="11"/>
      <c r="FUY58" s="11"/>
      <c r="FUZ58" s="11"/>
      <c r="FVA58" s="11"/>
      <c r="FVB58" s="11"/>
      <c r="FVC58" s="11"/>
      <c r="FVD58" s="11"/>
      <c r="FVE58" s="11"/>
      <c r="FVF58" s="11"/>
      <c r="FVG58" s="11"/>
      <c r="FVH58" s="11"/>
      <c r="FVI58" s="11"/>
      <c r="FVJ58" s="11"/>
      <c r="FVK58" s="11"/>
      <c r="FVL58" s="11"/>
      <c r="FVM58" s="11"/>
      <c r="FVN58" s="11"/>
      <c r="FVO58" s="11"/>
      <c r="FVP58" s="11"/>
      <c r="FVQ58" s="11"/>
      <c r="FVR58" s="11"/>
      <c r="FVS58" s="11"/>
      <c r="FVT58" s="11"/>
      <c r="FVU58" s="11"/>
      <c r="FVV58" s="11"/>
      <c r="FVW58" s="11"/>
      <c r="FVX58" s="11"/>
      <c r="FVY58" s="11"/>
      <c r="FVZ58" s="11"/>
      <c r="FWA58" s="11"/>
      <c r="FWB58" s="11"/>
      <c r="FWC58" s="11"/>
      <c r="FWD58" s="11"/>
      <c r="FWE58" s="11"/>
      <c r="FWF58" s="11"/>
      <c r="FWG58" s="11"/>
      <c r="FWH58" s="11"/>
      <c r="FWI58" s="11"/>
      <c r="FWJ58" s="11"/>
      <c r="FWK58" s="11"/>
      <c r="FWL58" s="11"/>
      <c r="FWM58" s="11"/>
      <c r="FWN58" s="11"/>
      <c r="FWO58" s="11"/>
      <c r="FWP58" s="11"/>
      <c r="FWQ58" s="11"/>
      <c r="FWR58" s="11"/>
      <c r="FWS58" s="11"/>
      <c r="FWT58" s="11"/>
      <c r="FWU58" s="11"/>
      <c r="FWV58" s="11"/>
      <c r="FWW58" s="11"/>
      <c r="FWX58" s="11"/>
      <c r="FWY58" s="11"/>
      <c r="FWZ58" s="11"/>
      <c r="FXA58" s="11"/>
      <c r="FXB58" s="11"/>
      <c r="FXC58" s="11"/>
      <c r="FXD58" s="11"/>
      <c r="FXE58" s="11"/>
      <c r="FXF58" s="11"/>
      <c r="FXG58" s="11"/>
      <c r="FXH58" s="11"/>
      <c r="FXI58" s="11"/>
      <c r="FXJ58" s="11"/>
      <c r="FXK58" s="11"/>
      <c r="FXL58" s="11"/>
      <c r="FXM58" s="11"/>
      <c r="FXN58" s="11"/>
      <c r="FXO58" s="11"/>
      <c r="FXP58" s="11"/>
      <c r="FXQ58" s="11"/>
      <c r="FXR58" s="11"/>
      <c r="FXS58" s="11"/>
      <c r="FXT58" s="11"/>
      <c r="FXU58" s="11"/>
      <c r="FXV58" s="11"/>
      <c r="FXW58" s="11"/>
      <c r="FXX58" s="11"/>
      <c r="FXY58" s="11"/>
      <c r="FXZ58" s="11"/>
      <c r="FYA58" s="11"/>
      <c r="FYB58" s="11"/>
      <c r="FYC58" s="11"/>
      <c r="FYD58" s="11"/>
      <c r="FYE58" s="11"/>
      <c r="FYF58" s="11"/>
      <c r="FYG58" s="11"/>
      <c r="FYH58" s="11"/>
      <c r="FYI58" s="11"/>
      <c r="FYJ58" s="11"/>
      <c r="FYK58" s="11"/>
      <c r="FYL58" s="11"/>
      <c r="FYM58" s="11"/>
      <c r="FYN58" s="11"/>
      <c r="FYO58" s="11"/>
      <c r="FYP58" s="11"/>
      <c r="FYQ58" s="11"/>
      <c r="FYR58" s="11"/>
      <c r="FYS58" s="11"/>
      <c r="FYT58" s="11"/>
      <c r="FYU58" s="11"/>
      <c r="FYV58" s="11"/>
      <c r="FYW58" s="11"/>
      <c r="FYX58" s="11"/>
      <c r="FYY58" s="11"/>
      <c r="FYZ58" s="11"/>
      <c r="FZA58" s="11"/>
      <c r="FZB58" s="11"/>
      <c r="FZC58" s="11"/>
      <c r="FZD58" s="11"/>
      <c r="FZE58" s="11"/>
      <c r="FZF58" s="11"/>
      <c r="FZG58" s="11"/>
      <c r="FZH58" s="11"/>
      <c r="FZI58" s="11"/>
      <c r="FZJ58" s="11"/>
      <c r="FZK58" s="11"/>
      <c r="FZL58" s="11"/>
      <c r="FZM58" s="11"/>
      <c r="FZN58" s="11"/>
      <c r="FZO58" s="11"/>
      <c r="FZP58" s="11"/>
      <c r="FZQ58" s="11"/>
      <c r="FZR58" s="11"/>
      <c r="FZS58" s="11"/>
      <c r="FZT58" s="11"/>
      <c r="FZU58" s="11"/>
      <c r="FZV58" s="11"/>
      <c r="FZW58" s="11"/>
      <c r="FZX58" s="11"/>
      <c r="FZY58" s="11"/>
      <c r="FZZ58" s="11"/>
      <c r="GAA58" s="11"/>
      <c r="GAB58" s="11"/>
      <c r="GAC58" s="11"/>
      <c r="GAD58" s="11"/>
      <c r="GAE58" s="11"/>
      <c r="GAF58" s="11"/>
      <c r="GAG58" s="11"/>
      <c r="GAH58" s="11"/>
      <c r="GAI58" s="11"/>
      <c r="GAJ58" s="11"/>
      <c r="GAK58" s="11"/>
      <c r="GAL58" s="11"/>
      <c r="GAM58" s="11"/>
      <c r="GAN58" s="11"/>
      <c r="GAO58" s="11"/>
      <c r="GAP58" s="11"/>
      <c r="GAQ58" s="11"/>
      <c r="GAR58" s="11"/>
      <c r="GAS58" s="11"/>
      <c r="GAT58" s="11"/>
      <c r="GAU58" s="11"/>
      <c r="GAV58" s="11"/>
      <c r="GAW58" s="11"/>
      <c r="GAX58" s="11"/>
      <c r="GAY58" s="11"/>
      <c r="GAZ58" s="11"/>
      <c r="GBA58" s="11"/>
      <c r="GBB58" s="11"/>
      <c r="GBC58" s="11"/>
      <c r="GBD58" s="11"/>
      <c r="GBE58" s="11"/>
      <c r="GBF58" s="11"/>
      <c r="GBG58" s="11"/>
      <c r="GBH58" s="11"/>
      <c r="GBI58" s="11"/>
      <c r="GBJ58" s="11"/>
      <c r="GBK58" s="11"/>
      <c r="GBL58" s="11"/>
      <c r="GBM58" s="11"/>
      <c r="GBN58" s="11"/>
      <c r="GBO58" s="11"/>
      <c r="GBP58" s="11"/>
      <c r="GBQ58" s="11"/>
      <c r="GBR58" s="11"/>
      <c r="GBS58" s="11"/>
      <c r="GBT58" s="11"/>
      <c r="GBU58" s="11"/>
      <c r="GBV58" s="11"/>
      <c r="GBW58" s="11"/>
      <c r="GBX58" s="11"/>
      <c r="GBY58" s="11"/>
      <c r="GBZ58" s="11"/>
      <c r="GCA58" s="11"/>
      <c r="GCB58" s="11"/>
      <c r="GCC58" s="11"/>
      <c r="GCD58" s="11"/>
      <c r="GCE58" s="11"/>
      <c r="GCF58" s="11"/>
      <c r="GCG58" s="11"/>
      <c r="GCH58" s="11"/>
      <c r="GCI58" s="11"/>
      <c r="GCJ58" s="11"/>
      <c r="GCK58" s="11"/>
      <c r="GCL58" s="11"/>
      <c r="GCM58" s="11"/>
      <c r="GCN58" s="11"/>
      <c r="GCO58" s="11"/>
      <c r="GCP58" s="11"/>
      <c r="GCQ58" s="11"/>
      <c r="GCR58" s="11"/>
      <c r="GCS58" s="11"/>
      <c r="GCT58" s="11"/>
      <c r="GCU58" s="11"/>
      <c r="GCV58" s="11"/>
      <c r="GCW58" s="11"/>
      <c r="GCX58" s="11"/>
      <c r="GCY58" s="11"/>
      <c r="GCZ58" s="11"/>
      <c r="GDA58" s="11"/>
      <c r="GDB58" s="11"/>
      <c r="GDC58" s="11"/>
      <c r="GDD58" s="11"/>
      <c r="GDE58" s="11"/>
      <c r="GDF58" s="11"/>
      <c r="GDG58" s="11"/>
      <c r="GDH58" s="11"/>
      <c r="GDI58" s="11"/>
      <c r="GDJ58" s="11"/>
      <c r="GDK58" s="11"/>
      <c r="GDL58" s="11"/>
      <c r="GDM58" s="11"/>
      <c r="GDN58" s="11"/>
      <c r="GDO58" s="11"/>
      <c r="GDP58" s="11"/>
      <c r="GDQ58" s="11"/>
      <c r="GDR58" s="11"/>
      <c r="GDS58" s="11"/>
      <c r="GDT58" s="11"/>
      <c r="GDU58" s="11"/>
      <c r="GDV58" s="11"/>
      <c r="GDW58" s="11"/>
      <c r="GDX58" s="11"/>
      <c r="GDY58" s="11"/>
      <c r="GDZ58" s="11"/>
      <c r="GEA58" s="11"/>
      <c r="GEB58" s="11"/>
      <c r="GEC58" s="11"/>
      <c r="GED58" s="11"/>
      <c r="GEE58" s="11"/>
      <c r="GEF58" s="11"/>
      <c r="GEG58" s="11"/>
      <c r="GEH58" s="11"/>
      <c r="GEI58" s="11"/>
      <c r="GEJ58" s="11"/>
      <c r="GEK58" s="11"/>
      <c r="GEL58" s="11"/>
      <c r="GEM58" s="11"/>
      <c r="GEN58" s="11"/>
      <c r="GEO58" s="11"/>
      <c r="GEP58" s="11"/>
      <c r="GEQ58" s="11"/>
      <c r="GER58" s="11"/>
      <c r="GES58" s="11"/>
      <c r="GET58" s="11"/>
      <c r="GEU58" s="11"/>
      <c r="GEV58" s="11"/>
      <c r="GEW58" s="11"/>
      <c r="GEX58" s="11"/>
      <c r="GEY58" s="11"/>
      <c r="GEZ58" s="11"/>
      <c r="GFA58" s="11"/>
      <c r="GFB58" s="11"/>
      <c r="GFC58" s="11"/>
      <c r="GFD58" s="11"/>
      <c r="GFE58" s="11"/>
      <c r="GFF58" s="11"/>
      <c r="GFG58" s="11"/>
      <c r="GFH58" s="11"/>
      <c r="GFI58" s="11"/>
      <c r="GFJ58" s="11"/>
      <c r="GFK58" s="11"/>
      <c r="GFL58" s="11"/>
      <c r="GFM58" s="11"/>
      <c r="GFN58" s="11"/>
      <c r="GFO58" s="11"/>
      <c r="GFP58" s="11"/>
      <c r="GFQ58" s="11"/>
      <c r="GFR58" s="11"/>
      <c r="GFS58" s="11"/>
      <c r="GFT58" s="11"/>
      <c r="GFU58" s="11"/>
      <c r="GFV58" s="11"/>
      <c r="GFW58" s="11"/>
      <c r="GFX58" s="11"/>
      <c r="GFY58" s="11"/>
      <c r="GFZ58" s="11"/>
      <c r="GGA58" s="11"/>
      <c r="GGB58" s="11"/>
      <c r="GGC58" s="11"/>
      <c r="GGD58" s="11"/>
      <c r="GGE58" s="11"/>
      <c r="GGF58" s="11"/>
      <c r="GGG58" s="11"/>
      <c r="GGH58" s="11"/>
      <c r="GGI58" s="11"/>
      <c r="GGJ58" s="11"/>
      <c r="GGK58" s="11"/>
      <c r="GGL58" s="11"/>
      <c r="GGM58" s="11"/>
      <c r="GGN58" s="11"/>
      <c r="GGO58" s="11"/>
      <c r="GGP58" s="11"/>
      <c r="GGQ58" s="11"/>
      <c r="GGR58" s="11"/>
      <c r="GGS58" s="11"/>
      <c r="GGT58" s="11"/>
      <c r="GGU58" s="11"/>
      <c r="GGV58" s="11"/>
      <c r="GGW58" s="11"/>
      <c r="GGX58" s="11"/>
      <c r="GGY58" s="11"/>
      <c r="GGZ58" s="11"/>
      <c r="GHA58" s="11"/>
      <c r="GHB58" s="11"/>
      <c r="GHC58" s="11"/>
      <c r="GHD58" s="11"/>
      <c r="GHE58" s="11"/>
      <c r="GHF58" s="11"/>
      <c r="GHG58" s="11"/>
      <c r="GHH58" s="11"/>
      <c r="GHI58" s="11"/>
      <c r="GHJ58" s="11"/>
      <c r="GHK58" s="11"/>
      <c r="GHL58" s="11"/>
      <c r="GHM58" s="11"/>
      <c r="GHN58" s="11"/>
      <c r="GHO58" s="11"/>
      <c r="GHP58" s="11"/>
      <c r="GHQ58" s="11"/>
      <c r="GHR58" s="11"/>
      <c r="GHS58" s="11"/>
      <c r="GHT58" s="11"/>
      <c r="GHU58" s="11"/>
      <c r="GHV58" s="11"/>
      <c r="GHW58" s="11"/>
      <c r="GHX58" s="11"/>
      <c r="GHY58" s="11"/>
      <c r="GHZ58" s="11"/>
      <c r="GIA58" s="11"/>
      <c r="GIB58" s="11"/>
      <c r="GIC58" s="11"/>
      <c r="GID58" s="11"/>
      <c r="GIE58" s="11"/>
      <c r="GIF58" s="11"/>
      <c r="GIG58" s="11"/>
      <c r="GIH58" s="11"/>
      <c r="GII58" s="11"/>
      <c r="GIJ58" s="11"/>
      <c r="GIK58" s="11"/>
      <c r="GIL58" s="11"/>
      <c r="GIM58" s="11"/>
      <c r="GIN58" s="11"/>
      <c r="GIO58" s="11"/>
      <c r="GIP58" s="11"/>
      <c r="GIQ58" s="11"/>
      <c r="GIR58" s="11"/>
      <c r="GIS58" s="11"/>
      <c r="GIT58" s="11"/>
      <c r="GIU58" s="11"/>
      <c r="GIV58" s="11"/>
      <c r="GIW58" s="11"/>
      <c r="GIX58" s="11"/>
      <c r="GIY58" s="11"/>
      <c r="GIZ58" s="11"/>
      <c r="GJA58" s="11"/>
      <c r="GJB58" s="11"/>
      <c r="GJC58" s="11"/>
      <c r="GJD58" s="11"/>
      <c r="GJE58" s="11"/>
      <c r="GJF58" s="11"/>
      <c r="GJG58" s="11"/>
      <c r="GJH58" s="11"/>
      <c r="GJI58" s="11"/>
      <c r="GJJ58" s="11"/>
      <c r="GJK58" s="11"/>
      <c r="GJL58" s="11"/>
      <c r="GJM58" s="11"/>
      <c r="GJN58" s="11"/>
      <c r="GJO58" s="11"/>
      <c r="GJP58" s="11"/>
      <c r="GJQ58" s="11"/>
      <c r="GJR58" s="11"/>
      <c r="GJS58" s="11"/>
      <c r="GJT58" s="11"/>
      <c r="GJU58" s="11"/>
      <c r="GJV58" s="11"/>
      <c r="GJW58" s="11"/>
      <c r="GJX58" s="11"/>
      <c r="GJY58" s="11"/>
      <c r="GJZ58" s="11"/>
      <c r="GKA58" s="11"/>
      <c r="GKB58" s="11"/>
      <c r="GKC58" s="11"/>
      <c r="GKD58" s="11"/>
      <c r="GKE58" s="11"/>
      <c r="GKF58" s="11"/>
      <c r="GKG58" s="11"/>
      <c r="GKH58" s="11"/>
      <c r="GKI58" s="11"/>
      <c r="GKJ58" s="11"/>
      <c r="GKK58" s="11"/>
      <c r="GKL58" s="11"/>
      <c r="GKM58" s="11"/>
      <c r="GKN58" s="11"/>
      <c r="GKO58" s="11"/>
      <c r="GKP58" s="11"/>
      <c r="GKQ58" s="11"/>
      <c r="GKR58" s="11"/>
      <c r="GKS58" s="11"/>
      <c r="GKT58" s="11"/>
      <c r="GKU58" s="11"/>
      <c r="GKV58" s="11"/>
      <c r="GKW58" s="11"/>
      <c r="GKX58" s="11"/>
      <c r="GKY58" s="11"/>
      <c r="GKZ58" s="11"/>
      <c r="GLA58" s="11"/>
      <c r="GLB58" s="11"/>
      <c r="GLC58" s="11"/>
      <c r="GLD58" s="11"/>
      <c r="GLE58" s="11"/>
      <c r="GLF58" s="11"/>
      <c r="GLG58" s="11"/>
      <c r="GLH58" s="11"/>
      <c r="GLI58" s="11"/>
      <c r="GLJ58" s="11"/>
      <c r="GLK58" s="11"/>
      <c r="GLL58" s="11"/>
      <c r="GLM58" s="11"/>
      <c r="GLN58" s="11"/>
      <c r="GLO58" s="11"/>
      <c r="GLP58" s="11"/>
      <c r="GLQ58" s="11"/>
      <c r="GLR58" s="11"/>
      <c r="GLS58" s="11"/>
      <c r="GLT58" s="11"/>
      <c r="GLU58" s="11"/>
      <c r="GLV58" s="11"/>
      <c r="GLW58" s="11"/>
      <c r="GLX58" s="11"/>
      <c r="GLY58" s="11"/>
      <c r="GLZ58" s="11"/>
      <c r="GMA58" s="11"/>
      <c r="GMB58" s="11"/>
      <c r="GMC58" s="11"/>
      <c r="GMD58" s="11"/>
      <c r="GME58" s="11"/>
      <c r="GMF58" s="11"/>
      <c r="GMG58" s="11"/>
      <c r="GMH58" s="11"/>
      <c r="GMI58" s="11"/>
      <c r="GMJ58" s="11"/>
      <c r="GMK58" s="11"/>
      <c r="GML58" s="11"/>
      <c r="GMM58" s="11"/>
      <c r="GMN58" s="11"/>
      <c r="GMO58" s="11"/>
      <c r="GMP58" s="11"/>
      <c r="GMQ58" s="11"/>
      <c r="GMR58" s="11"/>
      <c r="GMS58" s="11"/>
      <c r="GMT58" s="11"/>
      <c r="GMU58" s="11"/>
      <c r="GMV58" s="11"/>
      <c r="GMW58" s="11"/>
      <c r="GMX58" s="11"/>
      <c r="GMY58" s="11"/>
      <c r="GMZ58" s="11"/>
      <c r="GNA58" s="11"/>
      <c r="GNB58" s="11"/>
      <c r="GNC58" s="11"/>
      <c r="GND58" s="11"/>
      <c r="GNE58" s="11"/>
      <c r="GNF58" s="11"/>
      <c r="GNG58" s="11"/>
      <c r="GNH58" s="11"/>
      <c r="GNI58" s="11"/>
      <c r="GNJ58" s="11"/>
      <c r="GNK58" s="11"/>
      <c r="GNL58" s="11"/>
      <c r="GNM58" s="11"/>
      <c r="GNN58" s="11"/>
      <c r="GNO58" s="11"/>
      <c r="GNP58" s="11"/>
      <c r="GNQ58" s="11"/>
      <c r="GNR58" s="11"/>
      <c r="GNS58" s="11"/>
      <c r="GNT58" s="11"/>
      <c r="GNU58" s="11"/>
      <c r="GNV58" s="11"/>
      <c r="GNW58" s="11"/>
      <c r="GNX58" s="11"/>
      <c r="GNY58" s="11"/>
      <c r="GNZ58" s="11"/>
      <c r="GOA58" s="11"/>
      <c r="GOB58" s="11"/>
      <c r="GOC58" s="11"/>
      <c r="GOD58" s="11"/>
      <c r="GOE58" s="11"/>
      <c r="GOF58" s="11"/>
      <c r="GOG58" s="11"/>
      <c r="GOH58" s="11"/>
      <c r="GOI58" s="11"/>
      <c r="GOJ58" s="11"/>
      <c r="GOK58" s="11"/>
      <c r="GOL58" s="11"/>
      <c r="GOM58" s="11"/>
      <c r="GON58" s="11"/>
      <c r="GOO58" s="11"/>
      <c r="GOP58" s="11"/>
      <c r="GOQ58" s="11"/>
      <c r="GOR58" s="11"/>
      <c r="GOS58" s="11"/>
      <c r="GOT58" s="11"/>
      <c r="GOU58" s="11"/>
      <c r="GOV58" s="11"/>
      <c r="GOW58" s="11"/>
      <c r="GOX58" s="11"/>
      <c r="GOY58" s="11"/>
      <c r="GOZ58" s="11"/>
      <c r="GPA58" s="11"/>
      <c r="GPB58" s="11"/>
      <c r="GPC58" s="11"/>
      <c r="GPD58" s="11"/>
      <c r="GPE58" s="11"/>
      <c r="GPF58" s="11"/>
      <c r="GPG58" s="11"/>
      <c r="GPH58" s="11"/>
      <c r="GPI58" s="11"/>
      <c r="GPJ58" s="11"/>
      <c r="GPK58" s="11"/>
      <c r="GPL58" s="11"/>
      <c r="GPM58" s="11"/>
      <c r="GPN58" s="11"/>
      <c r="GPO58" s="11"/>
      <c r="GPP58" s="11"/>
      <c r="GPQ58" s="11"/>
      <c r="GPR58" s="11"/>
      <c r="GPS58" s="11"/>
      <c r="GPT58" s="11"/>
      <c r="GPU58" s="11"/>
      <c r="GPV58" s="11"/>
      <c r="GPW58" s="11"/>
      <c r="GPX58" s="11"/>
      <c r="GPY58" s="11"/>
      <c r="GPZ58" s="11"/>
      <c r="GQA58" s="11"/>
      <c r="GQB58" s="11"/>
      <c r="GQC58" s="11"/>
      <c r="GQD58" s="11"/>
      <c r="GQE58" s="11"/>
      <c r="GQF58" s="11"/>
      <c r="GQG58" s="11"/>
      <c r="GQH58" s="11"/>
      <c r="GQI58" s="11"/>
      <c r="GQJ58" s="11"/>
      <c r="GQK58" s="11"/>
      <c r="GQL58" s="11"/>
      <c r="GQM58" s="11"/>
      <c r="GQN58" s="11"/>
      <c r="GQO58" s="11"/>
      <c r="GQP58" s="11"/>
      <c r="GQQ58" s="11"/>
      <c r="GQR58" s="11"/>
      <c r="GQS58" s="11"/>
      <c r="GQT58" s="11"/>
      <c r="GQU58" s="11"/>
      <c r="GQV58" s="11"/>
      <c r="GQW58" s="11"/>
      <c r="GQX58" s="11"/>
      <c r="GQY58" s="11"/>
      <c r="GQZ58" s="11"/>
      <c r="GRA58" s="11"/>
      <c r="GRB58" s="11"/>
      <c r="GRC58" s="11"/>
      <c r="GRD58" s="11"/>
      <c r="GRE58" s="11"/>
      <c r="GRF58" s="11"/>
      <c r="GRG58" s="11"/>
      <c r="GRH58" s="11"/>
      <c r="GRI58" s="11"/>
      <c r="GRJ58" s="11"/>
      <c r="GRK58" s="11"/>
      <c r="GRL58" s="11"/>
      <c r="GRM58" s="11"/>
      <c r="GRN58" s="11"/>
      <c r="GRO58" s="11"/>
      <c r="GRP58" s="11"/>
      <c r="GRQ58" s="11"/>
      <c r="GRR58" s="11"/>
      <c r="GRS58" s="11"/>
      <c r="GRT58" s="11"/>
      <c r="GRU58" s="11"/>
      <c r="GRV58" s="11"/>
      <c r="GRW58" s="11"/>
      <c r="GRX58" s="11"/>
      <c r="GRY58" s="11"/>
      <c r="GRZ58" s="11"/>
      <c r="GSA58" s="11"/>
      <c r="GSB58" s="11"/>
      <c r="GSC58" s="11"/>
      <c r="GSD58" s="11"/>
      <c r="GSE58" s="11"/>
      <c r="GSF58" s="11"/>
      <c r="GSG58" s="11"/>
      <c r="GSH58" s="11"/>
      <c r="GSI58" s="11"/>
      <c r="GSJ58" s="11"/>
      <c r="GSK58" s="11"/>
      <c r="GSL58" s="11"/>
      <c r="GSM58" s="11"/>
      <c r="GSN58" s="11"/>
      <c r="GSO58" s="11"/>
      <c r="GSP58" s="11"/>
      <c r="GSQ58" s="11"/>
      <c r="GSR58" s="11"/>
      <c r="GSS58" s="11"/>
      <c r="GST58" s="11"/>
      <c r="GSU58" s="11"/>
      <c r="GSV58" s="11"/>
      <c r="GSW58" s="11"/>
      <c r="GSX58" s="11"/>
      <c r="GSY58" s="11"/>
      <c r="GSZ58" s="11"/>
      <c r="GTA58" s="11"/>
      <c r="GTB58" s="11"/>
      <c r="GTC58" s="11"/>
      <c r="GTD58" s="11"/>
      <c r="GTE58" s="11"/>
      <c r="GTF58" s="11"/>
      <c r="GTG58" s="11"/>
      <c r="GTH58" s="11"/>
      <c r="GTI58" s="11"/>
      <c r="GTJ58" s="11"/>
      <c r="GTK58" s="11"/>
      <c r="GTL58" s="11"/>
      <c r="GTM58" s="11"/>
      <c r="GTN58" s="11"/>
      <c r="GTO58" s="11"/>
      <c r="GTP58" s="11"/>
      <c r="GTQ58" s="11"/>
      <c r="GTR58" s="11"/>
      <c r="GTS58" s="11"/>
      <c r="GTT58" s="11"/>
      <c r="GTU58" s="11"/>
      <c r="GTV58" s="11"/>
      <c r="GTW58" s="11"/>
      <c r="GTX58" s="11"/>
      <c r="GTY58" s="11"/>
      <c r="GTZ58" s="11"/>
      <c r="GUA58" s="11"/>
      <c r="GUB58" s="11"/>
      <c r="GUC58" s="11"/>
      <c r="GUD58" s="11"/>
      <c r="GUE58" s="11"/>
      <c r="GUF58" s="11"/>
      <c r="GUG58" s="11"/>
      <c r="GUH58" s="11"/>
      <c r="GUI58" s="11"/>
      <c r="GUJ58" s="11"/>
      <c r="GUK58" s="11"/>
      <c r="GUL58" s="11"/>
      <c r="GUM58" s="11"/>
      <c r="GUN58" s="11"/>
      <c r="GUO58" s="11"/>
      <c r="GUP58" s="11"/>
      <c r="GUQ58" s="11"/>
      <c r="GUR58" s="11"/>
      <c r="GUS58" s="11"/>
      <c r="GUT58" s="11"/>
      <c r="GUU58" s="11"/>
      <c r="GUV58" s="11"/>
      <c r="GUW58" s="11"/>
      <c r="GUX58" s="11"/>
      <c r="GUY58" s="11"/>
      <c r="GUZ58" s="11"/>
      <c r="GVA58" s="11"/>
      <c r="GVB58" s="11"/>
      <c r="GVC58" s="11"/>
      <c r="GVD58" s="11"/>
      <c r="GVE58" s="11"/>
      <c r="GVF58" s="11"/>
      <c r="GVG58" s="11"/>
      <c r="GVH58" s="11"/>
      <c r="GVI58" s="11"/>
      <c r="GVJ58" s="11"/>
      <c r="GVK58" s="11"/>
      <c r="GVL58" s="11"/>
      <c r="GVM58" s="11"/>
      <c r="GVN58" s="11"/>
      <c r="GVO58" s="11"/>
      <c r="GVP58" s="11"/>
      <c r="GVQ58" s="11"/>
      <c r="GVR58" s="11"/>
      <c r="GVS58" s="11"/>
      <c r="GVT58" s="11"/>
      <c r="GVU58" s="11"/>
      <c r="GVV58" s="11"/>
      <c r="GVW58" s="11"/>
      <c r="GVX58" s="11"/>
      <c r="GVY58" s="11"/>
      <c r="GVZ58" s="11"/>
      <c r="GWA58" s="11"/>
      <c r="GWB58" s="11"/>
      <c r="GWC58" s="11"/>
      <c r="GWD58" s="11"/>
      <c r="GWE58" s="11"/>
      <c r="GWF58" s="11"/>
      <c r="GWG58" s="11"/>
      <c r="GWH58" s="11"/>
      <c r="GWI58" s="11"/>
      <c r="GWJ58" s="11"/>
      <c r="GWK58" s="11"/>
      <c r="GWL58" s="11"/>
      <c r="GWM58" s="11"/>
      <c r="GWN58" s="11"/>
      <c r="GWO58" s="11"/>
      <c r="GWP58" s="11"/>
      <c r="GWQ58" s="11"/>
      <c r="GWR58" s="11"/>
      <c r="GWS58" s="11"/>
      <c r="GWT58" s="11"/>
      <c r="GWU58" s="11"/>
      <c r="GWV58" s="11"/>
      <c r="GWW58" s="11"/>
      <c r="GWX58" s="11"/>
      <c r="GWY58" s="11"/>
      <c r="GWZ58" s="11"/>
      <c r="GXA58" s="11"/>
      <c r="GXB58" s="11"/>
      <c r="GXC58" s="11"/>
      <c r="GXD58" s="11"/>
      <c r="GXE58" s="11"/>
      <c r="GXF58" s="11"/>
      <c r="GXG58" s="11"/>
      <c r="GXH58" s="11"/>
      <c r="GXI58" s="11"/>
      <c r="GXJ58" s="11"/>
      <c r="GXK58" s="11"/>
      <c r="GXL58" s="11"/>
      <c r="GXM58" s="11"/>
      <c r="GXN58" s="11"/>
      <c r="GXO58" s="11"/>
      <c r="GXP58" s="11"/>
      <c r="GXQ58" s="11"/>
      <c r="GXR58" s="11"/>
      <c r="GXS58" s="11"/>
      <c r="GXT58" s="11"/>
      <c r="GXU58" s="11"/>
      <c r="GXV58" s="11"/>
      <c r="GXW58" s="11"/>
      <c r="GXX58" s="11"/>
      <c r="GXY58" s="11"/>
      <c r="GXZ58" s="11"/>
      <c r="GYA58" s="11"/>
      <c r="GYB58" s="11"/>
      <c r="GYC58" s="11"/>
      <c r="GYD58" s="11"/>
      <c r="GYE58" s="11"/>
      <c r="GYF58" s="11"/>
      <c r="GYG58" s="11"/>
      <c r="GYH58" s="11"/>
      <c r="GYI58" s="11"/>
      <c r="GYJ58" s="11"/>
      <c r="GYK58" s="11"/>
      <c r="GYL58" s="11"/>
      <c r="GYM58" s="11"/>
      <c r="GYN58" s="11"/>
      <c r="GYO58" s="11"/>
      <c r="GYP58" s="11"/>
      <c r="GYQ58" s="11"/>
      <c r="GYR58" s="11"/>
      <c r="GYS58" s="11"/>
      <c r="GYT58" s="11"/>
      <c r="GYU58" s="11"/>
      <c r="GYV58" s="11"/>
      <c r="GYW58" s="11"/>
      <c r="GYX58" s="11"/>
      <c r="GYY58" s="11"/>
      <c r="GYZ58" s="11"/>
      <c r="GZA58" s="11"/>
      <c r="GZB58" s="11"/>
      <c r="GZC58" s="11"/>
      <c r="GZD58" s="11"/>
      <c r="GZE58" s="11"/>
      <c r="GZF58" s="11"/>
      <c r="GZG58" s="11"/>
      <c r="GZH58" s="11"/>
      <c r="GZI58" s="11"/>
      <c r="GZJ58" s="11"/>
      <c r="GZK58" s="11"/>
      <c r="GZL58" s="11"/>
      <c r="GZM58" s="11"/>
      <c r="GZN58" s="11"/>
      <c r="GZO58" s="11"/>
      <c r="GZP58" s="11"/>
      <c r="GZQ58" s="11"/>
      <c r="GZR58" s="11"/>
      <c r="GZS58" s="11"/>
      <c r="GZT58" s="11"/>
      <c r="GZU58" s="11"/>
      <c r="GZV58" s="11"/>
      <c r="GZW58" s="11"/>
      <c r="GZX58" s="11"/>
      <c r="GZY58" s="11"/>
      <c r="GZZ58" s="11"/>
      <c r="HAA58" s="11"/>
      <c r="HAB58" s="11"/>
      <c r="HAC58" s="11"/>
      <c r="HAD58" s="11"/>
      <c r="HAE58" s="11"/>
      <c r="HAF58" s="11"/>
      <c r="HAG58" s="11"/>
      <c r="HAH58" s="11"/>
      <c r="HAI58" s="11"/>
      <c r="HAJ58" s="11"/>
      <c r="HAK58" s="11"/>
      <c r="HAL58" s="11"/>
      <c r="HAM58" s="11"/>
      <c r="HAN58" s="11"/>
      <c r="HAO58" s="11"/>
      <c r="HAP58" s="11"/>
      <c r="HAQ58" s="11"/>
      <c r="HAR58" s="11"/>
      <c r="HAS58" s="11"/>
      <c r="HAT58" s="11"/>
      <c r="HAU58" s="11"/>
      <c r="HAV58" s="11"/>
      <c r="HAW58" s="11"/>
      <c r="HAX58" s="11"/>
      <c r="HAY58" s="11"/>
      <c r="HAZ58" s="11"/>
      <c r="HBA58" s="11"/>
      <c r="HBB58" s="11"/>
      <c r="HBC58" s="11"/>
      <c r="HBD58" s="11"/>
      <c r="HBE58" s="11"/>
      <c r="HBF58" s="11"/>
      <c r="HBG58" s="11"/>
      <c r="HBH58" s="11"/>
      <c r="HBI58" s="11"/>
      <c r="HBJ58" s="11"/>
      <c r="HBK58" s="11"/>
      <c r="HBL58" s="11"/>
      <c r="HBM58" s="11"/>
      <c r="HBN58" s="11"/>
      <c r="HBO58" s="11"/>
      <c r="HBP58" s="11"/>
      <c r="HBQ58" s="11"/>
      <c r="HBR58" s="11"/>
      <c r="HBS58" s="11"/>
      <c r="HBT58" s="11"/>
      <c r="HBU58" s="11"/>
      <c r="HBV58" s="11"/>
      <c r="HBW58" s="11"/>
      <c r="HBX58" s="11"/>
      <c r="HBY58" s="11"/>
      <c r="HBZ58" s="11"/>
      <c r="HCA58" s="11"/>
      <c r="HCB58" s="11"/>
      <c r="HCC58" s="11"/>
      <c r="HCD58" s="11"/>
      <c r="HCE58" s="11"/>
      <c r="HCF58" s="11"/>
      <c r="HCG58" s="11"/>
      <c r="HCH58" s="11"/>
      <c r="HCI58" s="11"/>
      <c r="HCJ58" s="11"/>
      <c r="HCK58" s="11"/>
      <c r="HCL58" s="11"/>
      <c r="HCM58" s="11"/>
      <c r="HCN58" s="11"/>
      <c r="HCO58" s="11"/>
      <c r="HCP58" s="11"/>
      <c r="HCQ58" s="11"/>
      <c r="HCR58" s="11"/>
      <c r="HCS58" s="11"/>
      <c r="HCT58" s="11"/>
      <c r="HCU58" s="11"/>
      <c r="HCV58" s="11"/>
      <c r="HCW58" s="11"/>
      <c r="HCX58" s="11"/>
      <c r="HCY58" s="11"/>
      <c r="HCZ58" s="11"/>
      <c r="HDA58" s="11"/>
      <c r="HDB58" s="11"/>
      <c r="HDC58" s="11"/>
      <c r="HDD58" s="11"/>
      <c r="HDE58" s="11"/>
      <c r="HDF58" s="11"/>
      <c r="HDG58" s="11"/>
      <c r="HDH58" s="11"/>
      <c r="HDI58" s="11"/>
      <c r="HDJ58" s="11"/>
      <c r="HDK58" s="11"/>
      <c r="HDL58" s="11"/>
      <c r="HDM58" s="11"/>
      <c r="HDN58" s="11"/>
      <c r="HDO58" s="11"/>
      <c r="HDP58" s="11"/>
      <c r="HDQ58" s="11"/>
      <c r="HDR58" s="11"/>
      <c r="HDS58" s="11"/>
      <c r="HDT58" s="11"/>
      <c r="HDU58" s="11"/>
      <c r="HDV58" s="11"/>
      <c r="HDW58" s="11"/>
      <c r="HDX58" s="11"/>
      <c r="HDY58" s="11"/>
      <c r="HDZ58" s="11"/>
      <c r="HEA58" s="11"/>
      <c r="HEB58" s="11"/>
      <c r="HEC58" s="11"/>
      <c r="HED58" s="11"/>
      <c r="HEE58" s="11"/>
      <c r="HEF58" s="11"/>
      <c r="HEG58" s="11"/>
      <c r="HEH58" s="11"/>
      <c r="HEI58" s="11"/>
      <c r="HEJ58" s="11"/>
      <c r="HEK58" s="11"/>
      <c r="HEL58" s="11"/>
      <c r="HEM58" s="11"/>
      <c r="HEN58" s="11"/>
      <c r="HEO58" s="11"/>
      <c r="HEP58" s="11"/>
      <c r="HEQ58" s="11"/>
      <c r="HER58" s="11"/>
      <c r="HES58" s="11"/>
      <c r="HET58" s="11"/>
      <c r="HEU58" s="11"/>
      <c r="HEV58" s="11"/>
      <c r="HEW58" s="11"/>
      <c r="HEX58" s="11"/>
      <c r="HEY58" s="11"/>
      <c r="HEZ58" s="11"/>
      <c r="HFA58" s="11"/>
      <c r="HFB58" s="11"/>
      <c r="HFC58" s="11"/>
      <c r="HFD58" s="11"/>
      <c r="HFE58" s="11"/>
      <c r="HFF58" s="11"/>
      <c r="HFG58" s="11"/>
      <c r="HFH58" s="11"/>
      <c r="HFI58" s="11"/>
      <c r="HFJ58" s="11"/>
      <c r="HFK58" s="11"/>
      <c r="HFL58" s="11"/>
      <c r="HFM58" s="11"/>
      <c r="HFN58" s="11"/>
      <c r="HFO58" s="11"/>
      <c r="HFP58" s="11"/>
      <c r="HFQ58" s="11"/>
      <c r="HFR58" s="11"/>
      <c r="HFS58" s="11"/>
      <c r="HFT58" s="11"/>
      <c r="HFU58" s="11"/>
      <c r="HFV58" s="11"/>
      <c r="HFW58" s="11"/>
      <c r="HFX58" s="11"/>
      <c r="HFY58" s="11"/>
      <c r="HFZ58" s="11"/>
      <c r="HGA58" s="11"/>
      <c r="HGB58" s="11"/>
      <c r="HGC58" s="11"/>
      <c r="HGD58" s="11"/>
      <c r="HGE58" s="11"/>
      <c r="HGF58" s="11"/>
      <c r="HGG58" s="11"/>
      <c r="HGH58" s="11"/>
      <c r="HGI58" s="11"/>
      <c r="HGJ58" s="11"/>
      <c r="HGK58" s="11"/>
      <c r="HGL58" s="11"/>
      <c r="HGM58" s="11"/>
      <c r="HGN58" s="11"/>
      <c r="HGO58" s="11"/>
      <c r="HGP58" s="11"/>
      <c r="HGQ58" s="11"/>
      <c r="HGR58" s="11"/>
      <c r="HGS58" s="11"/>
      <c r="HGT58" s="11"/>
      <c r="HGU58" s="11"/>
      <c r="HGV58" s="11"/>
      <c r="HGW58" s="11"/>
      <c r="HGX58" s="11"/>
      <c r="HGY58" s="11"/>
      <c r="HGZ58" s="11"/>
      <c r="HHA58" s="11"/>
      <c r="HHB58" s="11"/>
      <c r="HHC58" s="11"/>
      <c r="HHD58" s="11"/>
      <c r="HHE58" s="11"/>
      <c r="HHF58" s="11"/>
      <c r="HHG58" s="11"/>
      <c r="HHH58" s="11"/>
      <c r="HHI58" s="11"/>
      <c r="HHJ58" s="11"/>
      <c r="HHK58" s="11"/>
      <c r="HHL58" s="11"/>
      <c r="HHM58" s="11"/>
      <c r="HHN58" s="11"/>
      <c r="HHO58" s="11"/>
      <c r="HHP58" s="11"/>
      <c r="HHQ58" s="11"/>
      <c r="HHR58" s="11"/>
      <c r="HHS58" s="11"/>
      <c r="HHT58" s="11"/>
      <c r="HHU58" s="11"/>
      <c r="HHV58" s="11"/>
      <c r="HHW58" s="11"/>
      <c r="HHX58" s="11"/>
      <c r="HHY58" s="11"/>
      <c r="HHZ58" s="11"/>
      <c r="HIA58" s="11"/>
      <c r="HIB58" s="11"/>
      <c r="HIC58" s="11"/>
      <c r="HID58" s="11"/>
      <c r="HIE58" s="11"/>
      <c r="HIF58" s="11"/>
      <c r="HIG58" s="11"/>
      <c r="HIH58" s="11"/>
      <c r="HII58" s="11"/>
      <c r="HIJ58" s="11"/>
      <c r="HIK58" s="11"/>
      <c r="HIL58" s="11"/>
      <c r="HIM58" s="11"/>
      <c r="HIN58" s="11"/>
      <c r="HIO58" s="11"/>
      <c r="HIP58" s="11"/>
      <c r="HIQ58" s="11"/>
      <c r="HIR58" s="11"/>
      <c r="HIS58" s="11"/>
      <c r="HIT58" s="11"/>
      <c r="HIU58" s="11"/>
      <c r="HIV58" s="11"/>
      <c r="HIW58" s="11"/>
      <c r="HIX58" s="11"/>
      <c r="HIY58" s="11"/>
      <c r="HIZ58" s="11"/>
      <c r="HJA58" s="11"/>
      <c r="HJB58" s="11"/>
      <c r="HJC58" s="11"/>
      <c r="HJD58" s="11"/>
      <c r="HJE58" s="11"/>
      <c r="HJF58" s="11"/>
      <c r="HJG58" s="11"/>
      <c r="HJH58" s="11"/>
      <c r="HJI58" s="11"/>
      <c r="HJJ58" s="11"/>
      <c r="HJK58" s="11"/>
      <c r="HJL58" s="11"/>
      <c r="HJM58" s="11"/>
      <c r="HJN58" s="11"/>
      <c r="HJO58" s="11"/>
      <c r="HJP58" s="11"/>
      <c r="HJQ58" s="11"/>
      <c r="HJR58" s="11"/>
      <c r="HJS58" s="11"/>
      <c r="HJT58" s="11"/>
      <c r="HJU58" s="11"/>
      <c r="HJV58" s="11"/>
      <c r="HJW58" s="11"/>
      <c r="HJX58" s="11"/>
      <c r="HJY58" s="11"/>
      <c r="HJZ58" s="11"/>
      <c r="HKA58" s="11"/>
      <c r="HKB58" s="11"/>
      <c r="HKC58" s="11"/>
      <c r="HKD58" s="11"/>
      <c r="HKE58" s="11"/>
      <c r="HKF58" s="11"/>
      <c r="HKG58" s="11"/>
      <c r="HKH58" s="11"/>
      <c r="HKI58" s="11"/>
      <c r="HKJ58" s="11"/>
      <c r="HKK58" s="11"/>
      <c r="HKL58" s="11"/>
      <c r="HKM58" s="11"/>
      <c r="HKN58" s="11"/>
      <c r="HKO58" s="11"/>
      <c r="HKP58" s="11"/>
      <c r="HKQ58" s="11"/>
      <c r="HKR58" s="11"/>
      <c r="HKS58" s="11"/>
      <c r="HKT58" s="11"/>
      <c r="HKU58" s="11"/>
      <c r="HKV58" s="11"/>
      <c r="HKW58" s="11"/>
      <c r="HKX58" s="11"/>
      <c r="HKY58" s="11"/>
      <c r="HKZ58" s="11"/>
      <c r="HLA58" s="11"/>
      <c r="HLB58" s="11"/>
      <c r="HLC58" s="11"/>
      <c r="HLD58" s="11"/>
      <c r="HLE58" s="11"/>
      <c r="HLF58" s="11"/>
      <c r="HLG58" s="11"/>
      <c r="HLH58" s="11"/>
      <c r="HLI58" s="11"/>
      <c r="HLJ58" s="11"/>
      <c r="HLK58" s="11"/>
      <c r="HLL58" s="11"/>
      <c r="HLM58" s="11"/>
      <c r="HLN58" s="11"/>
      <c r="HLO58" s="11"/>
      <c r="HLP58" s="11"/>
      <c r="HLQ58" s="11"/>
      <c r="HLR58" s="11"/>
      <c r="HLS58" s="11"/>
      <c r="HLT58" s="11"/>
      <c r="HLU58" s="11"/>
      <c r="HLV58" s="11"/>
      <c r="HLW58" s="11"/>
      <c r="HLX58" s="11"/>
      <c r="HLY58" s="11"/>
      <c r="HLZ58" s="11"/>
      <c r="HMA58" s="11"/>
      <c r="HMB58" s="11"/>
      <c r="HMC58" s="11"/>
      <c r="HMD58" s="11"/>
      <c r="HME58" s="11"/>
      <c r="HMF58" s="11"/>
      <c r="HMG58" s="11"/>
      <c r="HMH58" s="11"/>
      <c r="HMI58" s="11"/>
      <c r="HMJ58" s="11"/>
      <c r="HMK58" s="11"/>
      <c r="HML58" s="11"/>
      <c r="HMM58" s="11"/>
      <c r="HMN58" s="11"/>
      <c r="HMO58" s="11"/>
      <c r="HMP58" s="11"/>
      <c r="HMQ58" s="11"/>
      <c r="HMR58" s="11"/>
      <c r="HMS58" s="11"/>
      <c r="HMT58" s="11"/>
      <c r="HMU58" s="11"/>
      <c r="HMV58" s="11"/>
      <c r="HMW58" s="11"/>
      <c r="HMX58" s="11"/>
      <c r="HMY58" s="11"/>
      <c r="HMZ58" s="11"/>
      <c r="HNA58" s="11"/>
      <c r="HNB58" s="11"/>
      <c r="HNC58" s="11"/>
      <c r="HND58" s="11"/>
      <c r="HNE58" s="11"/>
      <c r="HNF58" s="11"/>
      <c r="HNG58" s="11"/>
      <c r="HNH58" s="11"/>
      <c r="HNI58" s="11"/>
      <c r="HNJ58" s="11"/>
      <c r="HNK58" s="11"/>
      <c r="HNL58" s="11"/>
      <c r="HNM58" s="11"/>
      <c r="HNN58" s="11"/>
      <c r="HNO58" s="11"/>
      <c r="HNP58" s="11"/>
      <c r="HNQ58" s="11"/>
      <c r="HNR58" s="11"/>
      <c r="HNS58" s="11"/>
      <c r="HNT58" s="11"/>
      <c r="HNU58" s="11"/>
      <c r="HNV58" s="11"/>
      <c r="HNW58" s="11"/>
      <c r="HNX58" s="11"/>
      <c r="HNY58" s="11"/>
      <c r="HNZ58" s="11"/>
      <c r="HOA58" s="11"/>
      <c r="HOB58" s="11"/>
      <c r="HOC58" s="11"/>
      <c r="HOD58" s="11"/>
      <c r="HOE58" s="11"/>
      <c r="HOF58" s="11"/>
      <c r="HOG58" s="11"/>
      <c r="HOH58" s="11"/>
      <c r="HOI58" s="11"/>
      <c r="HOJ58" s="11"/>
      <c r="HOK58" s="11"/>
      <c r="HOL58" s="11"/>
      <c r="HOM58" s="11"/>
      <c r="HON58" s="11"/>
      <c r="HOO58" s="11"/>
      <c r="HOP58" s="11"/>
      <c r="HOQ58" s="11"/>
      <c r="HOR58" s="11"/>
      <c r="HOS58" s="11"/>
      <c r="HOT58" s="11"/>
      <c r="HOU58" s="11"/>
      <c r="HOV58" s="11"/>
      <c r="HOW58" s="11"/>
      <c r="HOX58" s="11"/>
      <c r="HOY58" s="11"/>
      <c r="HOZ58" s="11"/>
      <c r="HPA58" s="11"/>
      <c r="HPB58" s="11"/>
      <c r="HPC58" s="11"/>
      <c r="HPD58" s="11"/>
      <c r="HPE58" s="11"/>
      <c r="HPF58" s="11"/>
      <c r="HPG58" s="11"/>
      <c r="HPH58" s="11"/>
      <c r="HPI58" s="11"/>
      <c r="HPJ58" s="11"/>
      <c r="HPK58" s="11"/>
      <c r="HPL58" s="11"/>
      <c r="HPM58" s="11"/>
      <c r="HPN58" s="11"/>
      <c r="HPO58" s="11"/>
      <c r="HPP58" s="11"/>
      <c r="HPQ58" s="11"/>
      <c r="HPR58" s="11"/>
      <c r="HPS58" s="11"/>
      <c r="HPT58" s="11"/>
      <c r="HPU58" s="11"/>
      <c r="HPV58" s="11"/>
      <c r="HPW58" s="11"/>
      <c r="HPX58" s="11"/>
      <c r="HPY58" s="11"/>
      <c r="HPZ58" s="11"/>
      <c r="HQA58" s="11"/>
      <c r="HQB58" s="11"/>
      <c r="HQC58" s="11"/>
      <c r="HQD58" s="11"/>
      <c r="HQE58" s="11"/>
      <c r="HQF58" s="11"/>
      <c r="HQG58" s="11"/>
      <c r="HQH58" s="11"/>
      <c r="HQI58" s="11"/>
      <c r="HQJ58" s="11"/>
      <c r="HQK58" s="11"/>
      <c r="HQL58" s="11"/>
      <c r="HQM58" s="11"/>
      <c r="HQN58" s="11"/>
      <c r="HQO58" s="11"/>
      <c r="HQP58" s="11"/>
      <c r="HQQ58" s="11"/>
      <c r="HQR58" s="11"/>
      <c r="HQS58" s="11"/>
      <c r="HQT58" s="11"/>
      <c r="HQU58" s="11"/>
      <c r="HQV58" s="11"/>
      <c r="HQW58" s="11"/>
      <c r="HQX58" s="11"/>
      <c r="HQY58" s="11"/>
      <c r="HQZ58" s="11"/>
      <c r="HRA58" s="11"/>
      <c r="HRB58" s="11"/>
      <c r="HRC58" s="11"/>
      <c r="HRD58" s="11"/>
      <c r="HRE58" s="11"/>
      <c r="HRF58" s="11"/>
      <c r="HRG58" s="11"/>
      <c r="HRH58" s="11"/>
      <c r="HRI58" s="11"/>
      <c r="HRJ58" s="11"/>
      <c r="HRK58" s="11"/>
      <c r="HRL58" s="11"/>
      <c r="HRM58" s="11"/>
      <c r="HRN58" s="11"/>
      <c r="HRO58" s="11"/>
      <c r="HRP58" s="11"/>
      <c r="HRQ58" s="11"/>
      <c r="HRR58" s="11"/>
      <c r="HRS58" s="11"/>
      <c r="HRT58" s="11"/>
      <c r="HRU58" s="11"/>
      <c r="HRV58" s="11"/>
      <c r="HRW58" s="11"/>
      <c r="HRX58" s="11"/>
      <c r="HRY58" s="11"/>
      <c r="HRZ58" s="11"/>
      <c r="HSA58" s="11"/>
      <c r="HSB58" s="11"/>
      <c r="HSC58" s="11"/>
      <c r="HSD58" s="11"/>
      <c r="HSE58" s="11"/>
      <c r="HSF58" s="11"/>
      <c r="HSG58" s="11"/>
      <c r="HSH58" s="11"/>
      <c r="HSI58" s="11"/>
      <c r="HSJ58" s="11"/>
      <c r="HSK58" s="11"/>
      <c r="HSL58" s="11"/>
      <c r="HSM58" s="11"/>
      <c r="HSN58" s="11"/>
      <c r="HSO58" s="11"/>
      <c r="HSP58" s="11"/>
      <c r="HSQ58" s="11"/>
      <c r="HSR58" s="11"/>
      <c r="HSS58" s="11"/>
      <c r="HST58" s="11"/>
      <c r="HSU58" s="11"/>
      <c r="HSV58" s="11"/>
      <c r="HSW58" s="11"/>
      <c r="HSX58" s="11"/>
      <c r="HSY58" s="11"/>
      <c r="HSZ58" s="11"/>
      <c r="HTA58" s="11"/>
      <c r="HTB58" s="11"/>
      <c r="HTC58" s="11"/>
      <c r="HTD58" s="11"/>
      <c r="HTE58" s="11"/>
      <c r="HTF58" s="11"/>
      <c r="HTG58" s="11"/>
      <c r="HTH58" s="11"/>
      <c r="HTI58" s="11"/>
      <c r="HTJ58" s="11"/>
      <c r="HTK58" s="11"/>
      <c r="HTL58" s="11"/>
      <c r="HTM58" s="11"/>
      <c r="HTN58" s="11"/>
      <c r="HTO58" s="11"/>
      <c r="HTP58" s="11"/>
      <c r="HTQ58" s="11"/>
      <c r="HTR58" s="11"/>
      <c r="HTS58" s="11"/>
      <c r="HTT58" s="11"/>
      <c r="HTU58" s="11"/>
      <c r="HTV58" s="11"/>
      <c r="HTW58" s="11"/>
      <c r="HTX58" s="11"/>
      <c r="HTY58" s="11"/>
      <c r="HTZ58" s="11"/>
      <c r="HUA58" s="11"/>
      <c r="HUB58" s="11"/>
      <c r="HUC58" s="11"/>
      <c r="HUD58" s="11"/>
      <c r="HUE58" s="11"/>
      <c r="HUF58" s="11"/>
      <c r="HUG58" s="11"/>
      <c r="HUH58" s="11"/>
      <c r="HUI58" s="11"/>
      <c r="HUJ58" s="11"/>
      <c r="HUK58" s="11"/>
      <c r="HUL58" s="11"/>
      <c r="HUM58" s="11"/>
      <c r="HUN58" s="11"/>
      <c r="HUO58" s="11"/>
      <c r="HUP58" s="11"/>
      <c r="HUQ58" s="11"/>
      <c r="HUR58" s="11"/>
      <c r="HUS58" s="11"/>
      <c r="HUT58" s="11"/>
      <c r="HUU58" s="11"/>
      <c r="HUV58" s="11"/>
      <c r="HUW58" s="11"/>
      <c r="HUX58" s="11"/>
      <c r="HUY58" s="11"/>
      <c r="HUZ58" s="11"/>
      <c r="HVA58" s="11"/>
      <c r="HVB58" s="11"/>
      <c r="HVC58" s="11"/>
      <c r="HVD58" s="11"/>
      <c r="HVE58" s="11"/>
      <c r="HVF58" s="11"/>
      <c r="HVG58" s="11"/>
      <c r="HVH58" s="11"/>
      <c r="HVI58" s="11"/>
      <c r="HVJ58" s="11"/>
      <c r="HVK58" s="11"/>
      <c r="HVL58" s="11"/>
      <c r="HVM58" s="11"/>
      <c r="HVN58" s="11"/>
      <c r="HVO58" s="11"/>
      <c r="HVP58" s="11"/>
      <c r="HVQ58" s="11"/>
      <c r="HVR58" s="11"/>
      <c r="HVS58" s="11"/>
      <c r="HVT58" s="11"/>
      <c r="HVU58" s="11"/>
      <c r="HVV58" s="11"/>
      <c r="HVW58" s="11"/>
      <c r="HVX58" s="11"/>
      <c r="HVY58" s="11"/>
      <c r="HVZ58" s="11"/>
      <c r="HWA58" s="11"/>
      <c r="HWB58" s="11"/>
      <c r="HWC58" s="11"/>
      <c r="HWD58" s="11"/>
      <c r="HWE58" s="11"/>
      <c r="HWF58" s="11"/>
      <c r="HWG58" s="11"/>
      <c r="HWH58" s="11"/>
      <c r="HWI58" s="11"/>
      <c r="HWJ58" s="11"/>
      <c r="HWK58" s="11"/>
      <c r="HWL58" s="11"/>
      <c r="HWM58" s="11"/>
      <c r="HWN58" s="11"/>
      <c r="HWO58" s="11"/>
      <c r="HWP58" s="11"/>
      <c r="HWQ58" s="11"/>
      <c r="HWR58" s="11"/>
      <c r="HWS58" s="11"/>
      <c r="HWT58" s="11"/>
      <c r="HWU58" s="11"/>
      <c r="HWV58" s="11"/>
      <c r="HWW58" s="11"/>
      <c r="HWX58" s="11"/>
      <c r="HWY58" s="11"/>
      <c r="HWZ58" s="11"/>
      <c r="HXA58" s="11"/>
      <c r="HXB58" s="11"/>
      <c r="HXC58" s="11"/>
      <c r="HXD58" s="11"/>
      <c r="HXE58" s="11"/>
      <c r="HXF58" s="11"/>
      <c r="HXG58" s="11"/>
      <c r="HXH58" s="11"/>
      <c r="HXI58" s="11"/>
      <c r="HXJ58" s="11"/>
      <c r="HXK58" s="11"/>
      <c r="HXL58" s="11"/>
      <c r="HXM58" s="11"/>
      <c r="HXN58" s="11"/>
      <c r="HXO58" s="11"/>
      <c r="HXP58" s="11"/>
      <c r="HXQ58" s="11"/>
      <c r="HXR58" s="11"/>
      <c r="HXS58" s="11"/>
      <c r="HXT58" s="11"/>
      <c r="HXU58" s="11"/>
      <c r="HXV58" s="11"/>
      <c r="HXW58" s="11"/>
      <c r="HXX58" s="11"/>
      <c r="HXY58" s="11"/>
      <c r="HXZ58" s="11"/>
      <c r="HYA58" s="11"/>
      <c r="HYB58" s="11"/>
      <c r="HYC58" s="11"/>
      <c r="HYD58" s="11"/>
      <c r="HYE58" s="11"/>
      <c r="HYF58" s="11"/>
      <c r="HYG58" s="11"/>
      <c r="HYH58" s="11"/>
      <c r="HYI58" s="11"/>
      <c r="HYJ58" s="11"/>
      <c r="HYK58" s="11"/>
      <c r="HYL58" s="11"/>
      <c r="HYM58" s="11"/>
      <c r="HYN58" s="11"/>
      <c r="HYO58" s="11"/>
      <c r="HYP58" s="11"/>
      <c r="HYQ58" s="11"/>
      <c r="HYR58" s="11"/>
      <c r="HYS58" s="11"/>
      <c r="HYT58" s="11"/>
      <c r="HYU58" s="11"/>
      <c r="HYV58" s="11"/>
      <c r="HYW58" s="11"/>
      <c r="HYX58" s="11"/>
      <c r="HYY58" s="11"/>
      <c r="HYZ58" s="11"/>
      <c r="HZA58" s="11"/>
      <c r="HZB58" s="11"/>
      <c r="HZC58" s="11"/>
      <c r="HZD58" s="11"/>
      <c r="HZE58" s="11"/>
      <c r="HZF58" s="11"/>
      <c r="HZG58" s="11"/>
      <c r="HZH58" s="11"/>
      <c r="HZI58" s="11"/>
      <c r="HZJ58" s="11"/>
      <c r="HZK58" s="11"/>
      <c r="HZL58" s="11"/>
      <c r="HZM58" s="11"/>
      <c r="HZN58" s="11"/>
      <c r="HZO58" s="11"/>
      <c r="HZP58" s="11"/>
      <c r="HZQ58" s="11"/>
      <c r="HZR58" s="11"/>
      <c r="HZS58" s="11"/>
      <c r="HZT58" s="11"/>
      <c r="HZU58" s="11"/>
      <c r="HZV58" s="11"/>
      <c r="HZW58" s="11"/>
      <c r="HZX58" s="11"/>
      <c r="HZY58" s="11"/>
      <c r="HZZ58" s="11"/>
      <c r="IAA58" s="11"/>
      <c r="IAB58" s="11"/>
      <c r="IAC58" s="11"/>
      <c r="IAD58" s="11"/>
      <c r="IAE58" s="11"/>
      <c r="IAF58" s="11"/>
      <c r="IAG58" s="11"/>
      <c r="IAH58" s="11"/>
      <c r="IAI58" s="11"/>
      <c r="IAJ58" s="11"/>
      <c r="IAK58" s="11"/>
      <c r="IAL58" s="11"/>
      <c r="IAM58" s="11"/>
      <c r="IAN58" s="11"/>
      <c r="IAO58" s="11"/>
      <c r="IAP58" s="11"/>
      <c r="IAQ58" s="11"/>
      <c r="IAR58" s="11"/>
      <c r="IAS58" s="11"/>
      <c r="IAT58" s="11"/>
      <c r="IAU58" s="11"/>
      <c r="IAV58" s="11"/>
      <c r="IAW58" s="11"/>
      <c r="IAX58" s="11"/>
      <c r="IAY58" s="11"/>
      <c r="IAZ58" s="11"/>
      <c r="IBA58" s="11"/>
      <c r="IBB58" s="11"/>
      <c r="IBC58" s="11"/>
      <c r="IBD58" s="11"/>
      <c r="IBE58" s="11"/>
      <c r="IBF58" s="11"/>
      <c r="IBG58" s="11"/>
      <c r="IBH58" s="11"/>
      <c r="IBI58" s="11"/>
      <c r="IBJ58" s="11"/>
      <c r="IBK58" s="11"/>
      <c r="IBL58" s="11"/>
      <c r="IBM58" s="11"/>
      <c r="IBN58" s="11"/>
      <c r="IBO58" s="11"/>
      <c r="IBP58" s="11"/>
      <c r="IBQ58" s="11"/>
      <c r="IBR58" s="11"/>
      <c r="IBS58" s="11"/>
      <c r="IBT58" s="11"/>
      <c r="IBU58" s="11"/>
      <c r="IBV58" s="11"/>
      <c r="IBW58" s="11"/>
      <c r="IBX58" s="11"/>
      <c r="IBY58" s="11"/>
      <c r="IBZ58" s="11"/>
      <c r="ICA58" s="11"/>
      <c r="ICB58" s="11"/>
      <c r="ICC58" s="11"/>
      <c r="ICD58" s="11"/>
      <c r="ICE58" s="11"/>
      <c r="ICF58" s="11"/>
      <c r="ICG58" s="11"/>
      <c r="ICH58" s="11"/>
      <c r="ICI58" s="11"/>
      <c r="ICJ58" s="11"/>
      <c r="ICK58" s="11"/>
      <c r="ICL58" s="11"/>
      <c r="ICM58" s="11"/>
      <c r="ICN58" s="11"/>
      <c r="ICO58" s="11"/>
      <c r="ICP58" s="11"/>
      <c r="ICQ58" s="11"/>
      <c r="ICR58" s="11"/>
      <c r="ICS58" s="11"/>
      <c r="ICT58" s="11"/>
      <c r="ICU58" s="11"/>
      <c r="ICV58" s="11"/>
      <c r="ICW58" s="11"/>
      <c r="ICX58" s="11"/>
      <c r="ICY58" s="11"/>
      <c r="ICZ58" s="11"/>
      <c r="IDA58" s="11"/>
      <c r="IDB58" s="11"/>
      <c r="IDC58" s="11"/>
      <c r="IDD58" s="11"/>
      <c r="IDE58" s="11"/>
      <c r="IDF58" s="11"/>
      <c r="IDG58" s="11"/>
      <c r="IDH58" s="11"/>
      <c r="IDI58" s="11"/>
      <c r="IDJ58" s="11"/>
      <c r="IDK58" s="11"/>
      <c r="IDL58" s="11"/>
      <c r="IDM58" s="11"/>
      <c r="IDN58" s="11"/>
      <c r="IDO58" s="11"/>
      <c r="IDP58" s="11"/>
      <c r="IDQ58" s="11"/>
      <c r="IDR58" s="11"/>
      <c r="IDS58" s="11"/>
      <c r="IDT58" s="11"/>
      <c r="IDU58" s="11"/>
      <c r="IDV58" s="11"/>
      <c r="IDW58" s="11"/>
      <c r="IDX58" s="11"/>
      <c r="IDY58" s="11"/>
      <c r="IDZ58" s="11"/>
      <c r="IEA58" s="11"/>
      <c r="IEB58" s="11"/>
      <c r="IEC58" s="11"/>
      <c r="IED58" s="11"/>
      <c r="IEE58" s="11"/>
      <c r="IEF58" s="11"/>
      <c r="IEG58" s="11"/>
      <c r="IEH58" s="11"/>
      <c r="IEI58" s="11"/>
      <c r="IEJ58" s="11"/>
      <c r="IEK58" s="11"/>
      <c r="IEL58" s="11"/>
      <c r="IEM58" s="11"/>
      <c r="IEN58" s="11"/>
      <c r="IEO58" s="11"/>
      <c r="IEP58" s="11"/>
      <c r="IEQ58" s="11"/>
      <c r="IER58" s="11"/>
      <c r="IES58" s="11"/>
      <c r="IET58" s="11"/>
      <c r="IEU58" s="11"/>
      <c r="IEV58" s="11"/>
      <c r="IEW58" s="11"/>
      <c r="IEX58" s="11"/>
      <c r="IEY58" s="11"/>
      <c r="IEZ58" s="11"/>
      <c r="IFA58" s="11"/>
      <c r="IFB58" s="11"/>
      <c r="IFC58" s="11"/>
      <c r="IFD58" s="11"/>
      <c r="IFE58" s="11"/>
      <c r="IFF58" s="11"/>
      <c r="IFG58" s="11"/>
      <c r="IFH58" s="11"/>
      <c r="IFI58" s="11"/>
      <c r="IFJ58" s="11"/>
      <c r="IFK58" s="11"/>
      <c r="IFL58" s="11"/>
      <c r="IFM58" s="11"/>
      <c r="IFN58" s="11"/>
      <c r="IFO58" s="11"/>
      <c r="IFP58" s="11"/>
      <c r="IFQ58" s="11"/>
      <c r="IFR58" s="11"/>
      <c r="IFS58" s="11"/>
      <c r="IFT58" s="11"/>
      <c r="IFU58" s="11"/>
      <c r="IFV58" s="11"/>
      <c r="IFW58" s="11"/>
      <c r="IFX58" s="11"/>
      <c r="IFY58" s="11"/>
      <c r="IFZ58" s="11"/>
      <c r="IGA58" s="11"/>
      <c r="IGB58" s="11"/>
      <c r="IGC58" s="11"/>
      <c r="IGD58" s="11"/>
      <c r="IGE58" s="11"/>
      <c r="IGF58" s="11"/>
      <c r="IGG58" s="11"/>
      <c r="IGH58" s="11"/>
      <c r="IGI58" s="11"/>
      <c r="IGJ58" s="11"/>
      <c r="IGK58" s="11"/>
      <c r="IGL58" s="11"/>
      <c r="IGM58" s="11"/>
      <c r="IGN58" s="11"/>
      <c r="IGO58" s="11"/>
      <c r="IGP58" s="11"/>
      <c r="IGQ58" s="11"/>
      <c r="IGR58" s="11"/>
      <c r="IGS58" s="11"/>
      <c r="IGT58" s="11"/>
      <c r="IGU58" s="11"/>
      <c r="IGV58" s="11"/>
      <c r="IGW58" s="11"/>
      <c r="IGX58" s="11"/>
      <c r="IGY58" s="11"/>
      <c r="IGZ58" s="11"/>
      <c r="IHA58" s="11"/>
      <c r="IHB58" s="11"/>
      <c r="IHC58" s="11"/>
      <c r="IHD58" s="11"/>
      <c r="IHE58" s="11"/>
      <c r="IHF58" s="11"/>
      <c r="IHG58" s="11"/>
      <c r="IHH58" s="11"/>
      <c r="IHI58" s="11"/>
      <c r="IHJ58" s="11"/>
      <c r="IHK58" s="11"/>
      <c r="IHL58" s="11"/>
      <c r="IHM58" s="11"/>
      <c r="IHN58" s="11"/>
      <c r="IHO58" s="11"/>
      <c r="IHP58" s="11"/>
      <c r="IHQ58" s="11"/>
      <c r="IHR58" s="11"/>
      <c r="IHS58" s="11"/>
      <c r="IHT58" s="11"/>
      <c r="IHU58" s="11"/>
      <c r="IHV58" s="11"/>
      <c r="IHW58" s="11"/>
      <c r="IHX58" s="11"/>
      <c r="IHY58" s="11"/>
      <c r="IHZ58" s="11"/>
      <c r="IIA58" s="11"/>
      <c r="IIB58" s="11"/>
      <c r="IIC58" s="11"/>
      <c r="IID58" s="11"/>
      <c r="IIE58" s="11"/>
      <c r="IIF58" s="11"/>
      <c r="IIG58" s="11"/>
      <c r="IIH58" s="11"/>
      <c r="III58" s="11"/>
      <c r="IIJ58" s="11"/>
      <c r="IIK58" s="11"/>
      <c r="IIL58" s="11"/>
      <c r="IIM58" s="11"/>
      <c r="IIN58" s="11"/>
      <c r="IIO58" s="11"/>
      <c r="IIP58" s="11"/>
      <c r="IIQ58" s="11"/>
      <c r="IIR58" s="11"/>
      <c r="IIS58" s="11"/>
      <c r="IIT58" s="11"/>
      <c r="IIU58" s="11"/>
      <c r="IIV58" s="11"/>
      <c r="IIW58" s="11"/>
      <c r="IIX58" s="11"/>
      <c r="IIY58" s="11"/>
      <c r="IIZ58" s="11"/>
      <c r="IJA58" s="11"/>
      <c r="IJB58" s="11"/>
      <c r="IJC58" s="11"/>
      <c r="IJD58" s="11"/>
      <c r="IJE58" s="11"/>
      <c r="IJF58" s="11"/>
      <c r="IJG58" s="11"/>
      <c r="IJH58" s="11"/>
      <c r="IJI58" s="11"/>
      <c r="IJJ58" s="11"/>
      <c r="IJK58" s="11"/>
      <c r="IJL58" s="11"/>
      <c r="IJM58" s="11"/>
      <c r="IJN58" s="11"/>
      <c r="IJO58" s="11"/>
      <c r="IJP58" s="11"/>
      <c r="IJQ58" s="11"/>
      <c r="IJR58" s="11"/>
      <c r="IJS58" s="11"/>
      <c r="IJT58" s="11"/>
      <c r="IJU58" s="11"/>
      <c r="IJV58" s="11"/>
      <c r="IJW58" s="11"/>
      <c r="IJX58" s="11"/>
      <c r="IJY58" s="11"/>
      <c r="IJZ58" s="11"/>
      <c r="IKA58" s="11"/>
      <c r="IKB58" s="11"/>
      <c r="IKC58" s="11"/>
      <c r="IKD58" s="11"/>
      <c r="IKE58" s="11"/>
      <c r="IKF58" s="11"/>
      <c r="IKG58" s="11"/>
      <c r="IKH58" s="11"/>
      <c r="IKI58" s="11"/>
      <c r="IKJ58" s="11"/>
      <c r="IKK58" s="11"/>
      <c r="IKL58" s="11"/>
      <c r="IKM58" s="11"/>
      <c r="IKN58" s="11"/>
      <c r="IKO58" s="11"/>
      <c r="IKP58" s="11"/>
      <c r="IKQ58" s="11"/>
      <c r="IKR58" s="11"/>
      <c r="IKS58" s="11"/>
      <c r="IKT58" s="11"/>
      <c r="IKU58" s="11"/>
      <c r="IKV58" s="11"/>
      <c r="IKW58" s="11"/>
      <c r="IKX58" s="11"/>
      <c r="IKY58" s="11"/>
      <c r="IKZ58" s="11"/>
      <c r="ILA58" s="11"/>
      <c r="ILB58" s="11"/>
      <c r="ILC58" s="11"/>
      <c r="ILD58" s="11"/>
      <c r="ILE58" s="11"/>
      <c r="ILF58" s="11"/>
      <c r="ILG58" s="11"/>
      <c r="ILH58" s="11"/>
      <c r="ILI58" s="11"/>
      <c r="ILJ58" s="11"/>
      <c r="ILK58" s="11"/>
      <c r="ILL58" s="11"/>
      <c r="ILM58" s="11"/>
      <c r="ILN58" s="11"/>
      <c r="ILO58" s="11"/>
      <c r="ILP58" s="11"/>
      <c r="ILQ58" s="11"/>
      <c r="ILR58" s="11"/>
      <c r="ILS58" s="11"/>
      <c r="ILT58" s="11"/>
      <c r="ILU58" s="11"/>
      <c r="ILV58" s="11"/>
      <c r="ILW58" s="11"/>
      <c r="ILX58" s="11"/>
      <c r="ILY58" s="11"/>
      <c r="ILZ58" s="11"/>
      <c r="IMA58" s="11"/>
      <c r="IMB58" s="11"/>
      <c r="IMC58" s="11"/>
      <c r="IMD58" s="11"/>
      <c r="IME58" s="11"/>
      <c r="IMF58" s="11"/>
      <c r="IMG58" s="11"/>
      <c r="IMH58" s="11"/>
      <c r="IMI58" s="11"/>
      <c r="IMJ58" s="11"/>
      <c r="IMK58" s="11"/>
      <c r="IML58" s="11"/>
      <c r="IMM58" s="11"/>
      <c r="IMN58" s="11"/>
      <c r="IMO58" s="11"/>
      <c r="IMP58" s="11"/>
      <c r="IMQ58" s="11"/>
      <c r="IMR58" s="11"/>
      <c r="IMS58" s="11"/>
      <c r="IMT58" s="11"/>
      <c r="IMU58" s="11"/>
      <c r="IMV58" s="11"/>
      <c r="IMW58" s="11"/>
      <c r="IMX58" s="11"/>
      <c r="IMY58" s="11"/>
      <c r="IMZ58" s="11"/>
      <c r="INA58" s="11"/>
      <c r="INB58" s="11"/>
      <c r="INC58" s="11"/>
      <c r="IND58" s="11"/>
      <c r="INE58" s="11"/>
      <c r="INF58" s="11"/>
      <c r="ING58" s="11"/>
      <c r="INH58" s="11"/>
      <c r="INI58" s="11"/>
      <c r="INJ58" s="11"/>
      <c r="INK58" s="11"/>
      <c r="INL58" s="11"/>
      <c r="INM58" s="11"/>
      <c r="INN58" s="11"/>
      <c r="INO58" s="11"/>
      <c r="INP58" s="11"/>
      <c r="INQ58" s="11"/>
      <c r="INR58" s="11"/>
      <c r="INS58" s="11"/>
      <c r="INT58" s="11"/>
      <c r="INU58" s="11"/>
      <c r="INV58" s="11"/>
      <c r="INW58" s="11"/>
      <c r="INX58" s="11"/>
      <c r="INY58" s="11"/>
      <c r="INZ58" s="11"/>
      <c r="IOA58" s="11"/>
      <c r="IOB58" s="11"/>
      <c r="IOC58" s="11"/>
      <c r="IOD58" s="11"/>
      <c r="IOE58" s="11"/>
      <c r="IOF58" s="11"/>
      <c r="IOG58" s="11"/>
      <c r="IOH58" s="11"/>
      <c r="IOI58" s="11"/>
      <c r="IOJ58" s="11"/>
      <c r="IOK58" s="11"/>
      <c r="IOL58" s="11"/>
      <c r="IOM58" s="11"/>
      <c r="ION58" s="11"/>
      <c r="IOO58" s="11"/>
      <c r="IOP58" s="11"/>
      <c r="IOQ58" s="11"/>
      <c r="IOR58" s="11"/>
      <c r="IOS58" s="11"/>
      <c r="IOT58" s="11"/>
      <c r="IOU58" s="11"/>
      <c r="IOV58" s="11"/>
      <c r="IOW58" s="11"/>
      <c r="IOX58" s="11"/>
      <c r="IOY58" s="11"/>
      <c r="IOZ58" s="11"/>
      <c r="IPA58" s="11"/>
      <c r="IPB58" s="11"/>
      <c r="IPC58" s="11"/>
      <c r="IPD58" s="11"/>
      <c r="IPE58" s="11"/>
      <c r="IPF58" s="11"/>
      <c r="IPG58" s="11"/>
      <c r="IPH58" s="11"/>
      <c r="IPI58" s="11"/>
      <c r="IPJ58" s="11"/>
      <c r="IPK58" s="11"/>
      <c r="IPL58" s="11"/>
      <c r="IPM58" s="11"/>
      <c r="IPN58" s="11"/>
      <c r="IPO58" s="11"/>
      <c r="IPP58" s="11"/>
      <c r="IPQ58" s="11"/>
      <c r="IPR58" s="11"/>
      <c r="IPS58" s="11"/>
      <c r="IPT58" s="11"/>
      <c r="IPU58" s="11"/>
      <c r="IPV58" s="11"/>
      <c r="IPW58" s="11"/>
      <c r="IPX58" s="11"/>
      <c r="IPY58" s="11"/>
      <c r="IPZ58" s="11"/>
      <c r="IQA58" s="11"/>
      <c r="IQB58" s="11"/>
      <c r="IQC58" s="11"/>
      <c r="IQD58" s="11"/>
      <c r="IQE58" s="11"/>
      <c r="IQF58" s="11"/>
      <c r="IQG58" s="11"/>
      <c r="IQH58" s="11"/>
      <c r="IQI58" s="11"/>
      <c r="IQJ58" s="11"/>
      <c r="IQK58" s="11"/>
      <c r="IQL58" s="11"/>
      <c r="IQM58" s="11"/>
      <c r="IQN58" s="11"/>
      <c r="IQO58" s="11"/>
      <c r="IQP58" s="11"/>
      <c r="IQQ58" s="11"/>
      <c r="IQR58" s="11"/>
      <c r="IQS58" s="11"/>
      <c r="IQT58" s="11"/>
      <c r="IQU58" s="11"/>
      <c r="IQV58" s="11"/>
      <c r="IQW58" s="11"/>
      <c r="IQX58" s="11"/>
      <c r="IQY58" s="11"/>
      <c r="IQZ58" s="11"/>
      <c r="IRA58" s="11"/>
      <c r="IRB58" s="11"/>
      <c r="IRC58" s="11"/>
      <c r="IRD58" s="11"/>
      <c r="IRE58" s="11"/>
      <c r="IRF58" s="11"/>
      <c r="IRG58" s="11"/>
      <c r="IRH58" s="11"/>
      <c r="IRI58" s="11"/>
      <c r="IRJ58" s="11"/>
      <c r="IRK58" s="11"/>
      <c r="IRL58" s="11"/>
      <c r="IRM58" s="11"/>
      <c r="IRN58" s="11"/>
      <c r="IRO58" s="11"/>
      <c r="IRP58" s="11"/>
      <c r="IRQ58" s="11"/>
      <c r="IRR58" s="11"/>
      <c r="IRS58" s="11"/>
      <c r="IRT58" s="11"/>
      <c r="IRU58" s="11"/>
      <c r="IRV58" s="11"/>
      <c r="IRW58" s="11"/>
      <c r="IRX58" s="11"/>
      <c r="IRY58" s="11"/>
      <c r="IRZ58" s="11"/>
      <c r="ISA58" s="11"/>
      <c r="ISB58" s="11"/>
      <c r="ISC58" s="11"/>
      <c r="ISD58" s="11"/>
      <c r="ISE58" s="11"/>
      <c r="ISF58" s="11"/>
      <c r="ISG58" s="11"/>
      <c r="ISH58" s="11"/>
      <c r="ISI58" s="11"/>
      <c r="ISJ58" s="11"/>
      <c r="ISK58" s="11"/>
      <c r="ISL58" s="11"/>
      <c r="ISM58" s="11"/>
      <c r="ISN58" s="11"/>
      <c r="ISO58" s="11"/>
      <c r="ISP58" s="11"/>
      <c r="ISQ58" s="11"/>
      <c r="ISR58" s="11"/>
      <c r="ISS58" s="11"/>
      <c r="IST58" s="11"/>
      <c r="ISU58" s="11"/>
      <c r="ISV58" s="11"/>
      <c r="ISW58" s="11"/>
      <c r="ISX58" s="11"/>
      <c r="ISY58" s="11"/>
      <c r="ISZ58" s="11"/>
      <c r="ITA58" s="11"/>
      <c r="ITB58" s="11"/>
      <c r="ITC58" s="11"/>
      <c r="ITD58" s="11"/>
      <c r="ITE58" s="11"/>
      <c r="ITF58" s="11"/>
      <c r="ITG58" s="11"/>
      <c r="ITH58" s="11"/>
      <c r="ITI58" s="11"/>
      <c r="ITJ58" s="11"/>
      <c r="ITK58" s="11"/>
      <c r="ITL58" s="11"/>
      <c r="ITM58" s="11"/>
      <c r="ITN58" s="11"/>
      <c r="ITO58" s="11"/>
      <c r="ITP58" s="11"/>
      <c r="ITQ58" s="11"/>
      <c r="ITR58" s="11"/>
      <c r="ITS58" s="11"/>
      <c r="ITT58" s="11"/>
      <c r="ITU58" s="11"/>
      <c r="ITV58" s="11"/>
      <c r="ITW58" s="11"/>
      <c r="ITX58" s="11"/>
      <c r="ITY58" s="11"/>
      <c r="ITZ58" s="11"/>
      <c r="IUA58" s="11"/>
      <c r="IUB58" s="11"/>
      <c r="IUC58" s="11"/>
      <c r="IUD58" s="11"/>
      <c r="IUE58" s="11"/>
      <c r="IUF58" s="11"/>
      <c r="IUG58" s="11"/>
      <c r="IUH58" s="11"/>
      <c r="IUI58" s="11"/>
      <c r="IUJ58" s="11"/>
      <c r="IUK58" s="11"/>
      <c r="IUL58" s="11"/>
      <c r="IUM58" s="11"/>
      <c r="IUN58" s="11"/>
      <c r="IUO58" s="11"/>
      <c r="IUP58" s="11"/>
      <c r="IUQ58" s="11"/>
      <c r="IUR58" s="11"/>
      <c r="IUS58" s="11"/>
      <c r="IUT58" s="11"/>
      <c r="IUU58" s="11"/>
      <c r="IUV58" s="11"/>
      <c r="IUW58" s="11"/>
      <c r="IUX58" s="11"/>
      <c r="IUY58" s="11"/>
      <c r="IUZ58" s="11"/>
      <c r="IVA58" s="11"/>
      <c r="IVB58" s="11"/>
      <c r="IVC58" s="11"/>
      <c r="IVD58" s="11"/>
      <c r="IVE58" s="11"/>
      <c r="IVF58" s="11"/>
      <c r="IVG58" s="11"/>
      <c r="IVH58" s="11"/>
      <c r="IVI58" s="11"/>
      <c r="IVJ58" s="11"/>
      <c r="IVK58" s="11"/>
      <c r="IVL58" s="11"/>
      <c r="IVM58" s="11"/>
      <c r="IVN58" s="11"/>
      <c r="IVO58" s="11"/>
      <c r="IVP58" s="11"/>
      <c r="IVQ58" s="11"/>
      <c r="IVR58" s="11"/>
      <c r="IVS58" s="11"/>
      <c r="IVT58" s="11"/>
      <c r="IVU58" s="11"/>
      <c r="IVV58" s="11"/>
      <c r="IVW58" s="11"/>
      <c r="IVX58" s="11"/>
      <c r="IVY58" s="11"/>
      <c r="IVZ58" s="11"/>
      <c r="IWA58" s="11"/>
      <c r="IWB58" s="11"/>
      <c r="IWC58" s="11"/>
      <c r="IWD58" s="11"/>
      <c r="IWE58" s="11"/>
      <c r="IWF58" s="11"/>
      <c r="IWG58" s="11"/>
      <c r="IWH58" s="11"/>
      <c r="IWI58" s="11"/>
      <c r="IWJ58" s="11"/>
      <c r="IWK58" s="11"/>
      <c r="IWL58" s="11"/>
      <c r="IWM58" s="11"/>
      <c r="IWN58" s="11"/>
      <c r="IWO58" s="11"/>
      <c r="IWP58" s="11"/>
      <c r="IWQ58" s="11"/>
      <c r="IWR58" s="11"/>
      <c r="IWS58" s="11"/>
      <c r="IWT58" s="11"/>
      <c r="IWU58" s="11"/>
      <c r="IWV58" s="11"/>
      <c r="IWW58" s="11"/>
      <c r="IWX58" s="11"/>
      <c r="IWY58" s="11"/>
      <c r="IWZ58" s="11"/>
      <c r="IXA58" s="11"/>
      <c r="IXB58" s="11"/>
      <c r="IXC58" s="11"/>
      <c r="IXD58" s="11"/>
      <c r="IXE58" s="11"/>
      <c r="IXF58" s="11"/>
      <c r="IXG58" s="11"/>
      <c r="IXH58" s="11"/>
      <c r="IXI58" s="11"/>
      <c r="IXJ58" s="11"/>
      <c r="IXK58" s="11"/>
      <c r="IXL58" s="11"/>
      <c r="IXM58" s="11"/>
      <c r="IXN58" s="11"/>
      <c r="IXO58" s="11"/>
      <c r="IXP58" s="11"/>
      <c r="IXQ58" s="11"/>
      <c r="IXR58" s="11"/>
      <c r="IXS58" s="11"/>
      <c r="IXT58" s="11"/>
      <c r="IXU58" s="11"/>
      <c r="IXV58" s="11"/>
      <c r="IXW58" s="11"/>
      <c r="IXX58" s="11"/>
      <c r="IXY58" s="11"/>
      <c r="IXZ58" s="11"/>
      <c r="IYA58" s="11"/>
      <c r="IYB58" s="11"/>
      <c r="IYC58" s="11"/>
      <c r="IYD58" s="11"/>
      <c r="IYE58" s="11"/>
      <c r="IYF58" s="11"/>
      <c r="IYG58" s="11"/>
      <c r="IYH58" s="11"/>
      <c r="IYI58" s="11"/>
      <c r="IYJ58" s="11"/>
      <c r="IYK58" s="11"/>
      <c r="IYL58" s="11"/>
      <c r="IYM58" s="11"/>
      <c r="IYN58" s="11"/>
      <c r="IYO58" s="11"/>
      <c r="IYP58" s="11"/>
      <c r="IYQ58" s="11"/>
      <c r="IYR58" s="11"/>
      <c r="IYS58" s="11"/>
      <c r="IYT58" s="11"/>
      <c r="IYU58" s="11"/>
      <c r="IYV58" s="11"/>
      <c r="IYW58" s="11"/>
      <c r="IYX58" s="11"/>
      <c r="IYY58" s="11"/>
      <c r="IYZ58" s="11"/>
      <c r="IZA58" s="11"/>
      <c r="IZB58" s="11"/>
      <c r="IZC58" s="11"/>
      <c r="IZD58" s="11"/>
      <c r="IZE58" s="11"/>
      <c r="IZF58" s="11"/>
      <c r="IZG58" s="11"/>
      <c r="IZH58" s="11"/>
      <c r="IZI58" s="11"/>
      <c r="IZJ58" s="11"/>
      <c r="IZK58" s="11"/>
      <c r="IZL58" s="11"/>
      <c r="IZM58" s="11"/>
      <c r="IZN58" s="11"/>
      <c r="IZO58" s="11"/>
      <c r="IZP58" s="11"/>
      <c r="IZQ58" s="11"/>
      <c r="IZR58" s="11"/>
      <c r="IZS58" s="11"/>
      <c r="IZT58" s="11"/>
      <c r="IZU58" s="11"/>
      <c r="IZV58" s="11"/>
      <c r="IZW58" s="11"/>
      <c r="IZX58" s="11"/>
      <c r="IZY58" s="11"/>
      <c r="IZZ58" s="11"/>
      <c r="JAA58" s="11"/>
      <c r="JAB58" s="11"/>
      <c r="JAC58" s="11"/>
      <c r="JAD58" s="11"/>
      <c r="JAE58" s="11"/>
      <c r="JAF58" s="11"/>
      <c r="JAG58" s="11"/>
      <c r="JAH58" s="11"/>
      <c r="JAI58" s="11"/>
      <c r="JAJ58" s="11"/>
      <c r="JAK58" s="11"/>
      <c r="JAL58" s="11"/>
      <c r="JAM58" s="11"/>
      <c r="JAN58" s="11"/>
      <c r="JAO58" s="11"/>
      <c r="JAP58" s="11"/>
      <c r="JAQ58" s="11"/>
      <c r="JAR58" s="11"/>
      <c r="JAS58" s="11"/>
      <c r="JAT58" s="11"/>
      <c r="JAU58" s="11"/>
      <c r="JAV58" s="11"/>
      <c r="JAW58" s="11"/>
      <c r="JAX58" s="11"/>
      <c r="JAY58" s="11"/>
      <c r="JAZ58" s="11"/>
      <c r="JBA58" s="11"/>
      <c r="JBB58" s="11"/>
      <c r="JBC58" s="11"/>
      <c r="JBD58" s="11"/>
      <c r="JBE58" s="11"/>
      <c r="JBF58" s="11"/>
      <c r="JBG58" s="11"/>
      <c r="JBH58" s="11"/>
      <c r="JBI58" s="11"/>
      <c r="JBJ58" s="11"/>
      <c r="JBK58" s="11"/>
      <c r="JBL58" s="11"/>
      <c r="JBM58" s="11"/>
      <c r="JBN58" s="11"/>
      <c r="JBO58" s="11"/>
      <c r="JBP58" s="11"/>
      <c r="JBQ58" s="11"/>
      <c r="JBR58" s="11"/>
      <c r="JBS58" s="11"/>
      <c r="JBT58" s="11"/>
      <c r="JBU58" s="11"/>
      <c r="JBV58" s="11"/>
      <c r="JBW58" s="11"/>
      <c r="JBX58" s="11"/>
      <c r="JBY58" s="11"/>
      <c r="JBZ58" s="11"/>
      <c r="JCA58" s="11"/>
      <c r="JCB58" s="11"/>
      <c r="JCC58" s="11"/>
      <c r="JCD58" s="11"/>
      <c r="JCE58" s="11"/>
      <c r="JCF58" s="11"/>
      <c r="JCG58" s="11"/>
      <c r="JCH58" s="11"/>
      <c r="JCI58" s="11"/>
      <c r="JCJ58" s="11"/>
      <c r="JCK58" s="11"/>
      <c r="JCL58" s="11"/>
      <c r="JCM58" s="11"/>
      <c r="JCN58" s="11"/>
      <c r="JCO58" s="11"/>
      <c r="JCP58" s="11"/>
      <c r="JCQ58" s="11"/>
      <c r="JCR58" s="11"/>
      <c r="JCS58" s="11"/>
      <c r="JCT58" s="11"/>
      <c r="JCU58" s="11"/>
      <c r="JCV58" s="11"/>
      <c r="JCW58" s="11"/>
      <c r="JCX58" s="11"/>
      <c r="JCY58" s="11"/>
      <c r="JCZ58" s="11"/>
      <c r="JDA58" s="11"/>
      <c r="JDB58" s="11"/>
      <c r="JDC58" s="11"/>
      <c r="JDD58" s="11"/>
      <c r="JDE58" s="11"/>
      <c r="JDF58" s="11"/>
      <c r="JDG58" s="11"/>
      <c r="JDH58" s="11"/>
      <c r="JDI58" s="11"/>
      <c r="JDJ58" s="11"/>
      <c r="JDK58" s="11"/>
      <c r="JDL58" s="11"/>
      <c r="JDM58" s="11"/>
      <c r="JDN58" s="11"/>
      <c r="JDO58" s="11"/>
      <c r="JDP58" s="11"/>
      <c r="JDQ58" s="11"/>
      <c r="JDR58" s="11"/>
      <c r="JDS58" s="11"/>
      <c r="JDT58" s="11"/>
      <c r="JDU58" s="11"/>
      <c r="JDV58" s="11"/>
      <c r="JDW58" s="11"/>
      <c r="JDX58" s="11"/>
      <c r="JDY58" s="11"/>
      <c r="JDZ58" s="11"/>
      <c r="JEA58" s="11"/>
      <c r="JEB58" s="11"/>
      <c r="JEC58" s="11"/>
      <c r="JED58" s="11"/>
      <c r="JEE58" s="11"/>
      <c r="JEF58" s="11"/>
      <c r="JEG58" s="11"/>
      <c r="JEH58" s="11"/>
      <c r="JEI58" s="11"/>
      <c r="JEJ58" s="11"/>
      <c r="JEK58" s="11"/>
      <c r="JEL58" s="11"/>
      <c r="JEM58" s="11"/>
      <c r="JEN58" s="11"/>
      <c r="JEO58" s="11"/>
      <c r="JEP58" s="11"/>
      <c r="JEQ58" s="11"/>
      <c r="JER58" s="11"/>
      <c r="JES58" s="11"/>
      <c r="JET58" s="11"/>
      <c r="JEU58" s="11"/>
      <c r="JEV58" s="11"/>
      <c r="JEW58" s="11"/>
      <c r="JEX58" s="11"/>
      <c r="JEY58" s="11"/>
      <c r="JEZ58" s="11"/>
      <c r="JFA58" s="11"/>
      <c r="JFB58" s="11"/>
      <c r="JFC58" s="11"/>
      <c r="JFD58" s="11"/>
      <c r="JFE58" s="11"/>
      <c r="JFF58" s="11"/>
      <c r="JFG58" s="11"/>
      <c r="JFH58" s="11"/>
      <c r="JFI58" s="11"/>
      <c r="JFJ58" s="11"/>
      <c r="JFK58" s="11"/>
      <c r="JFL58" s="11"/>
      <c r="JFM58" s="11"/>
      <c r="JFN58" s="11"/>
      <c r="JFO58" s="11"/>
      <c r="JFP58" s="11"/>
      <c r="JFQ58" s="11"/>
      <c r="JFR58" s="11"/>
      <c r="JFS58" s="11"/>
      <c r="JFT58" s="11"/>
      <c r="JFU58" s="11"/>
      <c r="JFV58" s="11"/>
      <c r="JFW58" s="11"/>
      <c r="JFX58" s="11"/>
      <c r="JFY58" s="11"/>
      <c r="JFZ58" s="11"/>
      <c r="JGA58" s="11"/>
      <c r="JGB58" s="11"/>
      <c r="JGC58" s="11"/>
      <c r="JGD58" s="11"/>
      <c r="JGE58" s="11"/>
      <c r="JGF58" s="11"/>
      <c r="JGG58" s="11"/>
      <c r="JGH58" s="11"/>
      <c r="JGI58" s="11"/>
      <c r="JGJ58" s="11"/>
      <c r="JGK58" s="11"/>
      <c r="JGL58" s="11"/>
      <c r="JGM58" s="11"/>
      <c r="JGN58" s="11"/>
      <c r="JGO58" s="11"/>
      <c r="JGP58" s="11"/>
      <c r="JGQ58" s="11"/>
      <c r="JGR58" s="11"/>
      <c r="JGS58" s="11"/>
      <c r="JGT58" s="11"/>
      <c r="JGU58" s="11"/>
      <c r="JGV58" s="11"/>
      <c r="JGW58" s="11"/>
      <c r="JGX58" s="11"/>
      <c r="JGY58" s="11"/>
      <c r="JGZ58" s="11"/>
      <c r="JHA58" s="11"/>
      <c r="JHB58" s="11"/>
      <c r="JHC58" s="11"/>
      <c r="JHD58" s="11"/>
      <c r="JHE58" s="11"/>
      <c r="JHF58" s="11"/>
      <c r="JHG58" s="11"/>
      <c r="JHH58" s="11"/>
      <c r="JHI58" s="11"/>
      <c r="JHJ58" s="11"/>
      <c r="JHK58" s="11"/>
      <c r="JHL58" s="11"/>
      <c r="JHM58" s="11"/>
      <c r="JHN58" s="11"/>
      <c r="JHO58" s="11"/>
      <c r="JHP58" s="11"/>
      <c r="JHQ58" s="11"/>
      <c r="JHR58" s="11"/>
      <c r="JHS58" s="11"/>
      <c r="JHT58" s="11"/>
      <c r="JHU58" s="11"/>
      <c r="JHV58" s="11"/>
      <c r="JHW58" s="11"/>
      <c r="JHX58" s="11"/>
      <c r="JHY58" s="11"/>
      <c r="JHZ58" s="11"/>
      <c r="JIA58" s="11"/>
      <c r="JIB58" s="11"/>
      <c r="JIC58" s="11"/>
      <c r="JID58" s="11"/>
      <c r="JIE58" s="11"/>
      <c r="JIF58" s="11"/>
      <c r="JIG58" s="11"/>
      <c r="JIH58" s="11"/>
      <c r="JII58" s="11"/>
      <c r="JIJ58" s="11"/>
      <c r="JIK58" s="11"/>
      <c r="JIL58" s="11"/>
      <c r="JIM58" s="11"/>
      <c r="JIN58" s="11"/>
      <c r="JIO58" s="11"/>
      <c r="JIP58" s="11"/>
      <c r="JIQ58" s="11"/>
      <c r="JIR58" s="11"/>
      <c r="JIS58" s="11"/>
      <c r="JIT58" s="11"/>
      <c r="JIU58" s="11"/>
      <c r="JIV58" s="11"/>
      <c r="JIW58" s="11"/>
      <c r="JIX58" s="11"/>
      <c r="JIY58" s="11"/>
      <c r="JIZ58" s="11"/>
      <c r="JJA58" s="11"/>
      <c r="JJB58" s="11"/>
      <c r="JJC58" s="11"/>
      <c r="JJD58" s="11"/>
      <c r="JJE58" s="11"/>
      <c r="JJF58" s="11"/>
      <c r="JJG58" s="11"/>
      <c r="JJH58" s="11"/>
      <c r="JJI58" s="11"/>
      <c r="JJJ58" s="11"/>
      <c r="JJK58" s="11"/>
      <c r="JJL58" s="11"/>
      <c r="JJM58" s="11"/>
      <c r="JJN58" s="11"/>
      <c r="JJO58" s="11"/>
      <c r="JJP58" s="11"/>
      <c r="JJQ58" s="11"/>
      <c r="JJR58" s="11"/>
      <c r="JJS58" s="11"/>
      <c r="JJT58" s="11"/>
      <c r="JJU58" s="11"/>
      <c r="JJV58" s="11"/>
      <c r="JJW58" s="11"/>
      <c r="JJX58" s="11"/>
      <c r="JJY58" s="11"/>
      <c r="JJZ58" s="11"/>
      <c r="JKA58" s="11"/>
      <c r="JKB58" s="11"/>
      <c r="JKC58" s="11"/>
      <c r="JKD58" s="11"/>
      <c r="JKE58" s="11"/>
      <c r="JKF58" s="11"/>
      <c r="JKG58" s="11"/>
      <c r="JKH58" s="11"/>
      <c r="JKI58" s="11"/>
      <c r="JKJ58" s="11"/>
      <c r="JKK58" s="11"/>
      <c r="JKL58" s="11"/>
      <c r="JKM58" s="11"/>
      <c r="JKN58" s="11"/>
      <c r="JKO58" s="11"/>
      <c r="JKP58" s="11"/>
      <c r="JKQ58" s="11"/>
      <c r="JKR58" s="11"/>
      <c r="JKS58" s="11"/>
      <c r="JKT58" s="11"/>
      <c r="JKU58" s="11"/>
      <c r="JKV58" s="11"/>
      <c r="JKW58" s="11"/>
      <c r="JKX58" s="11"/>
      <c r="JKY58" s="11"/>
      <c r="JKZ58" s="11"/>
      <c r="JLA58" s="11"/>
      <c r="JLB58" s="11"/>
      <c r="JLC58" s="11"/>
      <c r="JLD58" s="11"/>
      <c r="JLE58" s="11"/>
      <c r="JLF58" s="11"/>
      <c r="JLG58" s="11"/>
      <c r="JLH58" s="11"/>
      <c r="JLI58" s="11"/>
      <c r="JLJ58" s="11"/>
      <c r="JLK58" s="11"/>
      <c r="JLL58" s="11"/>
      <c r="JLM58" s="11"/>
      <c r="JLN58" s="11"/>
      <c r="JLO58" s="11"/>
      <c r="JLP58" s="11"/>
      <c r="JLQ58" s="11"/>
      <c r="JLR58" s="11"/>
      <c r="JLS58" s="11"/>
      <c r="JLT58" s="11"/>
      <c r="JLU58" s="11"/>
      <c r="JLV58" s="11"/>
      <c r="JLW58" s="11"/>
      <c r="JLX58" s="11"/>
      <c r="JLY58" s="11"/>
      <c r="JLZ58" s="11"/>
      <c r="JMA58" s="11"/>
      <c r="JMB58" s="11"/>
      <c r="JMC58" s="11"/>
      <c r="JMD58" s="11"/>
      <c r="JME58" s="11"/>
      <c r="JMF58" s="11"/>
      <c r="JMG58" s="11"/>
      <c r="JMH58" s="11"/>
      <c r="JMI58" s="11"/>
      <c r="JMJ58" s="11"/>
      <c r="JMK58" s="11"/>
      <c r="JML58" s="11"/>
      <c r="JMM58" s="11"/>
      <c r="JMN58" s="11"/>
      <c r="JMO58" s="11"/>
      <c r="JMP58" s="11"/>
      <c r="JMQ58" s="11"/>
      <c r="JMR58" s="11"/>
      <c r="JMS58" s="11"/>
      <c r="JMT58" s="11"/>
      <c r="JMU58" s="11"/>
      <c r="JMV58" s="11"/>
      <c r="JMW58" s="11"/>
      <c r="JMX58" s="11"/>
      <c r="JMY58" s="11"/>
      <c r="JMZ58" s="11"/>
      <c r="JNA58" s="11"/>
      <c r="JNB58" s="11"/>
      <c r="JNC58" s="11"/>
      <c r="JND58" s="11"/>
      <c r="JNE58" s="11"/>
      <c r="JNF58" s="11"/>
      <c r="JNG58" s="11"/>
      <c r="JNH58" s="11"/>
      <c r="JNI58" s="11"/>
      <c r="JNJ58" s="11"/>
      <c r="JNK58" s="11"/>
      <c r="JNL58" s="11"/>
      <c r="JNM58" s="11"/>
      <c r="JNN58" s="11"/>
      <c r="JNO58" s="11"/>
      <c r="JNP58" s="11"/>
      <c r="JNQ58" s="11"/>
      <c r="JNR58" s="11"/>
      <c r="JNS58" s="11"/>
      <c r="JNT58" s="11"/>
      <c r="JNU58" s="11"/>
      <c r="JNV58" s="11"/>
      <c r="JNW58" s="11"/>
      <c r="JNX58" s="11"/>
      <c r="JNY58" s="11"/>
      <c r="JNZ58" s="11"/>
      <c r="JOA58" s="11"/>
      <c r="JOB58" s="11"/>
      <c r="JOC58" s="11"/>
      <c r="JOD58" s="11"/>
      <c r="JOE58" s="11"/>
      <c r="JOF58" s="11"/>
      <c r="JOG58" s="11"/>
      <c r="JOH58" s="11"/>
      <c r="JOI58" s="11"/>
      <c r="JOJ58" s="11"/>
      <c r="JOK58" s="11"/>
      <c r="JOL58" s="11"/>
      <c r="JOM58" s="11"/>
      <c r="JON58" s="11"/>
      <c r="JOO58" s="11"/>
      <c r="JOP58" s="11"/>
      <c r="JOQ58" s="11"/>
      <c r="JOR58" s="11"/>
      <c r="JOS58" s="11"/>
      <c r="JOT58" s="11"/>
      <c r="JOU58" s="11"/>
      <c r="JOV58" s="11"/>
      <c r="JOW58" s="11"/>
      <c r="JOX58" s="11"/>
      <c r="JOY58" s="11"/>
      <c r="JOZ58" s="11"/>
      <c r="JPA58" s="11"/>
      <c r="JPB58" s="11"/>
      <c r="JPC58" s="11"/>
      <c r="JPD58" s="11"/>
      <c r="JPE58" s="11"/>
      <c r="JPF58" s="11"/>
      <c r="JPG58" s="11"/>
      <c r="JPH58" s="11"/>
      <c r="JPI58" s="11"/>
      <c r="JPJ58" s="11"/>
      <c r="JPK58" s="11"/>
      <c r="JPL58" s="11"/>
      <c r="JPM58" s="11"/>
      <c r="JPN58" s="11"/>
      <c r="JPO58" s="11"/>
      <c r="JPP58" s="11"/>
      <c r="JPQ58" s="11"/>
      <c r="JPR58" s="11"/>
      <c r="JPS58" s="11"/>
      <c r="JPT58" s="11"/>
      <c r="JPU58" s="11"/>
      <c r="JPV58" s="11"/>
      <c r="JPW58" s="11"/>
      <c r="JPX58" s="11"/>
      <c r="JPY58" s="11"/>
      <c r="JPZ58" s="11"/>
      <c r="JQA58" s="11"/>
      <c r="JQB58" s="11"/>
      <c r="JQC58" s="11"/>
      <c r="JQD58" s="11"/>
      <c r="JQE58" s="11"/>
      <c r="JQF58" s="11"/>
      <c r="JQG58" s="11"/>
      <c r="JQH58" s="11"/>
      <c r="JQI58" s="11"/>
      <c r="JQJ58" s="11"/>
      <c r="JQK58" s="11"/>
      <c r="JQL58" s="11"/>
      <c r="JQM58" s="11"/>
      <c r="JQN58" s="11"/>
      <c r="JQO58" s="11"/>
      <c r="JQP58" s="11"/>
      <c r="JQQ58" s="11"/>
      <c r="JQR58" s="11"/>
      <c r="JQS58" s="11"/>
      <c r="JQT58" s="11"/>
      <c r="JQU58" s="11"/>
      <c r="JQV58" s="11"/>
      <c r="JQW58" s="11"/>
      <c r="JQX58" s="11"/>
      <c r="JQY58" s="11"/>
      <c r="JQZ58" s="11"/>
      <c r="JRA58" s="11"/>
      <c r="JRB58" s="11"/>
      <c r="JRC58" s="11"/>
      <c r="JRD58" s="11"/>
      <c r="JRE58" s="11"/>
      <c r="JRF58" s="11"/>
      <c r="JRG58" s="11"/>
      <c r="JRH58" s="11"/>
      <c r="JRI58" s="11"/>
      <c r="JRJ58" s="11"/>
      <c r="JRK58" s="11"/>
      <c r="JRL58" s="11"/>
      <c r="JRM58" s="11"/>
      <c r="JRN58" s="11"/>
      <c r="JRO58" s="11"/>
      <c r="JRP58" s="11"/>
      <c r="JRQ58" s="11"/>
      <c r="JRR58" s="11"/>
      <c r="JRS58" s="11"/>
      <c r="JRT58" s="11"/>
      <c r="JRU58" s="11"/>
      <c r="JRV58" s="11"/>
      <c r="JRW58" s="11"/>
      <c r="JRX58" s="11"/>
      <c r="JRY58" s="11"/>
      <c r="JRZ58" s="11"/>
      <c r="JSA58" s="11"/>
      <c r="JSB58" s="11"/>
      <c r="JSC58" s="11"/>
      <c r="JSD58" s="11"/>
      <c r="JSE58" s="11"/>
      <c r="JSF58" s="11"/>
      <c r="JSG58" s="11"/>
      <c r="JSH58" s="11"/>
      <c r="JSI58" s="11"/>
      <c r="JSJ58" s="11"/>
      <c r="JSK58" s="11"/>
      <c r="JSL58" s="11"/>
      <c r="JSM58" s="11"/>
      <c r="JSN58" s="11"/>
      <c r="JSO58" s="11"/>
      <c r="JSP58" s="11"/>
      <c r="JSQ58" s="11"/>
      <c r="JSR58" s="11"/>
      <c r="JSS58" s="11"/>
      <c r="JST58" s="11"/>
      <c r="JSU58" s="11"/>
      <c r="JSV58" s="11"/>
      <c r="JSW58" s="11"/>
      <c r="JSX58" s="11"/>
      <c r="JSY58" s="11"/>
      <c r="JSZ58" s="11"/>
      <c r="JTA58" s="11"/>
      <c r="JTB58" s="11"/>
      <c r="JTC58" s="11"/>
      <c r="JTD58" s="11"/>
      <c r="JTE58" s="11"/>
      <c r="JTF58" s="11"/>
      <c r="JTG58" s="11"/>
      <c r="JTH58" s="11"/>
      <c r="JTI58" s="11"/>
      <c r="JTJ58" s="11"/>
      <c r="JTK58" s="11"/>
      <c r="JTL58" s="11"/>
      <c r="JTM58" s="11"/>
      <c r="JTN58" s="11"/>
      <c r="JTO58" s="11"/>
      <c r="JTP58" s="11"/>
      <c r="JTQ58" s="11"/>
      <c r="JTR58" s="11"/>
      <c r="JTS58" s="11"/>
      <c r="JTT58" s="11"/>
      <c r="JTU58" s="11"/>
      <c r="JTV58" s="11"/>
      <c r="JTW58" s="11"/>
      <c r="JTX58" s="11"/>
      <c r="JTY58" s="11"/>
      <c r="JTZ58" s="11"/>
      <c r="JUA58" s="11"/>
      <c r="JUB58" s="11"/>
      <c r="JUC58" s="11"/>
      <c r="JUD58" s="11"/>
      <c r="JUE58" s="11"/>
      <c r="JUF58" s="11"/>
      <c r="JUG58" s="11"/>
      <c r="JUH58" s="11"/>
      <c r="JUI58" s="11"/>
      <c r="JUJ58" s="11"/>
      <c r="JUK58" s="11"/>
      <c r="JUL58" s="11"/>
      <c r="JUM58" s="11"/>
      <c r="JUN58" s="11"/>
      <c r="JUO58" s="11"/>
      <c r="JUP58" s="11"/>
      <c r="JUQ58" s="11"/>
      <c r="JUR58" s="11"/>
      <c r="JUS58" s="11"/>
      <c r="JUT58" s="11"/>
      <c r="JUU58" s="11"/>
      <c r="JUV58" s="11"/>
      <c r="JUW58" s="11"/>
      <c r="JUX58" s="11"/>
      <c r="JUY58" s="11"/>
      <c r="JUZ58" s="11"/>
      <c r="JVA58" s="11"/>
      <c r="JVB58" s="11"/>
      <c r="JVC58" s="11"/>
      <c r="JVD58" s="11"/>
      <c r="JVE58" s="11"/>
      <c r="JVF58" s="11"/>
      <c r="JVG58" s="11"/>
      <c r="JVH58" s="11"/>
      <c r="JVI58" s="11"/>
      <c r="JVJ58" s="11"/>
      <c r="JVK58" s="11"/>
      <c r="JVL58" s="11"/>
      <c r="JVM58" s="11"/>
      <c r="JVN58" s="11"/>
      <c r="JVO58" s="11"/>
      <c r="JVP58" s="11"/>
      <c r="JVQ58" s="11"/>
      <c r="JVR58" s="11"/>
      <c r="JVS58" s="11"/>
      <c r="JVT58" s="11"/>
      <c r="JVU58" s="11"/>
      <c r="JVV58" s="11"/>
      <c r="JVW58" s="11"/>
      <c r="JVX58" s="11"/>
      <c r="JVY58" s="11"/>
      <c r="JVZ58" s="11"/>
      <c r="JWA58" s="11"/>
      <c r="JWB58" s="11"/>
      <c r="JWC58" s="11"/>
      <c r="JWD58" s="11"/>
      <c r="JWE58" s="11"/>
      <c r="JWF58" s="11"/>
      <c r="JWG58" s="11"/>
      <c r="JWH58" s="11"/>
      <c r="JWI58" s="11"/>
      <c r="JWJ58" s="11"/>
      <c r="JWK58" s="11"/>
      <c r="JWL58" s="11"/>
      <c r="JWM58" s="11"/>
      <c r="JWN58" s="11"/>
      <c r="JWO58" s="11"/>
      <c r="JWP58" s="11"/>
      <c r="JWQ58" s="11"/>
      <c r="JWR58" s="11"/>
      <c r="JWS58" s="11"/>
      <c r="JWT58" s="11"/>
      <c r="JWU58" s="11"/>
      <c r="JWV58" s="11"/>
      <c r="JWW58" s="11"/>
      <c r="JWX58" s="11"/>
      <c r="JWY58" s="11"/>
      <c r="JWZ58" s="11"/>
      <c r="JXA58" s="11"/>
      <c r="JXB58" s="11"/>
      <c r="JXC58" s="11"/>
      <c r="JXD58" s="11"/>
      <c r="JXE58" s="11"/>
      <c r="JXF58" s="11"/>
      <c r="JXG58" s="11"/>
      <c r="JXH58" s="11"/>
      <c r="JXI58" s="11"/>
      <c r="JXJ58" s="11"/>
      <c r="JXK58" s="11"/>
      <c r="JXL58" s="11"/>
      <c r="JXM58" s="11"/>
      <c r="JXN58" s="11"/>
      <c r="JXO58" s="11"/>
      <c r="JXP58" s="11"/>
      <c r="JXQ58" s="11"/>
      <c r="JXR58" s="11"/>
      <c r="JXS58" s="11"/>
      <c r="JXT58" s="11"/>
      <c r="JXU58" s="11"/>
      <c r="JXV58" s="11"/>
      <c r="JXW58" s="11"/>
      <c r="JXX58" s="11"/>
      <c r="JXY58" s="11"/>
      <c r="JXZ58" s="11"/>
      <c r="JYA58" s="11"/>
      <c r="JYB58" s="11"/>
      <c r="JYC58" s="11"/>
      <c r="JYD58" s="11"/>
      <c r="JYE58" s="11"/>
      <c r="JYF58" s="11"/>
      <c r="JYG58" s="11"/>
      <c r="JYH58" s="11"/>
      <c r="JYI58" s="11"/>
      <c r="JYJ58" s="11"/>
      <c r="JYK58" s="11"/>
      <c r="JYL58" s="11"/>
      <c r="JYM58" s="11"/>
      <c r="JYN58" s="11"/>
      <c r="JYO58" s="11"/>
      <c r="JYP58" s="11"/>
      <c r="JYQ58" s="11"/>
      <c r="JYR58" s="11"/>
      <c r="JYS58" s="11"/>
      <c r="JYT58" s="11"/>
      <c r="JYU58" s="11"/>
      <c r="JYV58" s="11"/>
      <c r="JYW58" s="11"/>
      <c r="JYX58" s="11"/>
      <c r="JYY58" s="11"/>
      <c r="JYZ58" s="11"/>
      <c r="JZA58" s="11"/>
      <c r="JZB58" s="11"/>
      <c r="JZC58" s="11"/>
      <c r="JZD58" s="11"/>
      <c r="JZE58" s="11"/>
      <c r="JZF58" s="11"/>
      <c r="JZG58" s="11"/>
      <c r="JZH58" s="11"/>
      <c r="JZI58" s="11"/>
      <c r="JZJ58" s="11"/>
      <c r="JZK58" s="11"/>
      <c r="JZL58" s="11"/>
      <c r="JZM58" s="11"/>
      <c r="JZN58" s="11"/>
      <c r="JZO58" s="11"/>
      <c r="JZP58" s="11"/>
      <c r="JZQ58" s="11"/>
      <c r="JZR58" s="11"/>
      <c r="JZS58" s="11"/>
      <c r="JZT58" s="11"/>
      <c r="JZU58" s="11"/>
      <c r="JZV58" s="11"/>
      <c r="JZW58" s="11"/>
      <c r="JZX58" s="11"/>
      <c r="JZY58" s="11"/>
      <c r="JZZ58" s="11"/>
      <c r="KAA58" s="11"/>
      <c r="KAB58" s="11"/>
      <c r="KAC58" s="11"/>
      <c r="KAD58" s="11"/>
      <c r="KAE58" s="11"/>
      <c r="KAF58" s="11"/>
      <c r="KAG58" s="11"/>
      <c r="KAH58" s="11"/>
      <c r="KAI58" s="11"/>
      <c r="KAJ58" s="11"/>
      <c r="KAK58" s="11"/>
      <c r="KAL58" s="11"/>
      <c r="KAM58" s="11"/>
      <c r="KAN58" s="11"/>
      <c r="KAO58" s="11"/>
      <c r="KAP58" s="11"/>
      <c r="KAQ58" s="11"/>
      <c r="KAR58" s="11"/>
      <c r="KAS58" s="11"/>
      <c r="KAT58" s="11"/>
      <c r="KAU58" s="11"/>
      <c r="KAV58" s="11"/>
      <c r="KAW58" s="11"/>
      <c r="KAX58" s="11"/>
      <c r="KAY58" s="11"/>
      <c r="KAZ58" s="11"/>
      <c r="KBA58" s="11"/>
      <c r="KBB58" s="11"/>
      <c r="KBC58" s="11"/>
      <c r="KBD58" s="11"/>
      <c r="KBE58" s="11"/>
      <c r="KBF58" s="11"/>
      <c r="KBG58" s="11"/>
      <c r="KBH58" s="11"/>
      <c r="KBI58" s="11"/>
      <c r="KBJ58" s="11"/>
      <c r="KBK58" s="11"/>
      <c r="KBL58" s="11"/>
      <c r="KBM58" s="11"/>
      <c r="KBN58" s="11"/>
      <c r="KBO58" s="11"/>
      <c r="KBP58" s="11"/>
      <c r="KBQ58" s="11"/>
      <c r="KBR58" s="11"/>
      <c r="KBS58" s="11"/>
      <c r="KBT58" s="11"/>
      <c r="KBU58" s="11"/>
      <c r="KBV58" s="11"/>
      <c r="KBW58" s="11"/>
      <c r="KBX58" s="11"/>
      <c r="KBY58" s="11"/>
      <c r="KBZ58" s="11"/>
      <c r="KCA58" s="11"/>
      <c r="KCB58" s="11"/>
      <c r="KCC58" s="11"/>
      <c r="KCD58" s="11"/>
      <c r="KCE58" s="11"/>
      <c r="KCF58" s="11"/>
      <c r="KCG58" s="11"/>
      <c r="KCH58" s="11"/>
      <c r="KCI58" s="11"/>
      <c r="KCJ58" s="11"/>
      <c r="KCK58" s="11"/>
      <c r="KCL58" s="11"/>
      <c r="KCM58" s="11"/>
      <c r="KCN58" s="11"/>
      <c r="KCO58" s="11"/>
      <c r="KCP58" s="11"/>
      <c r="KCQ58" s="11"/>
      <c r="KCR58" s="11"/>
      <c r="KCS58" s="11"/>
      <c r="KCT58" s="11"/>
      <c r="KCU58" s="11"/>
      <c r="KCV58" s="11"/>
      <c r="KCW58" s="11"/>
      <c r="KCX58" s="11"/>
      <c r="KCY58" s="11"/>
      <c r="KCZ58" s="11"/>
      <c r="KDA58" s="11"/>
      <c r="KDB58" s="11"/>
      <c r="KDC58" s="11"/>
      <c r="KDD58" s="11"/>
      <c r="KDE58" s="11"/>
      <c r="KDF58" s="11"/>
      <c r="KDG58" s="11"/>
      <c r="KDH58" s="11"/>
      <c r="KDI58" s="11"/>
      <c r="KDJ58" s="11"/>
      <c r="KDK58" s="11"/>
      <c r="KDL58" s="11"/>
      <c r="KDM58" s="11"/>
      <c r="KDN58" s="11"/>
      <c r="KDO58" s="11"/>
      <c r="KDP58" s="11"/>
      <c r="KDQ58" s="11"/>
      <c r="KDR58" s="11"/>
      <c r="KDS58" s="11"/>
      <c r="KDT58" s="11"/>
      <c r="KDU58" s="11"/>
      <c r="KDV58" s="11"/>
      <c r="KDW58" s="11"/>
      <c r="KDX58" s="11"/>
      <c r="KDY58" s="11"/>
      <c r="KDZ58" s="11"/>
      <c r="KEA58" s="11"/>
      <c r="KEB58" s="11"/>
      <c r="KEC58" s="11"/>
      <c r="KED58" s="11"/>
      <c r="KEE58" s="11"/>
      <c r="KEF58" s="11"/>
      <c r="KEG58" s="11"/>
      <c r="KEH58" s="11"/>
      <c r="KEI58" s="11"/>
      <c r="KEJ58" s="11"/>
      <c r="KEK58" s="11"/>
      <c r="KEL58" s="11"/>
      <c r="KEM58" s="11"/>
      <c r="KEN58" s="11"/>
      <c r="KEO58" s="11"/>
      <c r="KEP58" s="11"/>
      <c r="KEQ58" s="11"/>
      <c r="KER58" s="11"/>
      <c r="KES58" s="11"/>
      <c r="KET58" s="11"/>
      <c r="KEU58" s="11"/>
      <c r="KEV58" s="11"/>
      <c r="KEW58" s="11"/>
      <c r="KEX58" s="11"/>
      <c r="KEY58" s="11"/>
      <c r="KEZ58" s="11"/>
      <c r="KFA58" s="11"/>
      <c r="KFB58" s="11"/>
      <c r="KFC58" s="11"/>
      <c r="KFD58" s="11"/>
      <c r="KFE58" s="11"/>
      <c r="KFF58" s="11"/>
      <c r="KFG58" s="11"/>
      <c r="KFH58" s="11"/>
      <c r="KFI58" s="11"/>
      <c r="KFJ58" s="11"/>
      <c r="KFK58" s="11"/>
      <c r="KFL58" s="11"/>
      <c r="KFM58" s="11"/>
      <c r="KFN58" s="11"/>
      <c r="KFO58" s="11"/>
      <c r="KFP58" s="11"/>
      <c r="KFQ58" s="11"/>
      <c r="KFR58" s="11"/>
      <c r="KFS58" s="11"/>
      <c r="KFT58" s="11"/>
      <c r="KFU58" s="11"/>
      <c r="KFV58" s="11"/>
      <c r="KFW58" s="11"/>
      <c r="KFX58" s="11"/>
      <c r="KFY58" s="11"/>
      <c r="KFZ58" s="11"/>
      <c r="KGA58" s="11"/>
      <c r="KGB58" s="11"/>
      <c r="KGC58" s="11"/>
      <c r="KGD58" s="11"/>
      <c r="KGE58" s="11"/>
      <c r="KGF58" s="11"/>
      <c r="KGG58" s="11"/>
      <c r="KGH58" s="11"/>
      <c r="KGI58" s="11"/>
      <c r="KGJ58" s="11"/>
      <c r="KGK58" s="11"/>
      <c r="KGL58" s="11"/>
      <c r="KGM58" s="11"/>
      <c r="KGN58" s="11"/>
      <c r="KGO58" s="11"/>
      <c r="KGP58" s="11"/>
      <c r="KGQ58" s="11"/>
      <c r="KGR58" s="11"/>
      <c r="KGS58" s="11"/>
      <c r="KGT58" s="11"/>
      <c r="KGU58" s="11"/>
      <c r="KGV58" s="11"/>
      <c r="KGW58" s="11"/>
      <c r="KGX58" s="11"/>
      <c r="KGY58" s="11"/>
      <c r="KGZ58" s="11"/>
      <c r="KHA58" s="11"/>
      <c r="KHB58" s="11"/>
      <c r="KHC58" s="11"/>
      <c r="KHD58" s="11"/>
      <c r="KHE58" s="11"/>
      <c r="KHF58" s="11"/>
      <c r="KHG58" s="11"/>
      <c r="KHH58" s="11"/>
      <c r="KHI58" s="11"/>
      <c r="KHJ58" s="11"/>
      <c r="KHK58" s="11"/>
      <c r="KHL58" s="11"/>
      <c r="KHM58" s="11"/>
      <c r="KHN58" s="11"/>
      <c r="KHO58" s="11"/>
      <c r="KHP58" s="11"/>
      <c r="KHQ58" s="11"/>
      <c r="KHR58" s="11"/>
      <c r="KHS58" s="11"/>
      <c r="KHT58" s="11"/>
      <c r="KHU58" s="11"/>
      <c r="KHV58" s="11"/>
      <c r="KHW58" s="11"/>
      <c r="KHX58" s="11"/>
      <c r="KHY58" s="11"/>
      <c r="KHZ58" s="11"/>
      <c r="KIA58" s="11"/>
      <c r="KIB58" s="11"/>
      <c r="KIC58" s="11"/>
      <c r="KID58" s="11"/>
      <c r="KIE58" s="11"/>
      <c r="KIF58" s="11"/>
      <c r="KIG58" s="11"/>
      <c r="KIH58" s="11"/>
      <c r="KII58" s="11"/>
      <c r="KIJ58" s="11"/>
      <c r="KIK58" s="11"/>
      <c r="KIL58" s="11"/>
      <c r="KIM58" s="11"/>
      <c r="KIN58" s="11"/>
      <c r="KIO58" s="11"/>
      <c r="KIP58" s="11"/>
      <c r="KIQ58" s="11"/>
      <c r="KIR58" s="11"/>
      <c r="KIS58" s="11"/>
      <c r="KIT58" s="11"/>
      <c r="KIU58" s="11"/>
      <c r="KIV58" s="11"/>
      <c r="KIW58" s="11"/>
      <c r="KIX58" s="11"/>
      <c r="KIY58" s="11"/>
      <c r="KIZ58" s="11"/>
      <c r="KJA58" s="11"/>
      <c r="KJB58" s="11"/>
      <c r="KJC58" s="11"/>
      <c r="KJD58" s="11"/>
      <c r="KJE58" s="11"/>
      <c r="KJF58" s="11"/>
      <c r="KJG58" s="11"/>
      <c r="KJH58" s="11"/>
      <c r="KJI58" s="11"/>
      <c r="KJJ58" s="11"/>
      <c r="KJK58" s="11"/>
      <c r="KJL58" s="11"/>
      <c r="KJM58" s="11"/>
      <c r="KJN58" s="11"/>
      <c r="KJO58" s="11"/>
      <c r="KJP58" s="11"/>
      <c r="KJQ58" s="11"/>
      <c r="KJR58" s="11"/>
      <c r="KJS58" s="11"/>
      <c r="KJT58" s="11"/>
      <c r="KJU58" s="11"/>
      <c r="KJV58" s="11"/>
      <c r="KJW58" s="11"/>
      <c r="KJX58" s="11"/>
      <c r="KJY58" s="11"/>
      <c r="KJZ58" s="11"/>
      <c r="KKA58" s="11"/>
      <c r="KKB58" s="11"/>
      <c r="KKC58" s="11"/>
      <c r="KKD58" s="11"/>
      <c r="KKE58" s="11"/>
      <c r="KKF58" s="11"/>
      <c r="KKG58" s="11"/>
      <c r="KKH58" s="11"/>
      <c r="KKI58" s="11"/>
      <c r="KKJ58" s="11"/>
      <c r="KKK58" s="11"/>
      <c r="KKL58" s="11"/>
      <c r="KKM58" s="11"/>
      <c r="KKN58" s="11"/>
      <c r="KKO58" s="11"/>
      <c r="KKP58" s="11"/>
      <c r="KKQ58" s="11"/>
      <c r="KKR58" s="11"/>
      <c r="KKS58" s="11"/>
      <c r="KKT58" s="11"/>
      <c r="KKU58" s="11"/>
      <c r="KKV58" s="11"/>
      <c r="KKW58" s="11"/>
      <c r="KKX58" s="11"/>
      <c r="KKY58" s="11"/>
      <c r="KKZ58" s="11"/>
      <c r="KLA58" s="11"/>
      <c r="KLB58" s="11"/>
      <c r="KLC58" s="11"/>
      <c r="KLD58" s="11"/>
      <c r="KLE58" s="11"/>
      <c r="KLF58" s="11"/>
      <c r="KLG58" s="11"/>
      <c r="KLH58" s="11"/>
      <c r="KLI58" s="11"/>
      <c r="KLJ58" s="11"/>
      <c r="KLK58" s="11"/>
      <c r="KLL58" s="11"/>
      <c r="KLM58" s="11"/>
      <c r="KLN58" s="11"/>
      <c r="KLO58" s="11"/>
      <c r="KLP58" s="11"/>
      <c r="KLQ58" s="11"/>
      <c r="KLR58" s="11"/>
      <c r="KLS58" s="11"/>
      <c r="KLT58" s="11"/>
      <c r="KLU58" s="11"/>
      <c r="KLV58" s="11"/>
      <c r="KLW58" s="11"/>
      <c r="KLX58" s="11"/>
      <c r="KLY58" s="11"/>
      <c r="KLZ58" s="11"/>
      <c r="KMA58" s="11"/>
      <c r="KMB58" s="11"/>
      <c r="KMC58" s="11"/>
      <c r="KMD58" s="11"/>
      <c r="KME58" s="11"/>
      <c r="KMF58" s="11"/>
      <c r="KMG58" s="11"/>
      <c r="KMH58" s="11"/>
      <c r="KMI58" s="11"/>
      <c r="KMJ58" s="11"/>
      <c r="KMK58" s="11"/>
      <c r="KML58" s="11"/>
      <c r="KMM58" s="11"/>
      <c r="KMN58" s="11"/>
      <c r="KMO58" s="11"/>
      <c r="KMP58" s="11"/>
      <c r="KMQ58" s="11"/>
      <c r="KMR58" s="11"/>
      <c r="KMS58" s="11"/>
      <c r="KMT58" s="11"/>
      <c r="KMU58" s="11"/>
      <c r="KMV58" s="11"/>
      <c r="KMW58" s="11"/>
      <c r="KMX58" s="11"/>
      <c r="KMY58" s="11"/>
      <c r="KMZ58" s="11"/>
      <c r="KNA58" s="11"/>
      <c r="KNB58" s="11"/>
      <c r="KNC58" s="11"/>
      <c r="KND58" s="11"/>
      <c r="KNE58" s="11"/>
      <c r="KNF58" s="11"/>
      <c r="KNG58" s="11"/>
      <c r="KNH58" s="11"/>
      <c r="KNI58" s="11"/>
      <c r="KNJ58" s="11"/>
      <c r="KNK58" s="11"/>
      <c r="KNL58" s="11"/>
      <c r="KNM58" s="11"/>
      <c r="KNN58" s="11"/>
      <c r="KNO58" s="11"/>
      <c r="KNP58" s="11"/>
      <c r="KNQ58" s="11"/>
      <c r="KNR58" s="11"/>
      <c r="KNS58" s="11"/>
      <c r="KNT58" s="11"/>
      <c r="KNU58" s="11"/>
      <c r="KNV58" s="11"/>
      <c r="KNW58" s="11"/>
      <c r="KNX58" s="11"/>
      <c r="KNY58" s="11"/>
      <c r="KNZ58" s="11"/>
      <c r="KOA58" s="11"/>
      <c r="KOB58" s="11"/>
      <c r="KOC58" s="11"/>
      <c r="KOD58" s="11"/>
      <c r="KOE58" s="11"/>
      <c r="KOF58" s="11"/>
      <c r="KOG58" s="11"/>
      <c r="KOH58" s="11"/>
      <c r="KOI58" s="11"/>
      <c r="KOJ58" s="11"/>
      <c r="KOK58" s="11"/>
      <c r="KOL58" s="11"/>
      <c r="KOM58" s="11"/>
      <c r="KON58" s="11"/>
      <c r="KOO58" s="11"/>
      <c r="KOP58" s="11"/>
      <c r="KOQ58" s="11"/>
      <c r="KOR58" s="11"/>
      <c r="KOS58" s="11"/>
      <c r="KOT58" s="11"/>
      <c r="KOU58" s="11"/>
      <c r="KOV58" s="11"/>
      <c r="KOW58" s="11"/>
      <c r="KOX58" s="11"/>
      <c r="KOY58" s="11"/>
      <c r="KOZ58" s="11"/>
      <c r="KPA58" s="11"/>
      <c r="KPB58" s="11"/>
      <c r="KPC58" s="11"/>
      <c r="KPD58" s="11"/>
      <c r="KPE58" s="11"/>
      <c r="KPF58" s="11"/>
      <c r="KPG58" s="11"/>
      <c r="KPH58" s="11"/>
      <c r="KPI58" s="11"/>
      <c r="KPJ58" s="11"/>
      <c r="KPK58" s="11"/>
      <c r="KPL58" s="11"/>
      <c r="KPM58" s="11"/>
      <c r="KPN58" s="11"/>
      <c r="KPO58" s="11"/>
      <c r="KPP58" s="11"/>
      <c r="KPQ58" s="11"/>
      <c r="KPR58" s="11"/>
      <c r="KPS58" s="11"/>
      <c r="KPT58" s="11"/>
      <c r="KPU58" s="11"/>
      <c r="KPV58" s="11"/>
      <c r="KPW58" s="11"/>
      <c r="KPX58" s="11"/>
      <c r="KPY58" s="11"/>
      <c r="KPZ58" s="11"/>
      <c r="KQA58" s="11"/>
      <c r="KQB58" s="11"/>
      <c r="KQC58" s="11"/>
      <c r="KQD58" s="11"/>
      <c r="KQE58" s="11"/>
      <c r="KQF58" s="11"/>
      <c r="KQG58" s="11"/>
      <c r="KQH58" s="11"/>
      <c r="KQI58" s="11"/>
      <c r="KQJ58" s="11"/>
      <c r="KQK58" s="11"/>
      <c r="KQL58" s="11"/>
      <c r="KQM58" s="11"/>
      <c r="KQN58" s="11"/>
      <c r="KQO58" s="11"/>
      <c r="KQP58" s="11"/>
      <c r="KQQ58" s="11"/>
      <c r="KQR58" s="11"/>
      <c r="KQS58" s="11"/>
      <c r="KQT58" s="11"/>
      <c r="KQU58" s="11"/>
      <c r="KQV58" s="11"/>
      <c r="KQW58" s="11"/>
      <c r="KQX58" s="11"/>
      <c r="KQY58" s="11"/>
      <c r="KQZ58" s="11"/>
      <c r="KRA58" s="11"/>
      <c r="KRB58" s="11"/>
      <c r="KRC58" s="11"/>
      <c r="KRD58" s="11"/>
      <c r="KRE58" s="11"/>
      <c r="KRF58" s="11"/>
      <c r="KRG58" s="11"/>
      <c r="KRH58" s="11"/>
      <c r="KRI58" s="11"/>
      <c r="KRJ58" s="11"/>
      <c r="KRK58" s="11"/>
      <c r="KRL58" s="11"/>
      <c r="KRM58" s="11"/>
      <c r="KRN58" s="11"/>
      <c r="KRO58" s="11"/>
      <c r="KRP58" s="11"/>
      <c r="KRQ58" s="11"/>
      <c r="KRR58" s="11"/>
      <c r="KRS58" s="11"/>
      <c r="KRT58" s="11"/>
      <c r="KRU58" s="11"/>
      <c r="KRV58" s="11"/>
      <c r="KRW58" s="11"/>
      <c r="KRX58" s="11"/>
      <c r="KRY58" s="11"/>
      <c r="KRZ58" s="11"/>
      <c r="KSA58" s="11"/>
      <c r="KSB58" s="11"/>
      <c r="KSC58" s="11"/>
      <c r="KSD58" s="11"/>
      <c r="KSE58" s="11"/>
      <c r="KSF58" s="11"/>
      <c r="KSG58" s="11"/>
      <c r="KSH58" s="11"/>
      <c r="KSI58" s="11"/>
      <c r="KSJ58" s="11"/>
      <c r="KSK58" s="11"/>
      <c r="KSL58" s="11"/>
      <c r="KSM58" s="11"/>
      <c r="KSN58" s="11"/>
      <c r="KSO58" s="11"/>
      <c r="KSP58" s="11"/>
      <c r="KSQ58" s="11"/>
      <c r="KSR58" s="11"/>
      <c r="KSS58" s="11"/>
      <c r="KST58" s="11"/>
      <c r="KSU58" s="11"/>
      <c r="KSV58" s="11"/>
      <c r="KSW58" s="11"/>
      <c r="KSX58" s="11"/>
      <c r="KSY58" s="11"/>
      <c r="KSZ58" s="11"/>
      <c r="KTA58" s="11"/>
      <c r="KTB58" s="11"/>
      <c r="KTC58" s="11"/>
      <c r="KTD58" s="11"/>
      <c r="KTE58" s="11"/>
      <c r="KTF58" s="11"/>
      <c r="KTG58" s="11"/>
      <c r="KTH58" s="11"/>
      <c r="KTI58" s="11"/>
      <c r="KTJ58" s="11"/>
      <c r="KTK58" s="11"/>
      <c r="KTL58" s="11"/>
      <c r="KTM58" s="11"/>
      <c r="KTN58" s="11"/>
      <c r="KTO58" s="11"/>
      <c r="KTP58" s="11"/>
      <c r="KTQ58" s="11"/>
      <c r="KTR58" s="11"/>
      <c r="KTS58" s="11"/>
      <c r="KTT58" s="11"/>
      <c r="KTU58" s="11"/>
      <c r="KTV58" s="11"/>
      <c r="KTW58" s="11"/>
      <c r="KTX58" s="11"/>
      <c r="KTY58" s="11"/>
      <c r="KTZ58" s="11"/>
      <c r="KUA58" s="11"/>
      <c r="KUB58" s="11"/>
      <c r="KUC58" s="11"/>
      <c r="KUD58" s="11"/>
      <c r="KUE58" s="11"/>
      <c r="KUF58" s="11"/>
      <c r="KUG58" s="11"/>
      <c r="KUH58" s="11"/>
      <c r="KUI58" s="11"/>
      <c r="KUJ58" s="11"/>
      <c r="KUK58" s="11"/>
      <c r="KUL58" s="11"/>
      <c r="KUM58" s="11"/>
      <c r="KUN58" s="11"/>
      <c r="KUO58" s="11"/>
      <c r="KUP58" s="11"/>
      <c r="KUQ58" s="11"/>
      <c r="KUR58" s="11"/>
      <c r="KUS58" s="11"/>
      <c r="KUT58" s="11"/>
      <c r="KUU58" s="11"/>
      <c r="KUV58" s="11"/>
      <c r="KUW58" s="11"/>
      <c r="KUX58" s="11"/>
      <c r="KUY58" s="11"/>
      <c r="KUZ58" s="11"/>
      <c r="KVA58" s="11"/>
      <c r="KVB58" s="11"/>
      <c r="KVC58" s="11"/>
      <c r="KVD58" s="11"/>
      <c r="KVE58" s="11"/>
      <c r="KVF58" s="11"/>
      <c r="KVG58" s="11"/>
      <c r="KVH58" s="11"/>
      <c r="KVI58" s="11"/>
      <c r="KVJ58" s="11"/>
      <c r="KVK58" s="11"/>
      <c r="KVL58" s="11"/>
      <c r="KVM58" s="11"/>
      <c r="KVN58" s="11"/>
      <c r="KVO58" s="11"/>
      <c r="KVP58" s="11"/>
      <c r="KVQ58" s="11"/>
      <c r="KVR58" s="11"/>
      <c r="KVS58" s="11"/>
      <c r="KVT58" s="11"/>
      <c r="KVU58" s="11"/>
      <c r="KVV58" s="11"/>
      <c r="KVW58" s="11"/>
      <c r="KVX58" s="11"/>
      <c r="KVY58" s="11"/>
      <c r="KVZ58" s="11"/>
      <c r="KWA58" s="11"/>
      <c r="KWB58" s="11"/>
      <c r="KWC58" s="11"/>
      <c r="KWD58" s="11"/>
      <c r="KWE58" s="11"/>
      <c r="KWF58" s="11"/>
      <c r="KWG58" s="11"/>
      <c r="KWH58" s="11"/>
      <c r="KWI58" s="11"/>
      <c r="KWJ58" s="11"/>
      <c r="KWK58" s="11"/>
      <c r="KWL58" s="11"/>
      <c r="KWM58" s="11"/>
      <c r="KWN58" s="11"/>
      <c r="KWO58" s="11"/>
      <c r="KWP58" s="11"/>
      <c r="KWQ58" s="11"/>
      <c r="KWR58" s="11"/>
      <c r="KWS58" s="11"/>
      <c r="KWT58" s="11"/>
      <c r="KWU58" s="11"/>
      <c r="KWV58" s="11"/>
      <c r="KWW58" s="11"/>
      <c r="KWX58" s="11"/>
      <c r="KWY58" s="11"/>
      <c r="KWZ58" s="11"/>
      <c r="KXA58" s="11"/>
      <c r="KXB58" s="11"/>
      <c r="KXC58" s="11"/>
      <c r="KXD58" s="11"/>
      <c r="KXE58" s="11"/>
      <c r="KXF58" s="11"/>
      <c r="KXG58" s="11"/>
      <c r="KXH58" s="11"/>
      <c r="KXI58" s="11"/>
      <c r="KXJ58" s="11"/>
      <c r="KXK58" s="11"/>
      <c r="KXL58" s="11"/>
      <c r="KXM58" s="11"/>
      <c r="KXN58" s="11"/>
      <c r="KXO58" s="11"/>
      <c r="KXP58" s="11"/>
      <c r="KXQ58" s="11"/>
      <c r="KXR58" s="11"/>
      <c r="KXS58" s="11"/>
      <c r="KXT58" s="11"/>
      <c r="KXU58" s="11"/>
      <c r="KXV58" s="11"/>
      <c r="KXW58" s="11"/>
      <c r="KXX58" s="11"/>
      <c r="KXY58" s="11"/>
      <c r="KXZ58" s="11"/>
      <c r="KYA58" s="11"/>
      <c r="KYB58" s="11"/>
      <c r="KYC58" s="11"/>
      <c r="KYD58" s="11"/>
      <c r="KYE58" s="11"/>
      <c r="KYF58" s="11"/>
      <c r="KYG58" s="11"/>
      <c r="KYH58" s="11"/>
      <c r="KYI58" s="11"/>
      <c r="KYJ58" s="11"/>
      <c r="KYK58" s="11"/>
      <c r="KYL58" s="11"/>
      <c r="KYM58" s="11"/>
      <c r="KYN58" s="11"/>
      <c r="KYO58" s="11"/>
      <c r="KYP58" s="11"/>
      <c r="KYQ58" s="11"/>
      <c r="KYR58" s="11"/>
      <c r="KYS58" s="11"/>
      <c r="KYT58" s="11"/>
      <c r="KYU58" s="11"/>
      <c r="KYV58" s="11"/>
      <c r="KYW58" s="11"/>
      <c r="KYX58" s="11"/>
      <c r="KYY58" s="11"/>
      <c r="KYZ58" s="11"/>
      <c r="KZA58" s="11"/>
      <c r="KZB58" s="11"/>
      <c r="KZC58" s="11"/>
      <c r="KZD58" s="11"/>
      <c r="KZE58" s="11"/>
      <c r="KZF58" s="11"/>
      <c r="KZG58" s="11"/>
      <c r="KZH58" s="11"/>
      <c r="KZI58" s="11"/>
      <c r="KZJ58" s="11"/>
      <c r="KZK58" s="11"/>
      <c r="KZL58" s="11"/>
      <c r="KZM58" s="11"/>
      <c r="KZN58" s="11"/>
      <c r="KZO58" s="11"/>
      <c r="KZP58" s="11"/>
      <c r="KZQ58" s="11"/>
      <c r="KZR58" s="11"/>
      <c r="KZS58" s="11"/>
      <c r="KZT58" s="11"/>
      <c r="KZU58" s="11"/>
      <c r="KZV58" s="11"/>
      <c r="KZW58" s="11"/>
      <c r="KZX58" s="11"/>
      <c r="KZY58" s="11"/>
      <c r="KZZ58" s="11"/>
      <c r="LAA58" s="11"/>
      <c r="LAB58" s="11"/>
      <c r="LAC58" s="11"/>
      <c r="LAD58" s="11"/>
      <c r="LAE58" s="11"/>
      <c r="LAF58" s="11"/>
      <c r="LAG58" s="11"/>
      <c r="LAH58" s="11"/>
      <c r="LAI58" s="11"/>
      <c r="LAJ58" s="11"/>
      <c r="LAK58" s="11"/>
      <c r="LAL58" s="11"/>
      <c r="LAM58" s="11"/>
      <c r="LAN58" s="11"/>
      <c r="LAO58" s="11"/>
      <c r="LAP58" s="11"/>
      <c r="LAQ58" s="11"/>
      <c r="LAR58" s="11"/>
      <c r="LAS58" s="11"/>
      <c r="LAT58" s="11"/>
      <c r="LAU58" s="11"/>
      <c r="LAV58" s="11"/>
      <c r="LAW58" s="11"/>
      <c r="LAX58" s="11"/>
      <c r="LAY58" s="11"/>
      <c r="LAZ58" s="11"/>
      <c r="LBA58" s="11"/>
      <c r="LBB58" s="11"/>
      <c r="LBC58" s="11"/>
      <c r="LBD58" s="11"/>
      <c r="LBE58" s="11"/>
      <c r="LBF58" s="11"/>
      <c r="LBG58" s="11"/>
      <c r="LBH58" s="11"/>
      <c r="LBI58" s="11"/>
      <c r="LBJ58" s="11"/>
      <c r="LBK58" s="11"/>
      <c r="LBL58" s="11"/>
      <c r="LBM58" s="11"/>
      <c r="LBN58" s="11"/>
      <c r="LBO58" s="11"/>
      <c r="LBP58" s="11"/>
      <c r="LBQ58" s="11"/>
      <c r="LBR58" s="11"/>
      <c r="LBS58" s="11"/>
      <c r="LBT58" s="11"/>
      <c r="LBU58" s="11"/>
      <c r="LBV58" s="11"/>
      <c r="LBW58" s="11"/>
      <c r="LBX58" s="11"/>
      <c r="LBY58" s="11"/>
      <c r="LBZ58" s="11"/>
      <c r="LCA58" s="11"/>
      <c r="LCB58" s="11"/>
      <c r="LCC58" s="11"/>
      <c r="LCD58" s="11"/>
      <c r="LCE58" s="11"/>
      <c r="LCF58" s="11"/>
      <c r="LCG58" s="11"/>
      <c r="LCH58" s="11"/>
      <c r="LCI58" s="11"/>
      <c r="LCJ58" s="11"/>
      <c r="LCK58" s="11"/>
      <c r="LCL58" s="11"/>
      <c r="LCM58" s="11"/>
      <c r="LCN58" s="11"/>
      <c r="LCO58" s="11"/>
      <c r="LCP58" s="11"/>
      <c r="LCQ58" s="11"/>
      <c r="LCR58" s="11"/>
      <c r="LCS58" s="11"/>
      <c r="LCT58" s="11"/>
      <c r="LCU58" s="11"/>
      <c r="LCV58" s="11"/>
      <c r="LCW58" s="11"/>
      <c r="LCX58" s="11"/>
      <c r="LCY58" s="11"/>
      <c r="LCZ58" s="11"/>
      <c r="LDA58" s="11"/>
      <c r="LDB58" s="11"/>
      <c r="LDC58" s="11"/>
      <c r="LDD58" s="11"/>
      <c r="LDE58" s="11"/>
      <c r="LDF58" s="11"/>
      <c r="LDG58" s="11"/>
      <c r="LDH58" s="11"/>
      <c r="LDI58" s="11"/>
      <c r="LDJ58" s="11"/>
      <c r="LDK58" s="11"/>
      <c r="LDL58" s="11"/>
      <c r="LDM58" s="11"/>
      <c r="LDN58" s="11"/>
      <c r="LDO58" s="11"/>
      <c r="LDP58" s="11"/>
      <c r="LDQ58" s="11"/>
      <c r="LDR58" s="11"/>
      <c r="LDS58" s="11"/>
      <c r="LDT58" s="11"/>
      <c r="LDU58" s="11"/>
      <c r="LDV58" s="11"/>
      <c r="LDW58" s="11"/>
      <c r="LDX58" s="11"/>
      <c r="LDY58" s="11"/>
      <c r="LDZ58" s="11"/>
      <c r="LEA58" s="11"/>
      <c r="LEB58" s="11"/>
      <c r="LEC58" s="11"/>
      <c r="LED58" s="11"/>
      <c r="LEE58" s="11"/>
      <c r="LEF58" s="11"/>
      <c r="LEG58" s="11"/>
      <c r="LEH58" s="11"/>
      <c r="LEI58" s="11"/>
      <c r="LEJ58" s="11"/>
      <c r="LEK58" s="11"/>
      <c r="LEL58" s="11"/>
      <c r="LEM58" s="11"/>
      <c r="LEN58" s="11"/>
      <c r="LEO58" s="11"/>
      <c r="LEP58" s="11"/>
      <c r="LEQ58" s="11"/>
      <c r="LER58" s="11"/>
      <c r="LES58" s="11"/>
      <c r="LET58" s="11"/>
      <c r="LEU58" s="11"/>
      <c r="LEV58" s="11"/>
      <c r="LEW58" s="11"/>
      <c r="LEX58" s="11"/>
      <c r="LEY58" s="11"/>
      <c r="LEZ58" s="11"/>
      <c r="LFA58" s="11"/>
      <c r="LFB58" s="11"/>
      <c r="LFC58" s="11"/>
      <c r="LFD58" s="11"/>
      <c r="LFE58" s="11"/>
      <c r="LFF58" s="11"/>
      <c r="LFG58" s="11"/>
      <c r="LFH58" s="11"/>
      <c r="LFI58" s="11"/>
      <c r="LFJ58" s="11"/>
      <c r="LFK58" s="11"/>
      <c r="LFL58" s="11"/>
      <c r="LFM58" s="11"/>
      <c r="LFN58" s="11"/>
      <c r="LFO58" s="11"/>
      <c r="LFP58" s="11"/>
      <c r="LFQ58" s="11"/>
      <c r="LFR58" s="11"/>
      <c r="LFS58" s="11"/>
      <c r="LFT58" s="11"/>
      <c r="LFU58" s="11"/>
      <c r="LFV58" s="11"/>
      <c r="LFW58" s="11"/>
      <c r="LFX58" s="11"/>
      <c r="LFY58" s="11"/>
      <c r="LFZ58" s="11"/>
      <c r="LGA58" s="11"/>
      <c r="LGB58" s="11"/>
      <c r="LGC58" s="11"/>
      <c r="LGD58" s="11"/>
      <c r="LGE58" s="11"/>
      <c r="LGF58" s="11"/>
      <c r="LGG58" s="11"/>
      <c r="LGH58" s="11"/>
      <c r="LGI58" s="11"/>
      <c r="LGJ58" s="11"/>
      <c r="LGK58" s="11"/>
      <c r="LGL58" s="11"/>
      <c r="LGM58" s="11"/>
      <c r="LGN58" s="11"/>
      <c r="LGO58" s="11"/>
      <c r="LGP58" s="11"/>
      <c r="LGQ58" s="11"/>
      <c r="LGR58" s="11"/>
      <c r="LGS58" s="11"/>
      <c r="LGT58" s="11"/>
      <c r="LGU58" s="11"/>
      <c r="LGV58" s="11"/>
      <c r="LGW58" s="11"/>
      <c r="LGX58" s="11"/>
      <c r="LGY58" s="11"/>
      <c r="LGZ58" s="11"/>
      <c r="LHA58" s="11"/>
      <c r="LHB58" s="11"/>
      <c r="LHC58" s="11"/>
      <c r="LHD58" s="11"/>
      <c r="LHE58" s="11"/>
      <c r="LHF58" s="11"/>
      <c r="LHG58" s="11"/>
      <c r="LHH58" s="11"/>
      <c r="LHI58" s="11"/>
      <c r="LHJ58" s="11"/>
      <c r="LHK58" s="11"/>
      <c r="LHL58" s="11"/>
      <c r="LHM58" s="11"/>
      <c r="LHN58" s="11"/>
      <c r="LHO58" s="11"/>
      <c r="LHP58" s="11"/>
      <c r="LHQ58" s="11"/>
      <c r="LHR58" s="11"/>
      <c r="LHS58" s="11"/>
      <c r="LHT58" s="11"/>
      <c r="LHU58" s="11"/>
      <c r="LHV58" s="11"/>
      <c r="LHW58" s="11"/>
      <c r="LHX58" s="11"/>
      <c r="LHY58" s="11"/>
      <c r="LHZ58" s="11"/>
      <c r="LIA58" s="11"/>
      <c r="LIB58" s="11"/>
      <c r="LIC58" s="11"/>
      <c r="LID58" s="11"/>
      <c r="LIE58" s="11"/>
      <c r="LIF58" s="11"/>
      <c r="LIG58" s="11"/>
      <c r="LIH58" s="11"/>
      <c r="LII58" s="11"/>
      <c r="LIJ58" s="11"/>
      <c r="LIK58" s="11"/>
      <c r="LIL58" s="11"/>
      <c r="LIM58" s="11"/>
      <c r="LIN58" s="11"/>
      <c r="LIO58" s="11"/>
      <c r="LIP58" s="11"/>
      <c r="LIQ58" s="11"/>
      <c r="LIR58" s="11"/>
      <c r="LIS58" s="11"/>
      <c r="LIT58" s="11"/>
      <c r="LIU58" s="11"/>
      <c r="LIV58" s="11"/>
      <c r="LIW58" s="11"/>
      <c r="LIX58" s="11"/>
      <c r="LIY58" s="11"/>
      <c r="LIZ58" s="11"/>
      <c r="LJA58" s="11"/>
      <c r="LJB58" s="11"/>
      <c r="LJC58" s="11"/>
      <c r="LJD58" s="11"/>
      <c r="LJE58" s="11"/>
      <c r="LJF58" s="11"/>
      <c r="LJG58" s="11"/>
      <c r="LJH58" s="11"/>
      <c r="LJI58" s="11"/>
      <c r="LJJ58" s="11"/>
      <c r="LJK58" s="11"/>
      <c r="LJL58" s="11"/>
      <c r="LJM58" s="11"/>
      <c r="LJN58" s="11"/>
      <c r="LJO58" s="11"/>
      <c r="LJP58" s="11"/>
      <c r="LJQ58" s="11"/>
      <c r="LJR58" s="11"/>
      <c r="LJS58" s="11"/>
      <c r="LJT58" s="11"/>
      <c r="LJU58" s="11"/>
      <c r="LJV58" s="11"/>
      <c r="LJW58" s="11"/>
      <c r="LJX58" s="11"/>
      <c r="LJY58" s="11"/>
      <c r="LJZ58" s="11"/>
      <c r="LKA58" s="11"/>
      <c r="LKB58" s="11"/>
      <c r="LKC58" s="11"/>
      <c r="LKD58" s="11"/>
      <c r="LKE58" s="11"/>
      <c r="LKF58" s="11"/>
      <c r="LKG58" s="11"/>
      <c r="LKH58" s="11"/>
      <c r="LKI58" s="11"/>
      <c r="LKJ58" s="11"/>
      <c r="LKK58" s="11"/>
      <c r="LKL58" s="11"/>
      <c r="LKM58" s="11"/>
      <c r="LKN58" s="11"/>
      <c r="LKO58" s="11"/>
      <c r="LKP58" s="11"/>
      <c r="LKQ58" s="11"/>
      <c r="LKR58" s="11"/>
      <c r="LKS58" s="11"/>
      <c r="LKT58" s="11"/>
      <c r="LKU58" s="11"/>
      <c r="LKV58" s="11"/>
      <c r="LKW58" s="11"/>
      <c r="LKX58" s="11"/>
      <c r="LKY58" s="11"/>
      <c r="LKZ58" s="11"/>
      <c r="LLA58" s="11"/>
      <c r="LLB58" s="11"/>
      <c r="LLC58" s="11"/>
      <c r="LLD58" s="11"/>
      <c r="LLE58" s="11"/>
      <c r="LLF58" s="11"/>
      <c r="LLG58" s="11"/>
      <c r="LLH58" s="11"/>
      <c r="LLI58" s="11"/>
      <c r="LLJ58" s="11"/>
      <c r="LLK58" s="11"/>
      <c r="LLL58" s="11"/>
      <c r="LLM58" s="11"/>
      <c r="LLN58" s="11"/>
      <c r="LLO58" s="11"/>
      <c r="LLP58" s="11"/>
      <c r="LLQ58" s="11"/>
      <c r="LLR58" s="11"/>
      <c r="LLS58" s="11"/>
      <c r="LLT58" s="11"/>
      <c r="LLU58" s="11"/>
      <c r="LLV58" s="11"/>
      <c r="LLW58" s="11"/>
      <c r="LLX58" s="11"/>
      <c r="LLY58" s="11"/>
      <c r="LLZ58" s="11"/>
      <c r="LMA58" s="11"/>
      <c r="LMB58" s="11"/>
      <c r="LMC58" s="11"/>
      <c r="LMD58" s="11"/>
      <c r="LME58" s="11"/>
      <c r="LMF58" s="11"/>
      <c r="LMG58" s="11"/>
      <c r="LMH58" s="11"/>
      <c r="LMI58" s="11"/>
      <c r="LMJ58" s="11"/>
      <c r="LMK58" s="11"/>
      <c r="LML58" s="11"/>
      <c r="LMM58" s="11"/>
      <c r="LMN58" s="11"/>
      <c r="LMO58" s="11"/>
      <c r="LMP58" s="11"/>
      <c r="LMQ58" s="11"/>
      <c r="LMR58" s="11"/>
      <c r="LMS58" s="11"/>
      <c r="LMT58" s="11"/>
      <c r="LMU58" s="11"/>
      <c r="LMV58" s="11"/>
      <c r="LMW58" s="11"/>
      <c r="LMX58" s="11"/>
      <c r="LMY58" s="11"/>
      <c r="LMZ58" s="11"/>
      <c r="LNA58" s="11"/>
      <c r="LNB58" s="11"/>
      <c r="LNC58" s="11"/>
      <c r="LND58" s="11"/>
      <c r="LNE58" s="11"/>
      <c r="LNF58" s="11"/>
      <c r="LNG58" s="11"/>
      <c r="LNH58" s="11"/>
      <c r="LNI58" s="11"/>
      <c r="LNJ58" s="11"/>
      <c r="LNK58" s="11"/>
      <c r="LNL58" s="11"/>
      <c r="LNM58" s="11"/>
      <c r="LNN58" s="11"/>
      <c r="LNO58" s="11"/>
      <c r="LNP58" s="11"/>
      <c r="LNQ58" s="11"/>
      <c r="LNR58" s="11"/>
      <c r="LNS58" s="11"/>
      <c r="LNT58" s="11"/>
      <c r="LNU58" s="11"/>
      <c r="LNV58" s="11"/>
      <c r="LNW58" s="11"/>
      <c r="LNX58" s="11"/>
      <c r="LNY58" s="11"/>
      <c r="LNZ58" s="11"/>
      <c r="LOA58" s="11"/>
      <c r="LOB58" s="11"/>
      <c r="LOC58" s="11"/>
      <c r="LOD58" s="11"/>
      <c r="LOE58" s="11"/>
      <c r="LOF58" s="11"/>
      <c r="LOG58" s="11"/>
      <c r="LOH58" s="11"/>
      <c r="LOI58" s="11"/>
      <c r="LOJ58" s="11"/>
      <c r="LOK58" s="11"/>
      <c r="LOL58" s="11"/>
      <c r="LOM58" s="11"/>
      <c r="LON58" s="11"/>
      <c r="LOO58" s="11"/>
      <c r="LOP58" s="11"/>
      <c r="LOQ58" s="11"/>
      <c r="LOR58" s="11"/>
      <c r="LOS58" s="11"/>
      <c r="LOT58" s="11"/>
      <c r="LOU58" s="11"/>
      <c r="LOV58" s="11"/>
      <c r="LOW58" s="11"/>
      <c r="LOX58" s="11"/>
      <c r="LOY58" s="11"/>
      <c r="LOZ58" s="11"/>
      <c r="LPA58" s="11"/>
      <c r="LPB58" s="11"/>
      <c r="LPC58" s="11"/>
      <c r="LPD58" s="11"/>
      <c r="LPE58" s="11"/>
      <c r="LPF58" s="11"/>
      <c r="LPG58" s="11"/>
      <c r="LPH58" s="11"/>
      <c r="LPI58" s="11"/>
      <c r="LPJ58" s="11"/>
      <c r="LPK58" s="11"/>
      <c r="LPL58" s="11"/>
      <c r="LPM58" s="11"/>
      <c r="LPN58" s="11"/>
      <c r="LPO58" s="11"/>
      <c r="LPP58" s="11"/>
      <c r="LPQ58" s="11"/>
      <c r="LPR58" s="11"/>
      <c r="LPS58" s="11"/>
      <c r="LPT58" s="11"/>
      <c r="LPU58" s="11"/>
      <c r="LPV58" s="11"/>
      <c r="LPW58" s="11"/>
      <c r="LPX58" s="11"/>
      <c r="LPY58" s="11"/>
      <c r="LPZ58" s="11"/>
      <c r="LQA58" s="11"/>
      <c r="LQB58" s="11"/>
      <c r="LQC58" s="11"/>
      <c r="LQD58" s="11"/>
      <c r="LQE58" s="11"/>
      <c r="LQF58" s="11"/>
      <c r="LQG58" s="11"/>
      <c r="LQH58" s="11"/>
      <c r="LQI58" s="11"/>
      <c r="LQJ58" s="11"/>
      <c r="LQK58" s="11"/>
      <c r="LQL58" s="11"/>
      <c r="LQM58" s="11"/>
      <c r="LQN58" s="11"/>
      <c r="LQO58" s="11"/>
      <c r="LQP58" s="11"/>
      <c r="LQQ58" s="11"/>
      <c r="LQR58" s="11"/>
      <c r="LQS58" s="11"/>
      <c r="LQT58" s="11"/>
      <c r="LQU58" s="11"/>
      <c r="LQV58" s="11"/>
      <c r="LQW58" s="11"/>
      <c r="LQX58" s="11"/>
      <c r="LQY58" s="11"/>
      <c r="LQZ58" s="11"/>
      <c r="LRA58" s="11"/>
      <c r="LRB58" s="11"/>
      <c r="LRC58" s="11"/>
      <c r="LRD58" s="11"/>
      <c r="LRE58" s="11"/>
      <c r="LRF58" s="11"/>
      <c r="LRG58" s="11"/>
      <c r="LRH58" s="11"/>
      <c r="LRI58" s="11"/>
      <c r="LRJ58" s="11"/>
      <c r="LRK58" s="11"/>
      <c r="LRL58" s="11"/>
      <c r="LRM58" s="11"/>
      <c r="LRN58" s="11"/>
      <c r="LRO58" s="11"/>
      <c r="LRP58" s="11"/>
      <c r="LRQ58" s="11"/>
      <c r="LRR58" s="11"/>
      <c r="LRS58" s="11"/>
      <c r="LRT58" s="11"/>
      <c r="LRU58" s="11"/>
      <c r="LRV58" s="11"/>
      <c r="LRW58" s="11"/>
      <c r="LRX58" s="11"/>
      <c r="LRY58" s="11"/>
      <c r="LRZ58" s="11"/>
      <c r="LSA58" s="11"/>
      <c r="LSB58" s="11"/>
      <c r="LSC58" s="11"/>
      <c r="LSD58" s="11"/>
      <c r="LSE58" s="11"/>
      <c r="LSF58" s="11"/>
      <c r="LSG58" s="11"/>
      <c r="LSH58" s="11"/>
      <c r="LSI58" s="11"/>
      <c r="LSJ58" s="11"/>
      <c r="LSK58" s="11"/>
      <c r="LSL58" s="11"/>
      <c r="LSM58" s="11"/>
      <c r="LSN58" s="11"/>
      <c r="LSO58" s="11"/>
      <c r="LSP58" s="11"/>
      <c r="LSQ58" s="11"/>
      <c r="LSR58" s="11"/>
      <c r="LSS58" s="11"/>
      <c r="LST58" s="11"/>
      <c r="LSU58" s="11"/>
      <c r="LSV58" s="11"/>
      <c r="LSW58" s="11"/>
      <c r="LSX58" s="11"/>
      <c r="LSY58" s="11"/>
      <c r="LSZ58" s="11"/>
      <c r="LTA58" s="11"/>
      <c r="LTB58" s="11"/>
      <c r="LTC58" s="11"/>
      <c r="LTD58" s="11"/>
      <c r="LTE58" s="11"/>
      <c r="LTF58" s="11"/>
      <c r="LTG58" s="11"/>
      <c r="LTH58" s="11"/>
      <c r="LTI58" s="11"/>
      <c r="LTJ58" s="11"/>
      <c r="LTK58" s="11"/>
      <c r="LTL58" s="11"/>
      <c r="LTM58" s="11"/>
      <c r="LTN58" s="11"/>
      <c r="LTO58" s="11"/>
      <c r="LTP58" s="11"/>
      <c r="LTQ58" s="11"/>
      <c r="LTR58" s="11"/>
      <c r="LTS58" s="11"/>
      <c r="LTT58" s="11"/>
      <c r="LTU58" s="11"/>
      <c r="LTV58" s="11"/>
      <c r="LTW58" s="11"/>
      <c r="LTX58" s="11"/>
      <c r="LTY58" s="11"/>
      <c r="LTZ58" s="11"/>
      <c r="LUA58" s="11"/>
      <c r="LUB58" s="11"/>
      <c r="LUC58" s="11"/>
      <c r="LUD58" s="11"/>
      <c r="LUE58" s="11"/>
      <c r="LUF58" s="11"/>
      <c r="LUG58" s="11"/>
      <c r="LUH58" s="11"/>
      <c r="LUI58" s="11"/>
      <c r="LUJ58" s="11"/>
      <c r="LUK58" s="11"/>
      <c r="LUL58" s="11"/>
      <c r="LUM58" s="11"/>
      <c r="LUN58" s="11"/>
      <c r="LUO58" s="11"/>
      <c r="LUP58" s="11"/>
      <c r="LUQ58" s="11"/>
      <c r="LUR58" s="11"/>
      <c r="LUS58" s="11"/>
      <c r="LUT58" s="11"/>
      <c r="LUU58" s="11"/>
      <c r="LUV58" s="11"/>
      <c r="LUW58" s="11"/>
      <c r="LUX58" s="11"/>
      <c r="LUY58" s="11"/>
      <c r="LUZ58" s="11"/>
      <c r="LVA58" s="11"/>
      <c r="LVB58" s="11"/>
      <c r="LVC58" s="11"/>
      <c r="LVD58" s="11"/>
      <c r="LVE58" s="11"/>
      <c r="LVF58" s="11"/>
      <c r="LVG58" s="11"/>
      <c r="LVH58" s="11"/>
      <c r="LVI58" s="11"/>
      <c r="LVJ58" s="11"/>
      <c r="LVK58" s="11"/>
      <c r="LVL58" s="11"/>
      <c r="LVM58" s="11"/>
      <c r="LVN58" s="11"/>
      <c r="LVO58" s="11"/>
      <c r="LVP58" s="11"/>
      <c r="LVQ58" s="11"/>
      <c r="LVR58" s="11"/>
      <c r="LVS58" s="11"/>
      <c r="LVT58" s="11"/>
      <c r="LVU58" s="11"/>
      <c r="LVV58" s="11"/>
      <c r="LVW58" s="11"/>
      <c r="LVX58" s="11"/>
      <c r="LVY58" s="11"/>
      <c r="LVZ58" s="11"/>
      <c r="LWA58" s="11"/>
      <c r="LWB58" s="11"/>
      <c r="LWC58" s="11"/>
      <c r="LWD58" s="11"/>
      <c r="LWE58" s="11"/>
      <c r="LWF58" s="11"/>
      <c r="LWG58" s="11"/>
      <c r="LWH58" s="11"/>
      <c r="LWI58" s="11"/>
      <c r="LWJ58" s="11"/>
      <c r="LWK58" s="11"/>
      <c r="LWL58" s="11"/>
      <c r="LWM58" s="11"/>
      <c r="LWN58" s="11"/>
      <c r="LWO58" s="11"/>
      <c r="LWP58" s="11"/>
      <c r="LWQ58" s="11"/>
      <c r="LWR58" s="11"/>
      <c r="LWS58" s="11"/>
      <c r="LWT58" s="11"/>
      <c r="LWU58" s="11"/>
      <c r="LWV58" s="11"/>
      <c r="LWW58" s="11"/>
      <c r="LWX58" s="11"/>
      <c r="LWY58" s="11"/>
      <c r="LWZ58" s="11"/>
      <c r="LXA58" s="11"/>
      <c r="LXB58" s="11"/>
      <c r="LXC58" s="11"/>
      <c r="LXD58" s="11"/>
      <c r="LXE58" s="11"/>
      <c r="LXF58" s="11"/>
      <c r="LXG58" s="11"/>
      <c r="LXH58" s="11"/>
      <c r="LXI58" s="11"/>
      <c r="LXJ58" s="11"/>
      <c r="LXK58" s="11"/>
      <c r="LXL58" s="11"/>
      <c r="LXM58" s="11"/>
      <c r="LXN58" s="11"/>
      <c r="LXO58" s="11"/>
      <c r="LXP58" s="11"/>
      <c r="LXQ58" s="11"/>
      <c r="LXR58" s="11"/>
      <c r="LXS58" s="11"/>
      <c r="LXT58" s="11"/>
      <c r="LXU58" s="11"/>
      <c r="LXV58" s="11"/>
      <c r="LXW58" s="11"/>
      <c r="LXX58" s="11"/>
      <c r="LXY58" s="11"/>
      <c r="LXZ58" s="11"/>
      <c r="LYA58" s="11"/>
      <c r="LYB58" s="11"/>
      <c r="LYC58" s="11"/>
      <c r="LYD58" s="11"/>
      <c r="LYE58" s="11"/>
      <c r="LYF58" s="11"/>
      <c r="LYG58" s="11"/>
      <c r="LYH58" s="11"/>
      <c r="LYI58" s="11"/>
      <c r="LYJ58" s="11"/>
      <c r="LYK58" s="11"/>
      <c r="LYL58" s="11"/>
      <c r="LYM58" s="11"/>
      <c r="LYN58" s="11"/>
      <c r="LYO58" s="11"/>
      <c r="LYP58" s="11"/>
      <c r="LYQ58" s="11"/>
      <c r="LYR58" s="11"/>
      <c r="LYS58" s="11"/>
      <c r="LYT58" s="11"/>
      <c r="LYU58" s="11"/>
      <c r="LYV58" s="11"/>
      <c r="LYW58" s="11"/>
      <c r="LYX58" s="11"/>
      <c r="LYY58" s="11"/>
      <c r="LYZ58" s="11"/>
      <c r="LZA58" s="11"/>
      <c r="LZB58" s="11"/>
      <c r="LZC58" s="11"/>
      <c r="LZD58" s="11"/>
      <c r="LZE58" s="11"/>
      <c r="LZF58" s="11"/>
      <c r="LZG58" s="11"/>
      <c r="LZH58" s="11"/>
      <c r="LZI58" s="11"/>
      <c r="LZJ58" s="11"/>
      <c r="LZK58" s="11"/>
      <c r="LZL58" s="11"/>
      <c r="LZM58" s="11"/>
      <c r="LZN58" s="11"/>
      <c r="LZO58" s="11"/>
      <c r="LZP58" s="11"/>
      <c r="LZQ58" s="11"/>
      <c r="LZR58" s="11"/>
      <c r="LZS58" s="11"/>
      <c r="LZT58" s="11"/>
      <c r="LZU58" s="11"/>
      <c r="LZV58" s="11"/>
      <c r="LZW58" s="11"/>
      <c r="LZX58" s="11"/>
      <c r="LZY58" s="11"/>
      <c r="LZZ58" s="11"/>
      <c r="MAA58" s="11"/>
      <c r="MAB58" s="11"/>
      <c r="MAC58" s="11"/>
      <c r="MAD58" s="11"/>
      <c r="MAE58" s="11"/>
      <c r="MAF58" s="11"/>
      <c r="MAG58" s="11"/>
      <c r="MAH58" s="11"/>
      <c r="MAI58" s="11"/>
      <c r="MAJ58" s="11"/>
      <c r="MAK58" s="11"/>
      <c r="MAL58" s="11"/>
      <c r="MAM58" s="11"/>
      <c r="MAN58" s="11"/>
      <c r="MAO58" s="11"/>
      <c r="MAP58" s="11"/>
      <c r="MAQ58" s="11"/>
      <c r="MAR58" s="11"/>
      <c r="MAS58" s="11"/>
      <c r="MAT58" s="11"/>
      <c r="MAU58" s="11"/>
      <c r="MAV58" s="11"/>
      <c r="MAW58" s="11"/>
      <c r="MAX58" s="11"/>
      <c r="MAY58" s="11"/>
      <c r="MAZ58" s="11"/>
      <c r="MBA58" s="11"/>
      <c r="MBB58" s="11"/>
      <c r="MBC58" s="11"/>
      <c r="MBD58" s="11"/>
      <c r="MBE58" s="11"/>
      <c r="MBF58" s="11"/>
      <c r="MBG58" s="11"/>
      <c r="MBH58" s="11"/>
      <c r="MBI58" s="11"/>
      <c r="MBJ58" s="11"/>
      <c r="MBK58" s="11"/>
      <c r="MBL58" s="11"/>
      <c r="MBM58" s="11"/>
      <c r="MBN58" s="11"/>
      <c r="MBO58" s="11"/>
      <c r="MBP58" s="11"/>
      <c r="MBQ58" s="11"/>
      <c r="MBR58" s="11"/>
      <c r="MBS58" s="11"/>
      <c r="MBT58" s="11"/>
      <c r="MBU58" s="11"/>
      <c r="MBV58" s="11"/>
      <c r="MBW58" s="11"/>
      <c r="MBX58" s="11"/>
      <c r="MBY58" s="11"/>
      <c r="MBZ58" s="11"/>
      <c r="MCA58" s="11"/>
      <c r="MCB58" s="11"/>
      <c r="MCC58" s="11"/>
      <c r="MCD58" s="11"/>
      <c r="MCE58" s="11"/>
      <c r="MCF58" s="11"/>
      <c r="MCG58" s="11"/>
      <c r="MCH58" s="11"/>
      <c r="MCI58" s="11"/>
      <c r="MCJ58" s="11"/>
      <c r="MCK58" s="11"/>
      <c r="MCL58" s="11"/>
      <c r="MCM58" s="11"/>
      <c r="MCN58" s="11"/>
      <c r="MCO58" s="11"/>
      <c r="MCP58" s="11"/>
      <c r="MCQ58" s="11"/>
      <c r="MCR58" s="11"/>
      <c r="MCS58" s="11"/>
      <c r="MCT58" s="11"/>
      <c r="MCU58" s="11"/>
      <c r="MCV58" s="11"/>
      <c r="MCW58" s="11"/>
      <c r="MCX58" s="11"/>
      <c r="MCY58" s="11"/>
      <c r="MCZ58" s="11"/>
      <c r="MDA58" s="11"/>
      <c r="MDB58" s="11"/>
      <c r="MDC58" s="11"/>
      <c r="MDD58" s="11"/>
      <c r="MDE58" s="11"/>
      <c r="MDF58" s="11"/>
      <c r="MDG58" s="11"/>
      <c r="MDH58" s="11"/>
      <c r="MDI58" s="11"/>
      <c r="MDJ58" s="11"/>
      <c r="MDK58" s="11"/>
      <c r="MDL58" s="11"/>
      <c r="MDM58" s="11"/>
      <c r="MDN58" s="11"/>
      <c r="MDO58" s="11"/>
      <c r="MDP58" s="11"/>
      <c r="MDQ58" s="11"/>
      <c r="MDR58" s="11"/>
      <c r="MDS58" s="11"/>
      <c r="MDT58" s="11"/>
      <c r="MDU58" s="11"/>
      <c r="MDV58" s="11"/>
      <c r="MDW58" s="11"/>
      <c r="MDX58" s="11"/>
      <c r="MDY58" s="11"/>
      <c r="MDZ58" s="11"/>
      <c r="MEA58" s="11"/>
      <c r="MEB58" s="11"/>
      <c r="MEC58" s="11"/>
      <c r="MED58" s="11"/>
      <c r="MEE58" s="11"/>
      <c r="MEF58" s="11"/>
      <c r="MEG58" s="11"/>
      <c r="MEH58" s="11"/>
      <c r="MEI58" s="11"/>
      <c r="MEJ58" s="11"/>
      <c r="MEK58" s="11"/>
      <c r="MEL58" s="11"/>
      <c r="MEM58" s="11"/>
      <c r="MEN58" s="11"/>
      <c r="MEO58" s="11"/>
      <c r="MEP58" s="11"/>
      <c r="MEQ58" s="11"/>
      <c r="MER58" s="11"/>
      <c r="MES58" s="11"/>
      <c r="MET58" s="11"/>
      <c r="MEU58" s="11"/>
      <c r="MEV58" s="11"/>
      <c r="MEW58" s="11"/>
      <c r="MEX58" s="11"/>
      <c r="MEY58" s="11"/>
      <c r="MEZ58" s="11"/>
      <c r="MFA58" s="11"/>
      <c r="MFB58" s="11"/>
      <c r="MFC58" s="11"/>
      <c r="MFD58" s="11"/>
      <c r="MFE58" s="11"/>
      <c r="MFF58" s="11"/>
      <c r="MFG58" s="11"/>
      <c r="MFH58" s="11"/>
      <c r="MFI58" s="11"/>
      <c r="MFJ58" s="11"/>
      <c r="MFK58" s="11"/>
      <c r="MFL58" s="11"/>
      <c r="MFM58" s="11"/>
      <c r="MFN58" s="11"/>
      <c r="MFO58" s="11"/>
      <c r="MFP58" s="11"/>
      <c r="MFQ58" s="11"/>
      <c r="MFR58" s="11"/>
      <c r="MFS58" s="11"/>
      <c r="MFT58" s="11"/>
      <c r="MFU58" s="11"/>
      <c r="MFV58" s="11"/>
      <c r="MFW58" s="11"/>
      <c r="MFX58" s="11"/>
      <c r="MFY58" s="11"/>
      <c r="MFZ58" s="11"/>
      <c r="MGA58" s="11"/>
      <c r="MGB58" s="11"/>
      <c r="MGC58" s="11"/>
      <c r="MGD58" s="11"/>
      <c r="MGE58" s="11"/>
      <c r="MGF58" s="11"/>
      <c r="MGG58" s="11"/>
      <c r="MGH58" s="11"/>
      <c r="MGI58" s="11"/>
      <c r="MGJ58" s="11"/>
      <c r="MGK58" s="11"/>
      <c r="MGL58" s="11"/>
      <c r="MGM58" s="11"/>
      <c r="MGN58" s="11"/>
      <c r="MGO58" s="11"/>
      <c r="MGP58" s="11"/>
      <c r="MGQ58" s="11"/>
      <c r="MGR58" s="11"/>
      <c r="MGS58" s="11"/>
      <c r="MGT58" s="11"/>
      <c r="MGU58" s="11"/>
      <c r="MGV58" s="11"/>
      <c r="MGW58" s="11"/>
      <c r="MGX58" s="11"/>
      <c r="MGY58" s="11"/>
      <c r="MGZ58" s="11"/>
      <c r="MHA58" s="11"/>
      <c r="MHB58" s="11"/>
      <c r="MHC58" s="11"/>
      <c r="MHD58" s="11"/>
      <c r="MHE58" s="11"/>
      <c r="MHF58" s="11"/>
      <c r="MHG58" s="11"/>
      <c r="MHH58" s="11"/>
      <c r="MHI58" s="11"/>
      <c r="MHJ58" s="11"/>
      <c r="MHK58" s="11"/>
      <c r="MHL58" s="11"/>
      <c r="MHM58" s="11"/>
      <c r="MHN58" s="11"/>
      <c r="MHO58" s="11"/>
      <c r="MHP58" s="11"/>
      <c r="MHQ58" s="11"/>
      <c r="MHR58" s="11"/>
      <c r="MHS58" s="11"/>
      <c r="MHT58" s="11"/>
      <c r="MHU58" s="11"/>
      <c r="MHV58" s="11"/>
      <c r="MHW58" s="11"/>
      <c r="MHX58" s="11"/>
      <c r="MHY58" s="11"/>
      <c r="MHZ58" s="11"/>
      <c r="MIA58" s="11"/>
      <c r="MIB58" s="11"/>
      <c r="MIC58" s="11"/>
      <c r="MID58" s="11"/>
      <c r="MIE58" s="11"/>
      <c r="MIF58" s="11"/>
      <c r="MIG58" s="11"/>
      <c r="MIH58" s="11"/>
      <c r="MII58" s="11"/>
      <c r="MIJ58" s="11"/>
      <c r="MIK58" s="11"/>
      <c r="MIL58" s="11"/>
      <c r="MIM58" s="11"/>
      <c r="MIN58" s="11"/>
      <c r="MIO58" s="11"/>
      <c r="MIP58" s="11"/>
      <c r="MIQ58" s="11"/>
      <c r="MIR58" s="11"/>
      <c r="MIS58" s="11"/>
      <c r="MIT58" s="11"/>
      <c r="MIU58" s="11"/>
      <c r="MIV58" s="11"/>
      <c r="MIW58" s="11"/>
      <c r="MIX58" s="11"/>
      <c r="MIY58" s="11"/>
      <c r="MIZ58" s="11"/>
      <c r="MJA58" s="11"/>
      <c r="MJB58" s="11"/>
      <c r="MJC58" s="11"/>
      <c r="MJD58" s="11"/>
      <c r="MJE58" s="11"/>
      <c r="MJF58" s="11"/>
      <c r="MJG58" s="11"/>
      <c r="MJH58" s="11"/>
      <c r="MJI58" s="11"/>
      <c r="MJJ58" s="11"/>
      <c r="MJK58" s="11"/>
      <c r="MJL58" s="11"/>
      <c r="MJM58" s="11"/>
      <c r="MJN58" s="11"/>
      <c r="MJO58" s="11"/>
      <c r="MJP58" s="11"/>
      <c r="MJQ58" s="11"/>
      <c r="MJR58" s="11"/>
      <c r="MJS58" s="11"/>
      <c r="MJT58" s="11"/>
      <c r="MJU58" s="11"/>
      <c r="MJV58" s="11"/>
      <c r="MJW58" s="11"/>
      <c r="MJX58" s="11"/>
      <c r="MJY58" s="11"/>
      <c r="MJZ58" s="11"/>
      <c r="MKA58" s="11"/>
      <c r="MKB58" s="11"/>
      <c r="MKC58" s="11"/>
      <c r="MKD58" s="11"/>
      <c r="MKE58" s="11"/>
      <c r="MKF58" s="11"/>
      <c r="MKG58" s="11"/>
      <c r="MKH58" s="11"/>
      <c r="MKI58" s="11"/>
      <c r="MKJ58" s="11"/>
      <c r="MKK58" s="11"/>
      <c r="MKL58" s="11"/>
      <c r="MKM58" s="11"/>
      <c r="MKN58" s="11"/>
      <c r="MKO58" s="11"/>
      <c r="MKP58" s="11"/>
      <c r="MKQ58" s="11"/>
      <c r="MKR58" s="11"/>
      <c r="MKS58" s="11"/>
      <c r="MKT58" s="11"/>
      <c r="MKU58" s="11"/>
      <c r="MKV58" s="11"/>
      <c r="MKW58" s="11"/>
      <c r="MKX58" s="11"/>
      <c r="MKY58" s="11"/>
      <c r="MKZ58" s="11"/>
      <c r="MLA58" s="11"/>
      <c r="MLB58" s="11"/>
      <c r="MLC58" s="11"/>
      <c r="MLD58" s="11"/>
      <c r="MLE58" s="11"/>
      <c r="MLF58" s="11"/>
      <c r="MLG58" s="11"/>
      <c r="MLH58" s="11"/>
      <c r="MLI58" s="11"/>
      <c r="MLJ58" s="11"/>
      <c r="MLK58" s="11"/>
      <c r="MLL58" s="11"/>
      <c r="MLM58" s="11"/>
      <c r="MLN58" s="11"/>
      <c r="MLO58" s="11"/>
      <c r="MLP58" s="11"/>
      <c r="MLQ58" s="11"/>
      <c r="MLR58" s="11"/>
      <c r="MLS58" s="11"/>
      <c r="MLT58" s="11"/>
      <c r="MLU58" s="11"/>
      <c r="MLV58" s="11"/>
      <c r="MLW58" s="11"/>
      <c r="MLX58" s="11"/>
      <c r="MLY58" s="11"/>
      <c r="MLZ58" s="11"/>
      <c r="MMA58" s="11"/>
      <c r="MMB58" s="11"/>
      <c r="MMC58" s="11"/>
      <c r="MMD58" s="11"/>
      <c r="MME58" s="11"/>
      <c r="MMF58" s="11"/>
      <c r="MMG58" s="11"/>
      <c r="MMH58" s="11"/>
      <c r="MMI58" s="11"/>
      <c r="MMJ58" s="11"/>
      <c r="MMK58" s="11"/>
      <c r="MML58" s="11"/>
      <c r="MMM58" s="11"/>
      <c r="MMN58" s="11"/>
      <c r="MMO58" s="11"/>
      <c r="MMP58" s="11"/>
      <c r="MMQ58" s="11"/>
      <c r="MMR58" s="11"/>
      <c r="MMS58" s="11"/>
      <c r="MMT58" s="11"/>
      <c r="MMU58" s="11"/>
      <c r="MMV58" s="11"/>
      <c r="MMW58" s="11"/>
      <c r="MMX58" s="11"/>
      <c r="MMY58" s="11"/>
      <c r="MMZ58" s="11"/>
      <c r="MNA58" s="11"/>
      <c r="MNB58" s="11"/>
      <c r="MNC58" s="11"/>
      <c r="MND58" s="11"/>
      <c r="MNE58" s="11"/>
      <c r="MNF58" s="11"/>
      <c r="MNG58" s="11"/>
      <c r="MNH58" s="11"/>
      <c r="MNI58" s="11"/>
      <c r="MNJ58" s="11"/>
      <c r="MNK58" s="11"/>
      <c r="MNL58" s="11"/>
      <c r="MNM58" s="11"/>
      <c r="MNN58" s="11"/>
      <c r="MNO58" s="11"/>
      <c r="MNP58" s="11"/>
      <c r="MNQ58" s="11"/>
      <c r="MNR58" s="11"/>
      <c r="MNS58" s="11"/>
      <c r="MNT58" s="11"/>
      <c r="MNU58" s="11"/>
      <c r="MNV58" s="11"/>
      <c r="MNW58" s="11"/>
      <c r="MNX58" s="11"/>
      <c r="MNY58" s="11"/>
      <c r="MNZ58" s="11"/>
      <c r="MOA58" s="11"/>
      <c r="MOB58" s="11"/>
      <c r="MOC58" s="11"/>
      <c r="MOD58" s="11"/>
      <c r="MOE58" s="11"/>
      <c r="MOF58" s="11"/>
      <c r="MOG58" s="11"/>
      <c r="MOH58" s="11"/>
      <c r="MOI58" s="11"/>
      <c r="MOJ58" s="11"/>
      <c r="MOK58" s="11"/>
      <c r="MOL58" s="11"/>
      <c r="MOM58" s="11"/>
      <c r="MON58" s="11"/>
      <c r="MOO58" s="11"/>
      <c r="MOP58" s="11"/>
      <c r="MOQ58" s="11"/>
      <c r="MOR58" s="11"/>
      <c r="MOS58" s="11"/>
      <c r="MOT58" s="11"/>
      <c r="MOU58" s="11"/>
      <c r="MOV58" s="11"/>
      <c r="MOW58" s="11"/>
      <c r="MOX58" s="11"/>
      <c r="MOY58" s="11"/>
      <c r="MOZ58" s="11"/>
      <c r="MPA58" s="11"/>
      <c r="MPB58" s="11"/>
      <c r="MPC58" s="11"/>
      <c r="MPD58" s="11"/>
      <c r="MPE58" s="11"/>
      <c r="MPF58" s="11"/>
      <c r="MPG58" s="11"/>
      <c r="MPH58" s="11"/>
      <c r="MPI58" s="11"/>
      <c r="MPJ58" s="11"/>
      <c r="MPK58" s="11"/>
      <c r="MPL58" s="11"/>
      <c r="MPM58" s="11"/>
      <c r="MPN58" s="11"/>
      <c r="MPO58" s="11"/>
      <c r="MPP58" s="11"/>
      <c r="MPQ58" s="11"/>
      <c r="MPR58" s="11"/>
      <c r="MPS58" s="11"/>
      <c r="MPT58" s="11"/>
      <c r="MPU58" s="11"/>
      <c r="MPV58" s="11"/>
      <c r="MPW58" s="11"/>
      <c r="MPX58" s="11"/>
      <c r="MPY58" s="11"/>
      <c r="MPZ58" s="11"/>
      <c r="MQA58" s="11"/>
      <c r="MQB58" s="11"/>
      <c r="MQC58" s="11"/>
      <c r="MQD58" s="11"/>
      <c r="MQE58" s="11"/>
      <c r="MQF58" s="11"/>
      <c r="MQG58" s="11"/>
      <c r="MQH58" s="11"/>
      <c r="MQI58" s="11"/>
      <c r="MQJ58" s="11"/>
      <c r="MQK58" s="11"/>
      <c r="MQL58" s="11"/>
      <c r="MQM58" s="11"/>
      <c r="MQN58" s="11"/>
      <c r="MQO58" s="11"/>
      <c r="MQP58" s="11"/>
      <c r="MQQ58" s="11"/>
      <c r="MQR58" s="11"/>
      <c r="MQS58" s="11"/>
      <c r="MQT58" s="11"/>
      <c r="MQU58" s="11"/>
      <c r="MQV58" s="11"/>
      <c r="MQW58" s="11"/>
      <c r="MQX58" s="11"/>
      <c r="MQY58" s="11"/>
      <c r="MQZ58" s="11"/>
      <c r="MRA58" s="11"/>
      <c r="MRB58" s="11"/>
      <c r="MRC58" s="11"/>
      <c r="MRD58" s="11"/>
      <c r="MRE58" s="11"/>
      <c r="MRF58" s="11"/>
      <c r="MRG58" s="11"/>
      <c r="MRH58" s="11"/>
      <c r="MRI58" s="11"/>
      <c r="MRJ58" s="11"/>
      <c r="MRK58" s="11"/>
      <c r="MRL58" s="11"/>
      <c r="MRM58" s="11"/>
      <c r="MRN58" s="11"/>
      <c r="MRO58" s="11"/>
      <c r="MRP58" s="11"/>
      <c r="MRQ58" s="11"/>
      <c r="MRR58" s="11"/>
      <c r="MRS58" s="11"/>
      <c r="MRT58" s="11"/>
      <c r="MRU58" s="11"/>
      <c r="MRV58" s="11"/>
      <c r="MRW58" s="11"/>
      <c r="MRX58" s="11"/>
      <c r="MRY58" s="11"/>
      <c r="MRZ58" s="11"/>
      <c r="MSA58" s="11"/>
      <c r="MSB58" s="11"/>
      <c r="MSC58" s="11"/>
      <c r="MSD58" s="11"/>
      <c r="MSE58" s="11"/>
      <c r="MSF58" s="11"/>
      <c r="MSG58" s="11"/>
      <c r="MSH58" s="11"/>
      <c r="MSI58" s="11"/>
      <c r="MSJ58" s="11"/>
      <c r="MSK58" s="11"/>
      <c r="MSL58" s="11"/>
      <c r="MSM58" s="11"/>
      <c r="MSN58" s="11"/>
      <c r="MSO58" s="11"/>
      <c r="MSP58" s="11"/>
      <c r="MSQ58" s="11"/>
      <c r="MSR58" s="11"/>
      <c r="MSS58" s="11"/>
      <c r="MST58" s="11"/>
      <c r="MSU58" s="11"/>
      <c r="MSV58" s="11"/>
      <c r="MSW58" s="11"/>
      <c r="MSX58" s="11"/>
      <c r="MSY58" s="11"/>
      <c r="MSZ58" s="11"/>
      <c r="MTA58" s="11"/>
      <c r="MTB58" s="11"/>
      <c r="MTC58" s="11"/>
      <c r="MTD58" s="11"/>
      <c r="MTE58" s="11"/>
      <c r="MTF58" s="11"/>
      <c r="MTG58" s="11"/>
      <c r="MTH58" s="11"/>
      <c r="MTI58" s="11"/>
      <c r="MTJ58" s="11"/>
      <c r="MTK58" s="11"/>
      <c r="MTL58" s="11"/>
      <c r="MTM58" s="11"/>
      <c r="MTN58" s="11"/>
      <c r="MTO58" s="11"/>
      <c r="MTP58" s="11"/>
      <c r="MTQ58" s="11"/>
      <c r="MTR58" s="11"/>
      <c r="MTS58" s="11"/>
      <c r="MTT58" s="11"/>
      <c r="MTU58" s="11"/>
      <c r="MTV58" s="11"/>
      <c r="MTW58" s="11"/>
      <c r="MTX58" s="11"/>
      <c r="MTY58" s="11"/>
      <c r="MTZ58" s="11"/>
      <c r="MUA58" s="11"/>
      <c r="MUB58" s="11"/>
      <c r="MUC58" s="11"/>
      <c r="MUD58" s="11"/>
      <c r="MUE58" s="11"/>
      <c r="MUF58" s="11"/>
      <c r="MUG58" s="11"/>
      <c r="MUH58" s="11"/>
      <c r="MUI58" s="11"/>
      <c r="MUJ58" s="11"/>
      <c r="MUK58" s="11"/>
      <c r="MUL58" s="11"/>
      <c r="MUM58" s="11"/>
      <c r="MUN58" s="11"/>
      <c r="MUO58" s="11"/>
      <c r="MUP58" s="11"/>
      <c r="MUQ58" s="11"/>
      <c r="MUR58" s="11"/>
      <c r="MUS58" s="11"/>
      <c r="MUT58" s="11"/>
      <c r="MUU58" s="11"/>
      <c r="MUV58" s="11"/>
      <c r="MUW58" s="11"/>
      <c r="MUX58" s="11"/>
      <c r="MUY58" s="11"/>
      <c r="MUZ58" s="11"/>
      <c r="MVA58" s="11"/>
      <c r="MVB58" s="11"/>
      <c r="MVC58" s="11"/>
      <c r="MVD58" s="11"/>
      <c r="MVE58" s="11"/>
      <c r="MVF58" s="11"/>
      <c r="MVG58" s="11"/>
      <c r="MVH58" s="11"/>
      <c r="MVI58" s="11"/>
      <c r="MVJ58" s="11"/>
      <c r="MVK58" s="11"/>
      <c r="MVL58" s="11"/>
      <c r="MVM58" s="11"/>
      <c r="MVN58" s="11"/>
      <c r="MVO58" s="11"/>
      <c r="MVP58" s="11"/>
      <c r="MVQ58" s="11"/>
      <c r="MVR58" s="11"/>
      <c r="MVS58" s="11"/>
      <c r="MVT58" s="11"/>
      <c r="MVU58" s="11"/>
      <c r="MVV58" s="11"/>
      <c r="MVW58" s="11"/>
      <c r="MVX58" s="11"/>
      <c r="MVY58" s="11"/>
      <c r="MVZ58" s="11"/>
      <c r="MWA58" s="11"/>
      <c r="MWB58" s="11"/>
      <c r="MWC58" s="11"/>
      <c r="MWD58" s="11"/>
      <c r="MWE58" s="11"/>
      <c r="MWF58" s="11"/>
      <c r="MWG58" s="11"/>
      <c r="MWH58" s="11"/>
      <c r="MWI58" s="11"/>
      <c r="MWJ58" s="11"/>
      <c r="MWK58" s="11"/>
      <c r="MWL58" s="11"/>
      <c r="MWM58" s="11"/>
      <c r="MWN58" s="11"/>
      <c r="MWO58" s="11"/>
      <c r="MWP58" s="11"/>
      <c r="MWQ58" s="11"/>
      <c r="MWR58" s="11"/>
      <c r="MWS58" s="11"/>
      <c r="MWT58" s="11"/>
      <c r="MWU58" s="11"/>
      <c r="MWV58" s="11"/>
      <c r="MWW58" s="11"/>
      <c r="MWX58" s="11"/>
      <c r="MWY58" s="11"/>
      <c r="MWZ58" s="11"/>
      <c r="MXA58" s="11"/>
      <c r="MXB58" s="11"/>
      <c r="MXC58" s="11"/>
      <c r="MXD58" s="11"/>
      <c r="MXE58" s="11"/>
      <c r="MXF58" s="11"/>
      <c r="MXG58" s="11"/>
      <c r="MXH58" s="11"/>
      <c r="MXI58" s="11"/>
      <c r="MXJ58" s="11"/>
      <c r="MXK58" s="11"/>
      <c r="MXL58" s="11"/>
      <c r="MXM58" s="11"/>
      <c r="MXN58" s="11"/>
      <c r="MXO58" s="11"/>
      <c r="MXP58" s="11"/>
      <c r="MXQ58" s="11"/>
      <c r="MXR58" s="11"/>
      <c r="MXS58" s="11"/>
      <c r="MXT58" s="11"/>
      <c r="MXU58" s="11"/>
      <c r="MXV58" s="11"/>
      <c r="MXW58" s="11"/>
      <c r="MXX58" s="11"/>
      <c r="MXY58" s="11"/>
      <c r="MXZ58" s="11"/>
      <c r="MYA58" s="11"/>
      <c r="MYB58" s="11"/>
      <c r="MYC58" s="11"/>
      <c r="MYD58" s="11"/>
      <c r="MYE58" s="11"/>
      <c r="MYF58" s="11"/>
      <c r="MYG58" s="11"/>
      <c r="MYH58" s="11"/>
      <c r="MYI58" s="11"/>
      <c r="MYJ58" s="11"/>
      <c r="MYK58" s="11"/>
      <c r="MYL58" s="11"/>
      <c r="MYM58" s="11"/>
      <c r="MYN58" s="11"/>
      <c r="MYO58" s="11"/>
      <c r="MYP58" s="11"/>
      <c r="MYQ58" s="11"/>
      <c r="MYR58" s="11"/>
      <c r="MYS58" s="11"/>
      <c r="MYT58" s="11"/>
      <c r="MYU58" s="11"/>
      <c r="MYV58" s="11"/>
      <c r="MYW58" s="11"/>
      <c r="MYX58" s="11"/>
      <c r="MYY58" s="11"/>
      <c r="MYZ58" s="11"/>
      <c r="MZA58" s="11"/>
      <c r="MZB58" s="11"/>
      <c r="MZC58" s="11"/>
      <c r="MZD58" s="11"/>
      <c r="MZE58" s="11"/>
      <c r="MZF58" s="11"/>
      <c r="MZG58" s="11"/>
      <c r="MZH58" s="11"/>
      <c r="MZI58" s="11"/>
      <c r="MZJ58" s="11"/>
      <c r="MZK58" s="11"/>
      <c r="MZL58" s="11"/>
      <c r="MZM58" s="11"/>
      <c r="MZN58" s="11"/>
      <c r="MZO58" s="11"/>
      <c r="MZP58" s="11"/>
      <c r="MZQ58" s="11"/>
      <c r="MZR58" s="11"/>
      <c r="MZS58" s="11"/>
      <c r="MZT58" s="11"/>
      <c r="MZU58" s="11"/>
      <c r="MZV58" s="11"/>
      <c r="MZW58" s="11"/>
      <c r="MZX58" s="11"/>
      <c r="MZY58" s="11"/>
      <c r="MZZ58" s="11"/>
      <c r="NAA58" s="11"/>
      <c r="NAB58" s="11"/>
      <c r="NAC58" s="11"/>
      <c r="NAD58" s="11"/>
      <c r="NAE58" s="11"/>
      <c r="NAF58" s="11"/>
      <c r="NAG58" s="11"/>
      <c r="NAH58" s="11"/>
      <c r="NAI58" s="11"/>
      <c r="NAJ58" s="11"/>
      <c r="NAK58" s="11"/>
      <c r="NAL58" s="11"/>
      <c r="NAM58" s="11"/>
      <c r="NAN58" s="11"/>
      <c r="NAO58" s="11"/>
      <c r="NAP58" s="11"/>
      <c r="NAQ58" s="11"/>
      <c r="NAR58" s="11"/>
      <c r="NAS58" s="11"/>
      <c r="NAT58" s="11"/>
      <c r="NAU58" s="11"/>
      <c r="NAV58" s="11"/>
      <c r="NAW58" s="11"/>
      <c r="NAX58" s="11"/>
      <c r="NAY58" s="11"/>
      <c r="NAZ58" s="11"/>
      <c r="NBA58" s="11"/>
      <c r="NBB58" s="11"/>
      <c r="NBC58" s="11"/>
      <c r="NBD58" s="11"/>
      <c r="NBE58" s="11"/>
      <c r="NBF58" s="11"/>
      <c r="NBG58" s="11"/>
      <c r="NBH58" s="11"/>
      <c r="NBI58" s="11"/>
      <c r="NBJ58" s="11"/>
      <c r="NBK58" s="11"/>
      <c r="NBL58" s="11"/>
      <c r="NBM58" s="11"/>
      <c r="NBN58" s="11"/>
      <c r="NBO58" s="11"/>
      <c r="NBP58" s="11"/>
      <c r="NBQ58" s="11"/>
      <c r="NBR58" s="11"/>
      <c r="NBS58" s="11"/>
      <c r="NBT58" s="11"/>
      <c r="NBU58" s="11"/>
      <c r="NBV58" s="11"/>
      <c r="NBW58" s="11"/>
      <c r="NBX58" s="11"/>
      <c r="NBY58" s="11"/>
      <c r="NBZ58" s="11"/>
      <c r="NCA58" s="11"/>
      <c r="NCB58" s="11"/>
      <c r="NCC58" s="11"/>
      <c r="NCD58" s="11"/>
      <c r="NCE58" s="11"/>
      <c r="NCF58" s="11"/>
      <c r="NCG58" s="11"/>
      <c r="NCH58" s="11"/>
      <c r="NCI58" s="11"/>
      <c r="NCJ58" s="11"/>
      <c r="NCK58" s="11"/>
      <c r="NCL58" s="11"/>
      <c r="NCM58" s="11"/>
      <c r="NCN58" s="11"/>
      <c r="NCO58" s="11"/>
      <c r="NCP58" s="11"/>
      <c r="NCQ58" s="11"/>
      <c r="NCR58" s="11"/>
      <c r="NCS58" s="11"/>
      <c r="NCT58" s="11"/>
      <c r="NCU58" s="11"/>
      <c r="NCV58" s="11"/>
      <c r="NCW58" s="11"/>
      <c r="NCX58" s="11"/>
      <c r="NCY58" s="11"/>
      <c r="NCZ58" s="11"/>
      <c r="NDA58" s="11"/>
      <c r="NDB58" s="11"/>
      <c r="NDC58" s="11"/>
      <c r="NDD58" s="11"/>
      <c r="NDE58" s="11"/>
      <c r="NDF58" s="11"/>
      <c r="NDG58" s="11"/>
      <c r="NDH58" s="11"/>
      <c r="NDI58" s="11"/>
      <c r="NDJ58" s="11"/>
      <c r="NDK58" s="11"/>
      <c r="NDL58" s="11"/>
      <c r="NDM58" s="11"/>
      <c r="NDN58" s="11"/>
      <c r="NDO58" s="11"/>
      <c r="NDP58" s="11"/>
      <c r="NDQ58" s="11"/>
      <c r="NDR58" s="11"/>
      <c r="NDS58" s="11"/>
      <c r="NDT58" s="11"/>
      <c r="NDU58" s="11"/>
      <c r="NDV58" s="11"/>
      <c r="NDW58" s="11"/>
      <c r="NDX58" s="11"/>
      <c r="NDY58" s="11"/>
      <c r="NDZ58" s="11"/>
      <c r="NEA58" s="11"/>
      <c r="NEB58" s="11"/>
      <c r="NEC58" s="11"/>
      <c r="NED58" s="11"/>
      <c r="NEE58" s="11"/>
      <c r="NEF58" s="11"/>
      <c r="NEG58" s="11"/>
      <c r="NEH58" s="11"/>
      <c r="NEI58" s="11"/>
      <c r="NEJ58" s="11"/>
      <c r="NEK58" s="11"/>
      <c r="NEL58" s="11"/>
      <c r="NEM58" s="11"/>
      <c r="NEN58" s="11"/>
      <c r="NEO58" s="11"/>
      <c r="NEP58" s="11"/>
      <c r="NEQ58" s="11"/>
      <c r="NER58" s="11"/>
      <c r="NES58" s="11"/>
      <c r="NET58" s="11"/>
      <c r="NEU58" s="11"/>
      <c r="NEV58" s="11"/>
      <c r="NEW58" s="11"/>
      <c r="NEX58" s="11"/>
      <c r="NEY58" s="11"/>
      <c r="NEZ58" s="11"/>
      <c r="NFA58" s="11"/>
      <c r="NFB58" s="11"/>
      <c r="NFC58" s="11"/>
      <c r="NFD58" s="11"/>
      <c r="NFE58" s="11"/>
      <c r="NFF58" s="11"/>
      <c r="NFG58" s="11"/>
      <c r="NFH58" s="11"/>
      <c r="NFI58" s="11"/>
      <c r="NFJ58" s="11"/>
      <c r="NFK58" s="11"/>
      <c r="NFL58" s="11"/>
      <c r="NFM58" s="11"/>
      <c r="NFN58" s="11"/>
      <c r="NFO58" s="11"/>
      <c r="NFP58" s="11"/>
      <c r="NFQ58" s="11"/>
      <c r="NFR58" s="11"/>
      <c r="NFS58" s="11"/>
      <c r="NFT58" s="11"/>
      <c r="NFU58" s="11"/>
      <c r="NFV58" s="11"/>
      <c r="NFW58" s="11"/>
      <c r="NFX58" s="11"/>
      <c r="NFY58" s="11"/>
      <c r="NFZ58" s="11"/>
      <c r="NGA58" s="11"/>
      <c r="NGB58" s="11"/>
      <c r="NGC58" s="11"/>
      <c r="NGD58" s="11"/>
      <c r="NGE58" s="11"/>
      <c r="NGF58" s="11"/>
      <c r="NGG58" s="11"/>
      <c r="NGH58" s="11"/>
      <c r="NGI58" s="11"/>
      <c r="NGJ58" s="11"/>
      <c r="NGK58" s="11"/>
      <c r="NGL58" s="11"/>
      <c r="NGM58" s="11"/>
      <c r="NGN58" s="11"/>
      <c r="NGO58" s="11"/>
      <c r="NGP58" s="11"/>
      <c r="NGQ58" s="11"/>
      <c r="NGR58" s="11"/>
      <c r="NGS58" s="11"/>
      <c r="NGT58" s="11"/>
      <c r="NGU58" s="11"/>
      <c r="NGV58" s="11"/>
      <c r="NGW58" s="11"/>
      <c r="NGX58" s="11"/>
      <c r="NGY58" s="11"/>
      <c r="NGZ58" s="11"/>
      <c r="NHA58" s="11"/>
      <c r="NHB58" s="11"/>
      <c r="NHC58" s="11"/>
      <c r="NHD58" s="11"/>
      <c r="NHE58" s="11"/>
      <c r="NHF58" s="11"/>
      <c r="NHG58" s="11"/>
      <c r="NHH58" s="11"/>
      <c r="NHI58" s="11"/>
      <c r="NHJ58" s="11"/>
      <c r="NHK58" s="11"/>
      <c r="NHL58" s="11"/>
      <c r="NHM58" s="11"/>
      <c r="NHN58" s="11"/>
      <c r="NHO58" s="11"/>
      <c r="NHP58" s="11"/>
      <c r="NHQ58" s="11"/>
      <c r="NHR58" s="11"/>
      <c r="NHS58" s="11"/>
      <c r="NHT58" s="11"/>
      <c r="NHU58" s="11"/>
      <c r="NHV58" s="11"/>
      <c r="NHW58" s="11"/>
      <c r="NHX58" s="11"/>
      <c r="NHY58" s="11"/>
      <c r="NHZ58" s="11"/>
      <c r="NIA58" s="11"/>
      <c r="NIB58" s="11"/>
      <c r="NIC58" s="11"/>
      <c r="NID58" s="11"/>
      <c r="NIE58" s="11"/>
      <c r="NIF58" s="11"/>
      <c r="NIG58" s="11"/>
      <c r="NIH58" s="11"/>
      <c r="NII58" s="11"/>
      <c r="NIJ58" s="11"/>
      <c r="NIK58" s="11"/>
      <c r="NIL58" s="11"/>
      <c r="NIM58" s="11"/>
      <c r="NIN58" s="11"/>
      <c r="NIO58" s="11"/>
      <c r="NIP58" s="11"/>
      <c r="NIQ58" s="11"/>
      <c r="NIR58" s="11"/>
      <c r="NIS58" s="11"/>
      <c r="NIT58" s="11"/>
      <c r="NIU58" s="11"/>
      <c r="NIV58" s="11"/>
      <c r="NIW58" s="11"/>
      <c r="NIX58" s="11"/>
      <c r="NIY58" s="11"/>
      <c r="NIZ58" s="11"/>
      <c r="NJA58" s="11"/>
      <c r="NJB58" s="11"/>
      <c r="NJC58" s="11"/>
      <c r="NJD58" s="11"/>
      <c r="NJE58" s="11"/>
      <c r="NJF58" s="11"/>
      <c r="NJG58" s="11"/>
      <c r="NJH58" s="11"/>
      <c r="NJI58" s="11"/>
      <c r="NJJ58" s="11"/>
      <c r="NJK58" s="11"/>
      <c r="NJL58" s="11"/>
      <c r="NJM58" s="11"/>
      <c r="NJN58" s="11"/>
      <c r="NJO58" s="11"/>
      <c r="NJP58" s="11"/>
      <c r="NJQ58" s="11"/>
      <c r="NJR58" s="11"/>
      <c r="NJS58" s="11"/>
      <c r="NJT58" s="11"/>
      <c r="NJU58" s="11"/>
      <c r="NJV58" s="11"/>
      <c r="NJW58" s="11"/>
      <c r="NJX58" s="11"/>
      <c r="NJY58" s="11"/>
      <c r="NJZ58" s="11"/>
      <c r="NKA58" s="11"/>
      <c r="NKB58" s="11"/>
      <c r="NKC58" s="11"/>
      <c r="NKD58" s="11"/>
      <c r="NKE58" s="11"/>
      <c r="NKF58" s="11"/>
      <c r="NKG58" s="11"/>
      <c r="NKH58" s="11"/>
      <c r="NKI58" s="11"/>
      <c r="NKJ58" s="11"/>
      <c r="NKK58" s="11"/>
      <c r="NKL58" s="11"/>
      <c r="NKM58" s="11"/>
      <c r="NKN58" s="11"/>
      <c r="NKO58" s="11"/>
      <c r="NKP58" s="11"/>
      <c r="NKQ58" s="11"/>
      <c r="NKR58" s="11"/>
      <c r="NKS58" s="11"/>
      <c r="NKT58" s="11"/>
      <c r="NKU58" s="11"/>
      <c r="NKV58" s="11"/>
      <c r="NKW58" s="11"/>
      <c r="NKX58" s="11"/>
      <c r="NKY58" s="11"/>
      <c r="NKZ58" s="11"/>
      <c r="NLA58" s="11"/>
      <c r="NLB58" s="11"/>
      <c r="NLC58" s="11"/>
      <c r="NLD58" s="11"/>
      <c r="NLE58" s="11"/>
      <c r="NLF58" s="11"/>
      <c r="NLG58" s="11"/>
      <c r="NLH58" s="11"/>
      <c r="NLI58" s="11"/>
      <c r="NLJ58" s="11"/>
      <c r="NLK58" s="11"/>
      <c r="NLL58" s="11"/>
      <c r="NLM58" s="11"/>
      <c r="NLN58" s="11"/>
      <c r="NLO58" s="11"/>
      <c r="NLP58" s="11"/>
      <c r="NLQ58" s="11"/>
      <c r="NLR58" s="11"/>
      <c r="NLS58" s="11"/>
      <c r="NLT58" s="11"/>
      <c r="NLU58" s="11"/>
      <c r="NLV58" s="11"/>
      <c r="NLW58" s="11"/>
      <c r="NLX58" s="11"/>
      <c r="NLY58" s="11"/>
      <c r="NLZ58" s="11"/>
      <c r="NMA58" s="11"/>
      <c r="NMB58" s="11"/>
      <c r="NMC58" s="11"/>
      <c r="NMD58" s="11"/>
      <c r="NME58" s="11"/>
      <c r="NMF58" s="11"/>
      <c r="NMG58" s="11"/>
      <c r="NMH58" s="11"/>
      <c r="NMI58" s="11"/>
      <c r="NMJ58" s="11"/>
      <c r="NMK58" s="11"/>
      <c r="NML58" s="11"/>
      <c r="NMM58" s="11"/>
      <c r="NMN58" s="11"/>
      <c r="NMO58" s="11"/>
      <c r="NMP58" s="11"/>
      <c r="NMQ58" s="11"/>
      <c r="NMR58" s="11"/>
      <c r="NMS58" s="11"/>
      <c r="NMT58" s="11"/>
      <c r="NMU58" s="11"/>
      <c r="NMV58" s="11"/>
      <c r="NMW58" s="11"/>
      <c r="NMX58" s="11"/>
      <c r="NMY58" s="11"/>
      <c r="NMZ58" s="11"/>
      <c r="NNA58" s="11"/>
      <c r="NNB58" s="11"/>
      <c r="NNC58" s="11"/>
      <c r="NND58" s="11"/>
      <c r="NNE58" s="11"/>
      <c r="NNF58" s="11"/>
      <c r="NNG58" s="11"/>
      <c r="NNH58" s="11"/>
      <c r="NNI58" s="11"/>
      <c r="NNJ58" s="11"/>
      <c r="NNK58" s="11"/>
      <c r="NNL58" s="11"/>
      <c r="NNM58" s="11"/>
      <c r="NNN58" s="11"/>
      <c r="NNO58" s="11"/>
      <c r="NNP58" s="11"/>
      <c r="NNQ58" s="11"/>
      <c r="NNR58" s="11"/>
      <c r="NNS58" s="11"/>
      <c r="NNT58" s="11"/>
      <c r="NNU58" s="11"/>
      <c r="NNV58" s="11"/>
      <c r="NNW58" s="11"/>
      <c r="NNX58" s="11"/>
      <c r="NNY58" s="11"/>
      <c r="NNZ58" s="11"/>
      <c r="NOA58" s="11"/>
      <c r="NOB58" s="11"/>
      <c r="NOC58" s="11"/>
      <c r="NOD58" s="11"/>
      <c r="NOE58" s="11"/>
      <c r="NOF58" s="11"/>
      <c r="NOG58" s="11"/>
      <c r="NOH58" s="11"/>
      <c r="NOI58" s="11"/>
      <c r="NOJ58" s="11"/>
      <c r="NOK58" s="11"/>
      <c r="NOL58" s="11"/>
      <c r="NOM58" s="11"/>
      <c r="NON58" s="11"/>
      <c r="NOO58" s="11"/>
      <c r="NOP58" s="11"/>
      <c r="NOQ58" s="11"/>
      <c r="NOR58" s="11"/>
      <c r="NOS58" s="11"/>
      <c r="NOT58" s="11"/>
      <c r="NOU58" s="11"/>
      <c r="NOV58" s="11"/>
      <c r="NOW58" s="11"/>
      <c r="NOX58" s="11"/>
      <c r="NOY58" s="11"/>
      <c r="NOZ58" s="11"/>
      <c r="NPA58" s="11"/>
      <c r="NPB58" s="11"/>
      <c r="NPC58" s="11"/>
      <c r="NPD58" s="11"/>
      <c r="NPE58" s="11"/>
      <c r="NPF58" s="11"/>
      <c r="NPG58" s="11"/>
      <c r="NPH58" s="11"/>
      <c r="NPI58" s="11"/>
      <c r="NPJ58" s="11"/>
      <c r="NPK58" s="11"/>
      <c r="NPL58" s="11"/>
      <c r="NPM58" s="11"/>
      <c r="NPN58" s="11"/>
      <c r="NPO58" s="11"/>
      <c r="NPP58" s="11"/>
      <c r="NPQ58" s="11"/>
      <c r="NPR58" s="11"/>
      <c r="NPS58" s="11"/>
      <c r="NPT58" s="11"/>
      <c r="NPU58" s="11"/>
      <c r="NPV58" s="11"/>
      <c r="NPW58" s="11"/>
      <c r="NPX58" s="11"/>
      <c r="NPY58" s="11"/>
      <c r="NPZ58" s="11"/>
      <c r="NQA58" s="11"/>
      <c r="NQB58" s="11"/>
      <c r="NQC58" s="11"/>
      <c r="NQD58" s="11"/>
      <c r="NQE58" s="11"/>
      <c r="NQF58" s="11"/>
      <c r="NQG58" s="11"/>
      <c r="NQH58" s="11"/>
      <c r="NQI58" s="11"/>
      <c r="NQJ58" s="11"/>
      <c r="NQK58" s="11"/>
      <c r="NQL58" s="11"/>
      <c r="NQM58" s="11"/>
      <c r="NQN58" s="11"/>
      <c r="NQO58" s="11"/>
      <c r="NQP58" s="11"/>
      <c r="NQQ58" s="11"/>
      <c r="NQR58" s="11"/>
      <c r="NQS58" s="11"/>
      <c r="NQT58" s="11"/>
      <c r="NQU58" s="11"/>
      <c r="NQV58" s="11"/>
      <c r="NQW58" s="11"/>
      <c r="NQX58" s="11"/>
      <c r="NQY58" s="11"/>
      <c r="NQZ58" s="11"/>
      <c r="NRA58" s="11"/>
      <c r="NRB58" s="11"/>
      <c r="NRC58" s="11"/>
      <c r="NRD58" s="11"/>
      <c r="NRE58" s="11"/>
      <c r="NRF58" s="11"/>
      <c r="NRG58" s="11"/>
      <c r="NRH58" s="11"/>
      <c r="NRI58" s="11"/>
      <c r="NRJ58" s="11"/>
      <c r="NRK58" s="11"/>
      <c r="NRL58" s="11"/>
      <c r="NRM58" s="11"/>
      <c r="NRN58" s="11"/>
      <c r="NRO58" s="11"/>
      <c r="NRP58" s="11"/>
      <c r="NRQ58" s="11"/>
      <c r="NRR58" s="11"/>
      <c r="NRS58" s="11"/>
      <c r="NRT58" s="11"/>
      <c r="NRU58" s="11"/>
      <c r="NRV58" s="11"/>
      <c r="NRW58" s="11"/>
      <c r="NRX58" s="11"/>
      <c r="NRY58" s="11"/>
      <c r="NRZ58" s="11"/>
      <c r="NSA58" s="11"/>
      <c r="NSB58" s="11"/>
      <c r="NSC58" s="11"/>
      <c r="NSD58" s="11"/>
      <c r="NSE58" s="11"/>
      <c r="NSF58" s="11"/>
      <c r="NSG58" s="11"/>
      <c r="NSH58" s="11"/>
      <c r="NSI58" s="11"/>
      <c r="NSJ58" s="11"/>
      <c r="NSK58" s="11"/>
      <c r="NSL58" s="11"/>
      <c r="NSM58" s="11"/>
      <c r="NSN58" s="11"/>
      <c r="NSO58" s="11"/>
      <c r="NSP58" s="11"/>
      <c r="NSQ58" s="11"/>
      <c r="NSR58" s="11"/>
      <c r="NSS58" s="11"/>
      <c r="NST58" s="11"/>
      <c r="NSU58" s="11"/>
      <c r="NSV58" s="11"/>
      <c r="NSW58" s="11"/>
      <c r="NSX58" s="11"/>
      <c r="NSY58" s="11"/>
      <c r="NSZ58" s="11"/>
      <c r="NTA58" s="11"/>
      <c r="NTB58" s="11"/>
      <c r="NTC58" s="11"/>
      <c r="NTD58" s="11"/>
      <c r="NTE58" s="11"/>
      <c r="NTF58" s="11"/>
      <c r="NTG58" s="11"/>
      <c r="NTH58" s="11"/>
      <c r="NTI58" s="11"/>
      <c r="NTJ58" s="11"/>
      <c r="NTK58" s="11"/>
      <c r="NTL58" s="11"/>
      <c r="NTM58" s="11"/>
      <c r="NTN58" s="11"/>
      <c r="NTO58" s="11"/>
      <c r="NTP58" s="11"/>
      <c r="NTQ58" s="11"/>
      <c r="NTR58" s="11"/>
      <c r="NTS58" s="11"/>
      <c r="NTT58" s="11"/>
      <c r="NTU58" s="11"/>
      <c r="NTV58" s="11"/>
      <c r="NTW58" s="11"/>
      <c r="NTX58" s="11"/>
      <c r="NTY58" s="11"/>
      <c r="NTZ58" s="11"/>
      <c r="NUA58" s="11"/>
      <c r="NUB58" s="11"/>
      <c r="NUC58" s="11"/>
      <c r="NUD58" s="11"/>
      <c r="NUE58" s="11"/>
      <c r="NUF58" s="11"/>
      <c r="NUG58" s="11"/>
      <c r="NUH58" s="11"/>
      <c r="NUI58" s="11"/>
      <c r="NUJ58" s="11"/>
      <c r="NUK58" s="11"/>
      <c r="NUL58" s="11"/>
      <c r="NUM58" s="11"/>
      <c r="NUN58" s="11"/>
      <c r="NUO58" s="11"/>
      <c r="NUP58" s="11"/>
      <c r="NUQ58" s="11"/>
      <c r="NUR58" s="11"/>
      <c r="NUS58" s="11"/>
      <c r="NUT58" s="11"/>
      <c r="NUU58" s="11"/>
      <c r="NUV58" s="11"/>
      <c r="NUW58" s="11"/>
      <c r="NUX58" s="11"/>
      <c r="NUY58" s="11"/>
      <c r="NUZ58" s="11"/>
      <c r="NVA58" s="11"/>
      <c r="NVB58" s="11"/>
      <c r="NVC58" s="11"/>
      <c r="NVD58" s="11"/>
      <c r="NVE58" s="11"/>
      <c r="NVF58" s="11"/>
      <c r="NVG58" s="11"/>
      <c r="NVH58" s="11"/>
      <c r="NVI58" s="11"/>
      <c r="NVJ58" s="11"/>
      <c r="NVK58" s="11"/>
      <c r="NVL58" s="11"/>
      <c r="NVM58" s="11"/>
      <c r="NVN58" s="11"/>
      <c r="NVO58" s="11"/>
      <c r="NVP58" s="11"/>
      <c r="NVQ58" s="11"/>
      <c r="NVR58" s="11"/>
      <c r="NVS58" s="11"/>
      <c r="NVT58" s="11"/>
      <c r="NVU58" s="11"/>
      <c r="NVV58" s="11"/>
      <c r="NVW58" s="11"/>
      <c r="NVX58" s="11"/>
      <c r="NVY58" s="11"/>
      <c r="NVZ58" s="11"/>
      <c r="NWA58" s="11"/>
      <c r="NWB58" s="11"/>
      <c r="NWC58" s="11"/>
      <c r="NWD58" s="11"/>
      <c r="NWE58" s="11"/>
      <c r="NWF58" s="11"/>
      <c r="NWG58" s="11"/>
      <c r="NWH58" s="11"/>
      <c r="NWI58" s="11"/>
      <c r="NWJ58" s="11"/>
      <c r="NWK58" s="11"/>
      <c r="NWL58" s="11"/>
      <c r="NWM58" s="11"/>
      <c r="NWN58" s="11"/>
      <c r="NWO58" s="11"/>
      <c r="NWP58" s="11"/>
      <c r="NWQ58" s="11"/>
      <c r="NWR58" s="11"/>
      <c r="NWS58" s="11"/>
      <c r="NWT58" s="11"/>
      <c r="NWU58" s="11"/>
      <c r="NWV58" s="11"/>
      <c r="NWW58" s="11"/>
      <c r="NWX58" s="11"/>
      <c r="NWY58" s="11"/>
      <c r="NWZ58" s="11"/>
      <c r="NXA58" s="11"/>
      <c r="NXB58" s="11"/>
      <c r="NXC58" s="11"/>
      <c r="NXD58" s="11"/>
      <c r="NXE58" s="11"/>
      <c r="NXF58" s="11"/>
      <c r="NXG58" s="11"/>
      <c r="NXH58" s="11"/>
      <c r="NXI58" s="11"/>
      <c r="NXJ58" s="11"/>
      <c r="NXK58" s="11"/>
      <c r="NXL58" s="11"/>
      <c r="NXM58" s="11"/>
      <c r="NXN58" s="11"/>
      <c r="NXO58" s="11"/>
      <c r="NXP58" s="11"/>
      <c r="NXQ58" s="11"/>
      <c r="NXR58" s="11"/>
      <c r="NXS58" s="11"/>
      <c r="NXT58" s="11"/>
      <c r="NXU58" s="11"/>
      <c r="NXV58" s="11"/>
      <c r="NXW58" s="11"/>
      <c r="NXX58" s="11"/>
      <c r="NXY58" s="11"/>
      <c r="NXZ58" s="11"/>
      <c r="NYA58" s="11"/>
      <c r="NYB58" s="11"/>
      <c r="NYC58" s="11"/>
      <c r="NYD58" s="11"/>
      <c r="NYE58" s="11"/>
      <c r="NYF58" s="11"/>
      <c r="NYG58" s="11"/>
      <c r="NYH58" s="11"/>
      <c r="NYI58" s="11"/>
      <c r="NYJ58" s="11"/>
      <c r="NYK58" s="11"/>
      <c r="NYL58" s="11"/>
      <c r="NYM58" s="11"/>
      <c r="NYN58" s="11"/>
      <c r="NYO58" s="11"/>
      <c r="NYP58" s="11"/>
      <c r="NYQ58" s="11"/>
      <c r="NYR58" s="11"/>
      <c r="NYS58" s="11"/>
      <c r="NYT58" s="11"/>
      <c r="NYU58" s="11"/>
      <c r="NYV58" s="11"/>
      <c r="NYW58" s="11"/>
      <c r="NYX58" s="11"/>
      <c r="NYY58" s="11"/>
      <c r="NYZ58" s="11"/>
      <c r="NZA58" s="11"/>
      <c r="NZB58" s="11"/>
      <c r="NZC58" s="11"/>
      <c r="NZD58" s="11"/>
      <c r="NZE58" s="11"/>
      <c r="NZF58" s="11"/>
      <c r="NZG58" s="11"/>
      <c r="NZH58" s="11"/>
      <c r="NZI58" s="11"/>
      <c r="NZJ58" s="11"/>
      <c r="NZK58" s="11"/>
      <c r="NZL58" s="11"/>
      <c r="NZM58" s="11"/>
      <c r="NZN58" s="11"/>
      <c r="NZO58" s="11"/>
      <c r="NZP58" s="11"/>
      <c r="NZQ58" s="11"/>
      <c r="NZR58" s="11"/>
      <c r="NZS58" s="11"/>
      <c r="NZT58" s="11"/>
      <c r="NZU58" s="11"/>
      <c r="NZV58" s="11"/>
      <c r="NZW58" s="11"/>
      <c r="NZX58" s="11"/>
      <c r="NZY58" s="11"/>
      <c r="NZZ58" s="11"/>
      <c r="OAA58" s="11"/>
      <c r="OAB58" s="11"/>
      <c r="OAC58" s="11"/>
      <c r="OAD58" s="11"/>
      <c r="OAE58" s="11"/>
      <c r="OAF58" s="11"/>
      <c r="OAG58" s="11"/>
      <c r="OAH58" s="11"/>
      <c r="OAI58" s="11"/>
      <c r="OAJ58" s="11"/>
      <c r="OAK58" s="11"/>
      <c r="OAL58" s="11"/>
      <c r="OAM58" s="11"/>
      <c r="OAN58" s="11"/>
      <c r="OAO58" s="11"/>
      <c r="OAP58" s="11"/>
      <c r="OAQ58" s="11"/>
      <c r="OAR58" s="11"/>
      <c r="OAS58" s="11"/>
      <c r="OAT58" s="11"/>
      <c r="OAU58" s="11"/>
      <c r="OAV58" s="11"/>
      <c r="OAW58" s="11"/>
      <c r="OAX58" s="11"/>
      <c r="OAY58" s="11"/>
      <c r="OAZ58" s="11"/>
      <c r="OBA58" s="11"/>
      <c r="OBB58" s="11"/>
      <c r="OBC58" s="11"/>
      <c r="OBD58" s="11"/>
      <c r="OBE58" s="11"/>
      <c r="OBF58" s="11"/>
      <c r="OBG58" s="11"/>
      <c r="OBH58" s="11"/>
      <c r="OBI58" s="11"/>
      <c r="OBJ58" s="11"/>
      <c r="OBK58" s="11"/>
      <c r="OBL58" s="11"/>
      <c r="OBM58" s="11"/>
      <c r="OBN58" s="11"/>
      <c r="OBO58" s="11"/>
      <c r="OBP58" s="11"/>
      <c r="OBQ58" s="11"/>
      <c r="OBR58" s="11"/>
      <c r="OBS58" s="11"/>
      <c r="OBT58" s="11"/>
      <c r="OBU58" s="11"/>
      <c r="OBV58" s="11"/>
      <c r="OBW58" s="11"/>
      <c r="OBX58" s="11"/>
      <c r="OBY58" s="11"/>
      <c r="OBZ58" s="11"/>
      <c r="OCA58" s="11"/>
      <c r="OCB58" s="11"/>
      <c r="OCC58" s="11"/>
      <c r="OCD58" s="11"/>
      <c r="OCE58" s="11"/>
      <c r="OCF58" s="11"/>
      <c r="OCG58" s="11"/>
      <c r="OCH58" s="11"/>
      <c r="OCI58" s="11"/>
      <c r="OCJ58" s="11"/>
      <c r="OCK58" s="11"/>
      <c r="OCL58" s="11"/>
      <c r="OCM58" s="11"/>
      <c r="OCN58" s="11"/>
      <c r="OCO58" s="11"/>
      <c r="OCP58" s="11"/>
      <c r="OCQ58" s="11"/>
      <c r="OCR58" s="11"/>
      <c r="OCS58" s="11"/>
      <c r="OCT58" s="11"/>
      <c r="OCU58" s="11"/>
      <c r="OCV58" s="11"/>
      <c r="OCW58" s="11"/>
      <c r="OCX58" s="11"/>
      <c r="OCY58" s="11"/>
      <c r="OCZ58" s="11"/>
      <c r="ODA58" s="11"/>
      <c r="ODB58" s="11"/>
      <c r="ODC58" s="11"/>
      <c r="ODD58" s="11"/>
      <c r="ODE58" s="11"/>
      <c r="ODF58" s="11"/>
      <c r="ODG58" s="11"/>
      <c r="ODH58" s="11"/>
      <c r="ODI58" s="11"/>
      <c r="ODJ58" s="11"/>
      <c r="ODK58" s="11"/>
      <c r="ODL58" s="11"/>
      <c r="ODM58" s="11"/>
      <c r="ODN58" s="11"/>
      <c r="ODO58" s="11"/>
      <c r="ODP58" s="11"/>
      <c r="ODQ58" s="11"/>
      <c r="ODR58" s="11"/>
      <c r="ODS58" s="11"/>
      <c r="ODT58" s="11"/>
      <c r="ODU58" s="11"/>
      <c r="ODV58" s="11"/>
      <c r="ODW58" s="11"/>
      <c r="ODX58" s="11"/>
      <c r="ODY58" s="11"/>
      <c r="ODZ58" s="11"/>
      <c r="OEA58" s="11"/>
      <c r="OEB58" s="11"/>
      <c r="OEC58" s="11"/>
      <c r="OED58" s="11"/>
      <c r="OEE58" s="11"/>
      <c r="OEF58" s="11"/>
      <c r="OEG58" s="11"/>
      <c r="OEH58" s="11"/>
      <c r="OEI58" s="11"/>
      <c r="OEJ58" s="11"/>
      <c r="OEK58" s="11"/>
      <c r="OEL58" s="11"/>
      <c r="OEM58" s="11"/>
      <c r="OEN58" s="11"/>
      <c r="OEO58" s="11"/>
      <c r="OEP58" s="11"/>
      <c r="OEQ58" s="11"/>
      <c r="OER58" s="11"/>
      <c r="OES58" s="11"/>
      <c r="OET58" s="11"/>
      <c r="OEU58" s="11"/>
      <c r="OEV58" s="11"/>
      <c r="OEW58" s="11"/>
      <c r="OEX58" s="11"/>
      <c r="OEY58" s="11"/>
      <c r="OEZ58" s="11"/>
      <c r="OFA58" s="11"/>
      <c r="OFB58" s="11"/>
      <c r="OFC58" s="11"/>
      <c r="OFD58" s="11"/>
      <c r="OFE58" s="11"/>
      <c r="OFF58" s="11"/>
      <c r="OFG58" s="11"/>
      <c r="OFH58" s="11"/>
      <c r="OFI58" s="11"/>
      <c r="OFJ58" s="11"/>
      <c r="OFK58" s="11"/>
      <c r="OFL58" s="11"/>
      <c r="OFM58" s="11"/>
      <c r="OFN58" s="11"/>
      <c r="OFO58" s="11"/>
      <c r="OFP58" s="11"/>
      <c r="OFQ58" s="11"/>
      <c r="OFR58" s="11"/>
      <c r="OFS58" s="11"/>
      <c r="OFT58" s="11"/>
      <c r="OFU58" s="11"/>
      <c r="OFV58" s="11"/>
      <c r="OFW58" s="11"/>
      <c r="OFX58" s="11"/>
      <c r="OFY58" s="11"/>
      <c r="OFZ58" s="11"/>
      <c r="OGA58" s="11"/>
      <c r="OGB58" s="11"/>
      <c r="OGC58" s="11"/>
      <c r="OGD58" s="11"/>
      <c r="OGE58" s="11"/>
      <c r="OGF58" s="11"/>
      <c r="OGG58" s="11"/>
      <c r="OGH58" s="11"/>
      <c r="OGI58" s="11"/>
      <c r="OGJ58" s="11"/>
      <c r="OGK58" s="11"/>
      <c r="OGL58" s="11"/>
      <c r="OGM58" s="11"/>
      <c r="OGN58" s="11"/>
      <c r="OGO58" s="11"/>
      <c r="OGP58" s="11"/>
      <c r="OGQ58" s="11"/>
      <c r="OGR58" s="11"/>
      <c r="OGS58" s="11"/>
      <c r="OGT58" s="11"/>
      <c r="OGU58" s="11"/>
      <c r="OGV58" s="11"/>
      <c r="OGW58" s="11"/>
      <c r="OGX58" s="11"/>
      <c r="OGY58" s="11"/>
      <c r="OGZ58" s="11"/>
      <c r="OHA58" s="11"/>
      <c r="OHB58" s="11"/>
      <c r="OHC58" s="11"/>
      <c r="OHD58" s="11"/>
      <c r="OHE58" s="11"/>
      <c r="OHF58" s="11"/>
      <c r="OHG58" s="11"/>
      <c r="OHH58" s="11"/>
      <c r="OHI58" s="11"/>
      <c r="OHJ58" s="11"/>
      <c r="OHK58" s="11"/>
      <c r="OHL58" s="11"/>
      <c r="OHM58" s="11"/>
      <c r="OHN58" s="11"/>
      <c r="OHO58" s="11"/>
      <c r="OHP58" s="11"/>
      <c r="OHQ58" s="11"/>
      <c r="OHR58" s="11"/>
      <c r="OHS58" s="11"/>
      <c r="OHT58" s="11"/>
      <c r="OHU58" s="11"/>
      <c r="OHV58" s="11"/>
      <c r="OHW58" s="11"/>
      <c r="OHX58" s="11"/>
      <c r="OHY58" s="11"/>
      <c r="OHZ58" s="11"/>
      <c r="OIA58" s="11"/>
      <c r="OIB58" s="11"/>
      <c r="OIC58" s="11"/>
      <c r="OID58" s="11"/>
      <c r="OIE58" s="11"/>
      <c r="OIF58" s="11"/>
      <c r="OIG58" s="11"/>
      <c r="OIH58" s="11"/>
      <c r="OII58" s="11"/>
      <c r="OIJ58" s="11"/>
      <c r="OIK58" s="11"/>
      <c r="OIL58" s="11"/>
      <c r="OIM58" s="11"/>
      <c r="OIN58" s="11"/>
      <c r="OIO58" s="11"/>
      <c r="OIP58" s="11"/>
      <c r="OIQ58" s="11"/>
      <c r="OIR58" s="11"/>
      <c r="OIS58" s="11"/>
      <c r="OIT58" s="11"/>
      <c r="OIU58" s="11"/>
      <c r="OIV58" s="11"/>
      <c r="OIW58" s="11"/>
      <c r="OIX58" s="11"/>
      <c r="OIY58" s="11"/>
      <c r="OIZ58" s="11"/>
      <c r="OJA58" s="11"/>
      <c r="OJB58" s="11"/>
      <c r="OJC58" s="11"/>
      <c r="OJD58" s="11"/>
      <c r="OJE58" s="11"/>
      <c r="OJF58" s="11"/>
      <c r="OJG58" s="11"/>
      <c r="OJH58" s="11"/>
      <c r="OJI58" s="11"/>
      <c r="OJJ58" s="11"/>
      <c r="OJK58" s="11"/>
      <c r="OJL58" s="11"/>
      <c r="OJM58" s="11"/>
      <c r="OJN58" s="11"/>
      <c r="OJO58" s="11"/>
      <c r="OJP58" s="11"/>
      <c r="OJQ58" s="11"/>
      <c r="OJR58" s="11"/>
      <c r="OJS58" s="11"/>
      <c r="OJT58" s="11"/>
      <c r="OJU58" s="11"/>
      <c r="OJV58" s="11"/>
      <c r="OJW58" s="11"/>
      <c r="OJX58" s="11"/>
      <c r="OJY58" s="11"/>
      <c r="OJZ58" s="11"/>
      <c r="OKA58" s="11"/>
      <c r="OKB58" s="11"/>
      <c r="OKC58" s="11"/>
      <c r="OKD58" s="11"/>
      <c r="OKE58" s="11"/>
      <c r="OKF58" s="11"/>
      <c r="OKG58" s="11"/>
      <c r="OKH58" s="11"/>
      <c r="OKI58" s="11"/>
      <c r="OKJ58" s="11"/>
      <c r="OKK58" s="11"/>
      <c r="OKL58" s="11"/>
      <c r="OKM58" s="11"/>
      <c r="OKN58" s="11"/>
      <c r="OKO58" s="11"/>
      <c r="OKP58" s="11"/>
      <c r="OKQ58" s="11"/>
      <c r="OKR58" s="11"/>
      <c r="OKS58" s="11"/>
      <c r="OKT58" s="11"/>
      <c r="OKU58" s="11"/>
      <c r="OKV58" s="11"/>
      <c r="OKW58" s="11"/>
      <c r="OKX58" s="11"/>
      <c r="OKY58" s="11"/>
      <c r="OKZ58" s="11"/>
      <c r="OLA58" s="11"/>
      <c r="OLB58" s="11"/>
      <c r="OLC58" s="11"/>
      <c r="OLD58" s="11"/>
      <c r="OLE58" s="11"/>
      <c r="OLF58" s="11"/>
      <c r="OLG58" s="11"/>
      <c r="OLH58" s="11"/>
      <c r="OLI58" s="11"/>
      <c r="OLJ58" s="11"/>
      <c r="OLK58" s="11"/>
      <c r="OLL58" s="11"/>
      <c r="OLM58" s="11"/>
      <c r="OLN58" s="11"/>
      <c r="OLO58" s="11"/>
      <c r="OLP58" s="11"/>
      <c r="OLQ58" s="11"/>
      <c r="OLR58" s="11"/>
      <c r="OLS58" s="11"/>
      <c r="OLT58" s="11"/>
      <c r="OLU58" s="11"/>
      <c r="OLV58" s="11"/>
      <c r="OLW58" s="11"/>
      <c r="OLX58" s="11"/>
      <c r="OLY58" s="11"/>
      <c r="OLZ58" s="11"/>
      <c r="OMA58" s="11"/>
      <c r="OMB58" s="11"/>
      <c r="OMC58" s="11"/>
      <c r="OMD58" s="11"/>
      <c r="OME58" s="11"/>
      <c r="OMF58" s="11"/>
      <c r="OMG58" s="11"/>
      <c r="OMH58" s="11"/>
      <c r="OMI58" s="11"/>
      <c r="OMJ58" s="11"/>
      <c r="OMK58" s="11"/>
      <c r="OML58" s="11"/>
      <c r="OMM58" s="11"/>
      <c r="OMN58" s="11"/>
      <c r="OMO58" s="11"/>
      <c r="OMP58" s="11"/>
      <c r="OMQ58" s="11"/>
      <c r="OMR58" s="11"/>
      <c r="OMS58" s="11"/>
      <c r="OMT58" s="11"/>
      <c r="OMU58" s="11"/>
      <c r="OMV58" s="11"/>
      <c r="OMW58" s="11"/>
      <c r="OMX58" s="11"/>
      <c r="OMY58" s="11"/>
      <c r="OMZ58" s="11"/>
      <c r="ONA58" s="11"/>
      <c r="ONB58" s="11"/>
      <c r="ONC58" s="11"/>
      <c r="OND58" s="11"/>
      <c r="ONE58" s="11"/>
      <c r="ONF58" s="11"/>
      <c r="ONG58" s="11"/>
      <c r="ONH58" s="11"/>
      <c r="ONI58" s="11"/>
      <c r="ONJ58" s="11"/>
      <c r="ONK58" s="11"/>
      <c r="ONL58" s="11"/>
      <c r="ONM58" s="11"/>
      <c r="ONN58" s="11"/>
      <c r="ONO58" s="11"/>
      <c r="ONP58" s="11"/>
      <c r="ONQ58" s="11"/>
      <c r="ONR58" s="11"/>
      <c r="ONS58" s="11"/>
      <c r="ONT58" s="11"/>
      <c r="ONU58" s="11"/>
      <c r="ONV58" s="11"/>
      <c r="ONW58" s="11"/>
      <c r="ONX58" s="11"/>
      <c r="ONY58" s="11"/>
      <c r="ONZ58" s="11"/>
      <c r="OOA58" s="11"/>
      <c r="OOB58" s="11"/>
      <c r="OOC58" s="11"/>
      <c r="OOD58" s="11"/>
      <c r="OOE58" s="11"/>
      <c r="OOF58" s="11"/>
      <c r="OOG58" s="11"/>
      <c r="OOH58" s="11"/>
      <c r="OOI58" s="11"/>
      <c r="OOJ58" s="11"/>
      <c r="OOK58" s="11"/>
      <c r="OOL58" s="11"/>
      <c r="OOM58" s="11"/>
      <c r="OON58" s="11"/>
      <c r="OOO58" s="11"/>
      <c r="OOP58" s="11"/>
      <c r="OOQ58" s="11"/>
      <c r="OOR58" s="11"/>
      <c r="OOS58" s="11"/>
      <c r="OOT58" s="11"/>
      <c r="OOU58" s="11"/>
      <c r="OOV58" s="11"/>
      <c r="OOW58" s="11"/>
      <c r="OOX58" s="11"/>
      <c r="OOY58" s="11"/>
      <c r="OOZ58" s="11"/>
      <c r="OPA58" s="11"/>
      <c r="OPB58" s="11"/>
      <c r="OPC58" s="11"/>
      <c r="OPD58" s="11"/>
      <c r="OPE58" s="11"/>
      <c r="OPF58" s="11"/>
      <c r="OPG58" s="11"/>
      <c r="OPH58" s="11"/>
      <c r="OPI58" s="11"/>
      <c r="OPJ58" s="11"/>
      <c r="OPK58" s="11"/>
      <c r="OPL58" s="11"/>
      <c r="OPM58" s="11"/>
      <c r="OPN58" s="11"/>
      <c r="OPO58" s="11"/>
      <c r="OPP58" s="11"/>
      <c r="OPQ58" s="11"/>
      <c r="OPR58" s="11"/>
      <c r="OPS58" s="11"/>
      <c r="OPT58" s="11"/>
      <c r="OPU58" s="11"/>
      <c r="OPV58" s="11"/>
      <c r="OPW58" s="11"/>
      <c r="OPX58" s="11"/>
      <c r="OPY58" s="11"/>
      <c r="OPZ58" s="11"/>
      <c r="OQA58" s="11"/>
      <c r="OQB58" s="11"/>
      <c r="OQC58" s="11"/>
      <c r="OQD58" s="11"/>
      <c r="OQE58" s="11"/>
      <c r="OQF58" s="11"/>
      <c r="OQG58" s="11"/>
      <c r="OQH58" s="11"/>
      <c r="OQI58" s="11"/>
      <c r="OQJ58" s="11"/>
      <c r="OQK58" s="11"/>
      <c r="OQL58" s="11"/>
      <c r="OQM58" s="11"/>
      <c r="OQN58" s="11"/>
      <c r="OQO58" s="11"/>
      <c r="OQP58" s="11"/>
      <c r="OQQ58" s="11"/>
      <c r="OQR58" s="11"/>
      <c r="OQS58" s="11"/>
      <c r="OQT58" s="11"/>
      <c r="OQU58" s="11"/>
      <c r="OQV58" s="11"/>
      <c r="OQW58" s="11"/>
      <c r="OQX58" s="11"/>
      <c r="OQY58" s="11"/>
      <c r="OQZ58" s="11"/>
      <c r="ORA58" s="11"/>
      <c r="ORB58" s="11"/>
      <c r="ORC58" s="11"/>
      <c r="ORD58" s="11"/>
      <c r="ORE58" s="11"/>
      <c r="ORF58" s="11"/>
      <c r="ORG58" s="11"/>
      <c r="ORH58" s="11"/>
      <c r="ORI58" s="11"/>
      <c r="ORJ58" s="11"/>
      <c r="ORK58" s="11"/>
      <c r="ORL58" s="11"/>
      <c r="ORM58" s="11"/>
      <c r="ORN58" s="11"/>
      <c r="ORO58" s="11"/>
      <c r="ORP58" s="11"/>
      <c r="ORQ58" s="11"/>
      <c r="ORR58" s="11"/>
      <c r="ORS58" s="11"/>
      <c r="ORT58" s="11"/>
      <c r="ORU58" s="11"/>
      <c r="ORV58" s="11"/>
      <c r="ORW58" s="11"/>
      <c r="ORX58" s="11"/>
      <c r="ORY58" s="11"/>
      <c r="ORZ58" s="11"/>
      <c r="OSA58" s="11"/>
      <c r="OSB58" s="11"/>
      <c r="OSC58" s="11"/>
      <c r="OSD58" s="11"/>
      <c r="OSE58" s="11"/>
      <c r="OSF58" s="11"/>
      <c r="OSG58" s="11"/>
      <c r="OSH58" s="11"/>
      <c r="OSI58" s="11"/>
      <c r="OSJ58" s="11"/>
      <c r="OSK58" s="11"/>
      <c r="OSL58" s="11"/>
      <c r="OSM58" s="11"/>
      <c r="OSN58" s="11"/>
      <c r="OSO58" s="11"/>
      <c r="OSP58" s="11"/>
      <c r="OSQ58" s="11"/>
      <c r="OSR58" s="11"/>
      <c r="OSS58" s="11"/>
      <c r="OST58" s="11"/>
      <c r="OSU58" s="11"/>
      <c r="OSV58" s="11"/>
      <c r="OSW58" s="11"/>
      <c r="OSX58" s="11"/>
      <c r="OSY58" s="11"/>
      <c r="OSZ58" s="11"/>
      <c r="OTA58" s="11"/>
      <c r="OTB58" s="11"/>
      <c r="OTC58" s="11"/>
      <c r="OTD58" s="11"/>
      <c r="OTE58" s="11"/>
      <c r="OTF58" s="11"/>
      <c r="OTG58" s="11"/>
      <c r="OTH58" s="11"/>
      <c r="OTI58" s="11"/>
      <c r="OTJ58" s="11"/>
      <c r="OTK58" s="11"/>
      <c r="OTL58" s="11"/>
      <c r="OTM58" s="11"/>
      <c r="OTN58" s="11"/>
      <c r="OTO58" s="11"/>
      <c r="OTP58" s="11"/>
      <c r="OTQ58" s="11"/>
      <c r="OTR58" s="11"/>
      <c r="OTS58" s="11"/>
      <c r="OTT58" s="11"/>
      <c r="OTU58" s="11"/>
      <c r="OTV58" s="11"/>
      <c r="OTW58" s="11"/>
      <c r="OTX58" s="11"/>
      <c r="OTY58" s="11"/>
      <c r="OTZ58" s="11"/>
      <c r="OUA58" s="11"/>
      <c r="OUB58" s="11"/>
      <c r="OUC58" s="11"/>
      <c r="OUD58" s="11"/>
      <c r="OUE58" s="11"/>
      <c r="OUF58" s="11"/>
      <c r="OUG58" s="11"/>
      <c r="OUH58" s="11"/>
      <c r="OUI58" s="11"/>
      <c r="OUJ58" s="11"/>
      <c r="OUK58" s="11"/>
      <c r="OUL58" s="11"/>
      <c r="OUM58" s="11"/>
      <c r="OUN58" s="11"/>
      <c r="OUO58" s="11"/>
      <c r="OUP58" s="11"/>
      <c r="OUQ58" s="11"/>
      <c r="OUR58" s="11"/>
      <c r="OUS58" s="11"/>
      <c r="OUT58" s="11"/>
      <c r="OUU58" s="11"/>
      <c r="OUV58" s="11"/>
      <c r="OUW58" s="11"/>
      <c r="OUX58" s="11"/>
      <c r="OUY58" s="11"/>
      <c r="OUZ58" s="11"/>
      <c r="OVA58" s="11"/>
      <c r="OVB58" s="11"/>
      <c r="OVC58" s="11"/>
      <c r="OVD58" s="11"/>
      <c r="OVE58" s="11"/>
      <c r="OVF58" s="11"/>
      <c r="OVG58" s="11"/>
      <c r="OVH58" s="11"/>
      <c r="OVI58" s="11"/>
      <c r="OVJ58" s="11"/>
      <c r="OVK58" s="11"/>
      <c r="OVL58" s="11"/>
      <c r="OVM58" s="11"/>
      <c r="OVN58" s="11"/>
      <c r="OVO58" s="11"/>
      <c r="OVP58" s="11"/>
      <c r="OVQ58" s="11"/>
      <c r="OVR58" s="11"/>
      <c r="OVS58" s="11"/>
      <c r="OVT58" s="11"/>
      <c r="OVU58" s="11"/>
      <c r="OVV58" s="11"/>
      <c r="OVW58" s="11"/>
      <c r="OVX58" s="11"/>
      <c r="OVY58" s="11"/>
      <c r="OVZ58" s="11"/>
      <c r="OWA58" s="11"/>
      <c r="OWB58" s="11"/>
      <c r="OWC58" s="11"/>
      <c r="OWD58" s="11"/>
      <c r="OWE58" s="11"/>
      <c r="OWF58" s="11"/>
      <c r="OWG58" s="11"/>
      <c r="OWH58" s="11"/>
      <c r="OWI58" s="11"/>
      <c r="OWJ58" s="11"/>
      <c r="OWK58" s="11"/>
      <c r="OWL58" s="11"/>
      <c r="OWM58" s="11"/>
      <c r="OWN58" s="11"/>
      <c r="OWO58" s="11"/>
      <c r="OWP58" s="11"/>
      <c r="OWQ58" s="11"/>
      <c r="OWR58" s="11"/>
      <c r="OWS58" s="11"/>
      <c r="OWT58" s="11"/>
      <c r="OWU58" s="11"/>
      <c r="OWV58" s="11"/>
      <c r="OWW58" s="11"/>
      <c r="OWX58" s="11"/>
      <c r="OWY58" s="11"/>
      <c r="OWZ58" s="11"/>
      <c r="OXA58" s="11"/>
      <c r="OXB58" s="11"/>
      <c r="OXC58" s="11"/>
      <c r="OXD58" s="11"/>
      <c r="OXE58" s="11"/>
      <c r="OXF58" s="11"/>
      <c r="OXG58" s="11"/>
      <c r="OXH58" s="11"/>
      <c r="OXI58" s="11"/>
      <c r="OXJ58" s="11"/>
      <c r="OXK58" s="11"/>
      <c r="OXL58" s="11"/>
      <c r="OXM58" s="11"/>
      <c r="OXN58" s="11"/>
      <c r="OXO58" s="11"/>
      <c r="OXP58" s="11"/>
      <c r="OXQ58" s="11"/>
      <c r="OXR58" s="11"/>
      <c r="OXS58" s="11"/>
      <c r="OXT58" s="11"/>
      <c r="OXU58" s="11"/>
      <c r="OXV58" s="11"/>
      <c r="OXW58" s="11"/>
      <c r="OXX58" s="11"/>
      <c r="OXY58" s="11"/>
      <c r="OXZ58" s="11"/>
      <c r="OYA58" s="11"/>
      <c r="OYB58" s="11"/>
      <c r="OYC58" s="11"/>
      <c r="OYD58" s="11"/>
      <c r="OYE58" s="11"/>
      <c r="OYF58" s="11"/>
      <c r="OYG58" s="11"/>
      <c r="OYH58" s="11"/>
      <c r="OYI58" s="11"/>
      <c r="OYJ58" s="11"/>
      <c r="OYK58" s="11"/>
      <c r="OYL58" s="11"/>
      <c r="OYM58" s="11"/>
      <c r="OYN58" s="11"/>
      <c r="OYO58" s="11"/>
      <c r="OYP58" s="11"/>
      <c r="OYQ58" s="11"/>
      <c r="OYR58" s="11"/>
      <c r="OYS58" s="11"/>
      <c r="OYT58" s="11"/>
      <c r="OYU58" s="11"/>
      <c r="OYV58" s="11"/>
      <c r="OYW58" s="11"/>
      <c r="OYX58" s="11"/>
      <c r="OYY58" s="11"/>
      <c r="OYZ58" s="11"/>
      <c r="OZA58" s="11"/>
      <c r="OZB58" s="11"/>
      <c r="OZC58" s="11"/>
      <c r="OZD58" s="11"/>
      <c r="OZE58" s="11"/>
      <c r="OZF58" s="11"/>
      <c r="OZG58" s="11"/>
      <c r="OZH58" s="11"/>
      <c r="OZI58" s="11"/>
      <c r="OZJ58" s="11"/>
      <c r="OZK58" s="11"/>
      <c r="OZL58" s="11"/>
      <c r="OZM58" s="11"/>
      <c r="OZN58" s="11"/>
      <c r="OZO58" s="11"/>
      <c r="OZP58" s="11"/>
      <c r="OZQ58" s="11"/>
      <c r="OZR58" s="11"/>
      <c r="OZS58" s="11"/>
      <c r="OZT58" s="11"/>
      <c r="OZU58" s="11"/>
      <c r="OZV58" s="11"/>
      <c r="OZW58" s="11"/>
      <c r="OZX58" s="11"/>
      <c r="OZY58" s="11"/>
      <c r="OZZ58" s="11"/>
      <c r="PAA58" s="11"/>
      <c r="PAB58" s="11"/>
      <c r="PAC58" s="11"/>
      <c r="PAD58" s="11"/>
      <c r="PAE58" s="11"/>
      <c r="PAF58" s="11"/>
      <c r="PAG58" s="11"/>
      <c r="PAH58" s="11"/>
      <c r="PAI58" s="11"/>
      <c r="PAJ58" s="11"/>
      <c r="PAK58" s="11"/>
      <c r="PAL58" s="11"/>
      <c r="PAM58" s="11"/>
      <c r="PAN58" s="11"/>
      <c r="PAO58" s="11"/>
      <c r="PAP58" s="11"/>
      <c r="PAQ58" s="11"/>
      <c r="PAR58" s="11"/>
      <c r="PAS58" s="11"/>
      <c r="PAT58" s="11"/>
      <c r="PAU58" s="11"/>
      <c r="PAV58" s="11"/>
      <c r="PAW58" s="11"/>
      <c r="PAX58" s="11"/>
      <c r="PAY58" s="11"/>
      <c r="PAZ58" s="11"/>
      <c r="PBA58" s="11"/>
      <c r="PBB58" s="11"/>
      <c r="PBC58" s="11"/>
      <c r="PBD58" s="11"/>
      <c r="PBE58" s="11"/>
      <c r="PBF58" s="11"/>
      <c r="PBG58" s="11"/>
      <c r="PBH58" s="11"/>
      <c r="PBI58" s="11"/>
      <c r="PBJ58" s="11"/>
      <c r="PBK58" s="11"/>
      <c r="PBL58" s="11"/>
      <c r="PBM58" s="11"/>
      <c r="PBN58" s="11"/>
      <c r="PBO58" s="11"/>
      <c r="PBP58" s="11"/>
      <c r="PBQ58" s="11"/>
      <c r="PBR58" s="11"/>
      <c r="PBS58" s="11"/>
      <c r="PBT58" s="11"/>
      <c r="PBU58" s="11"/>
      <c r="PBV58" s="11"/>
      <c r="PBW58" s="11"/>
      <c r="PBX58" s="11"/>
      <c r="PBY58" s="11"/>
      <c r="PBZ58" s="11"/>
      <c r="PCA58" s="11"/>
      <c r="PCB58" s="11"/>
      <c r="PCC58" s="11"/>
      <c r="PCD58" s="11"/>
      <c r="PCE58" s="11"/>
      <c r="PCF58" s="11"/>
      <c r="PCG58" s="11"/>
      <c r="PCH58" s="11"/>
      <c r="PCI58" s="11"/>
      <c r="PCJ58" s="11"/>
      <c r="PCK58" s="11"/>
      <c r="PCL58" s="11"/>
      <c r="PCM58" s="11"/>
      <c r="PCN58" s="11"/>
      <c r="PCO58" s="11"/>
      <c r="PCP58" s="11"/>
      <c r="PCQ58" s="11"/>
      <c r="PCR58" s="11"/>
      <c r="PCS58" s="11"/>
      <c r="PCT58" s="11"/>
      <c r="PCU58" s="11"/>
      <c r="PCV58" s="11"/>
      <c r="PCW58" s="11"/>
      <c r="PCX58" s="11"/>
      <c r="PCY58" s="11"/>
      <c r="PCZ58" s="11"/>
      <c r="PDA58" s="11"/>
      <c r="PDB58" s="11"/>
      <c r="PDC58" s="11"/>
      <c r="PDD58" s="11"/>
      <c r="PDE58" s="11"/>
      <c r="PDF58" s="11"/>
      <c r="PDG58" s="11"/>
      <c r="PDH58" s="11"/>
      <c r="PDI58" s="11"/>
      <c r="PDJ58" s="11"/>
      <c r="PDK58" s="11"/>
      <c r="PDL58" s="11"/>
      <c r="PDM58" s="11"/>
      <c r="PDN58" s="11"/>
      <c r="PDO58" s="11"/>
      <c r="PDP58" s="11"/>
      <c r="PDQ58" s="11"/>
      <c r="PDR58" s="11"/>
      <c r="PDS58" s="11"/>
      <c r="PDT58" s="11"/>
      <c r="PDU58" s="11"/>
      <c r="PDV58" s="11"/>
      <c r="PDW58" s="11"/>
      <c r="PDX58" s="11"/>
      <c r="PDY58" s="11"/>
      <c r="PDZ58" s="11"/>
      <c r="PEA58" s="11"/>
      <c r="PEB58" s="11"/>
      <c r="PEC58" s="11"/>
      <c r="PED58" s="11"/>
      <c r="PEE58" s="11"/>
      <c r="PEF58" s="11"/>
      <c r="PEG58" s="11"/>
      <c r="PEH58" s="11"/>
      <c r="PEI58" s="11"/>
      <c r="PEJ58" s="11"/>
      <c r="PEK58" s="11"/>
      <c r="PEL58" s="11"/>
      <c r="PEM58" s="11"/>
      <c r="PEN58" s="11"/>
      <c r="PEO58" s="11"/>
      <c r="PEP58" s="11"/>
      <c r="PEQ58" s="11"/>
      <c r="PER58" s="11"/>
      <c r="PES58" s="11"/>
      <c r="PET58" s="11"/>
      <c r="PEU58" s="11"/>
      <c r="PEV58" s="11"/>
      <c r="PEW58" s="11"/>
      <c r="PEX58" s="11"/>
      <c r="PEY58" s="11"/>
      <c r="PEZ58" s="11"/>
      <c r="PFA58" s="11"/>
      <c r="PFB58" s="11"/>
      <c r="PFC58" s="11"/>
      <c r="PFD58" s="11"/>
      <c r="PFE58" s="11"/>
      <c r="PFF58" s="11"/>
      <c r="PFG58" s="11"/>
      <c r="PFH58" s="11"/>
      <c r="PFI58" s="11"/>
      <c r="PFJ58" s="11"/>
      <c r="PFK58" s="11"/>
      <c r="PFL58" s="11"/>
      <c r="PFM58" s="11"/>
      <c r="PFN58" s="11"/>
      <c r="PFO58" s="11"/>
      <c r="PFP58" s="11"/>
      <c r="PFQ58" s="11"/>
      <c r="PFR58" s="11"/>
      <c r="PFS58" s="11"/>
      <c r="PFT58" s="11"/>
      <c r="PFU58" s="11"/>
      <c r="PFV58" s="11"/>
      <c r="PFW58" s="11"/>
      <c r="PFX58" s="11"/>
      <c r="PFY58" s="11"/>
      <c r="PFZ58" s="11"/>
      <c r="PGA58" s="11"/>
      <c r="PGB58" s="11"/>
      <c r="PGC58" s="11"/>
      <c r="PGD58" s="11"/>
      <c r="PGE58" s="11"/>
      <c r="PGF58" s="11"/>
      <c r="PGG58" s="11"/>
      <c r="PGH58" s="11"/>
      <c r="PGI58" s="11"/>
      <c r="PGJ58" s="11"/>
      <c r="PGK58" s="11"/>
      <c r="PGL58" s="11"/>
      <c r="PGM58" s="11"/>
      <c r="PGN58" s="11"/>
      <c r="PGO58" s="11"/>
      <c r="PGP58" s="11"/>
      <c r="PGQ58" s="11"/>
      <c r="PGR58" s="11"/>
      <c r="PGS58" s="11"/>
      <c r="PGT58" s="11"/>
      <c r="PGU58" s="11"/>
      <c r="PGV58" s="11"/>
      <c r="PGW58" s="11"/>
      <c r="PGX58" s="11"/>
      <c r="PGY58" s="11"/>
      <c r="PGZ58" s="11"/>
      <c r="PHA58" s="11"/>
      <c r="PHB58" s="11"/>
      <c r="PHC58" s="11"/>
      <c r="PHD58" s="11"/>
      <c r="PHE58" s="11"/>
      <c r="PHF58" s="11"/>
      <c r="PHG58" s="11"/>
      <c r="PHH58" s="11"/>
      <c r="PHI58" s="11"/>
      <c r="PHJ58" s="11"/>
      <c r="PHK58" s="11"/>
      <c r="PHL58" s="11"/>
      <c r="PHM58" s="11"/>
      <c r="PHN58" s="11"/>
      <c r="PHO58" s="11"/>
      <c r="PHP58" s="11"/>
      <c r="PHQ58" s="11"/>
      <c r="PHR58" s="11"/>
      <c r="PHS58" s="11"/>
      <c r="PHT58" s="11"/>
      <c r="PHU58" s="11"/>
      <c r="PHV58" s="11"/>
      <c r="PHW58" s="11"/>
      <c r="PHX58" s="11"/>
      <c r="PHY58" s="11"/>
      <c r="PHZ58" s="11"/>
      <c r="PIA58" s="11"/>
      <c r="PIB58" s="11"/>
      <c r="PIC58" s="11"/>
      <c r="PID58" s="11"/>
      <c r="PIE58" s="11"/>
      <c r="PIF58" s="11"/>
      <c r="PIG58" s="11"/>
      <c r="PIH58" s="11"/>
      <c r="PII58" s="11"/>
      <c r="PIJ58" s="11"/>
      <c r="PIK58" s="11"/>
      <c r="PIL58" s="11"/>
      <c r="PIM58" s="11"/>
      <c r="PIN58" s="11"/>
      <c r="PIO58" s="11"/>
      <c r="PIP58" s="11"/>
      <c r="PIQ58" s="11"/>
      <c r="PIR58" s="11"/>
      <c r="PIS58" s="11"/>
      <c r="PIT58" s="11"/>
      <c r="PIU58" s="11"/>
      <c r="PIV58" s="11"/>
      <c r="PIW58" s="11"/>
      <c r="PIX58" s="11"/>
      <c r="PIY58" s="11"/>
      <c r="PIZ58" s="11"/>
      <c r="PJA58" s="11"/>
      <c r="PJB58" s="11"/>
      <c r="PJC58" s="11"/>
      <c r="PJD58" s="11"/>
      <c r="PJE58" s="11"/>
      <c r="PJF58" s="11"/>
      <c r="PJG58" s="11"/>
      <c r="PJH58" s="11"/>
      <c r="PJI58" s="11"/>
      <c r="PJJ58" s="11"/>
      <c r="PJK58" s="11"/>
      <c r="PJL58" s="11"/>
      <c r="PJM58" s="11"/>
      <c r="PJN58" s="11"/>
      <c r="PJO58" s="11"/>
      <c r="PJP58" s="11"/>
      <c r="PJQ58" s="11"/>
      <c r="PJR58" s="11"/>
      <c r="PJS58" s="11"/>
      <c r="PJT58" s="11"/>
      <c r="PJU58" s="11"/>
      <c r="PJV58" s="11"/>
      <c r="PJW58" s="11"/>
      <c r="PJX58" s="11"/>
      <c r="PJY58" s="11"/>
      <c r="PJZ58" s="11"/>
      <c r="PKA58" s="11"/>
      <c r="PKB58" s="11"/>
      <c r="PKC58" s="11"/>
      <c r="PKD58" s="11"/>
      <c r="PKE58" s="11"/>
      <c r="PKF58" s="11"/>
      <c r="PKG58" s="11"/>
      <c r="PKH58" s="11"/>
      <c r="PKI58" s="11"/>
      <c r="PKJ58" s="11"/>
      <c r="PKK58" s="11"/>
      <c r="PKL58" s="11"/>
      <c r="PKM58" s="11"/>
      <c r="PKN58" s="11"/>
      <c r="PKO58" s="11"/>
      <c r="PKP58" s="11"/>
      <c r="PKQ58" s="11"/>
      <c r="PKR58" s="11"/>
      <c r="PKS58" s="11"/>
      <c r="PKT58" s="11"/>
      <c r="PKU58" s="11"/>
      <c r="PKV58" s="11"/>
      <c r="PKW58" s="11"/>
      <c r="PKX58" s="11"/>
      <c r="PKY58" s="11"/>
      <c r="PKZ58" s="11"/>
      <c r="PLA58" s="11"/>
      <c r="PLB58" s="11"/>
      <c r="PLC58" s="11"/>
      <c r="PLD58" s="11"/>
      <c r="PLE58" s="11"/>
      <c r="PLF58" s="11"/>
      <c r="PLG58" s="11"/>
      <c r="PLH58" s="11"/>
      <c r="PLI58" s="11"/>
      <c r="PLJ58" s="11"/>
      <c r="PLK58" s="11"/>
      <c r="PLL58" s="11"/>
      <c r="PLM58" s="11"/>
      <c r="PLN58" s="11"/>
      <c r="PLO58" s="11"/>
      <c r="PLP58" s="11"/>
      <c r="PLQ58" s="11"/>
      <c r="PLR58" s="11"/>
      <c r="PLS58" s="11"/>
      <c r="PLT58" s="11"/>
      <c r="PLU58" s="11"/>
      <c r="PLV58" s="11"/>
      <c r="PLW58" s="11"/>
      <c r="PLX58" s="11"/>
      <c r="PLY58" s="11"/>
      <c r="PLZ58" s="11"/>
      <c r="PMA58" s="11"/>
      <c r="PMB58" s="11"/>
      <c r="PMC58" s="11"/>
      <c r="PMD58" s="11"/>
      <c r="PME58" s="11"/>
      <c r="PMF58" s="11"/>
      <c r="PMG58" s="11"/>
      <c r="PMH58" s="11"/>
      <c r="PMI58" s="11"/>
      <c r="PMJ58" s="11"/>
      <c r="PMK58" s="11"/>
      <c r="PML58" s="11"/>
      <c r="PMM58" s="11"/>
      <c r="PMN58" s="11"/>
      <c r="PMO58" s="11"/>
      <c r="PMP58" s="11"/>
      <c r="PMQ58" s="11"/>
      <c r="PMR58" s="11"/>
      <c r="PMS58" s="11"/>
      <c r="PMT58" s="11"/>
      <c r="PMU58" s="11"/>
      <c r="PMV58" s="11"/>
      <c r="PMW58" s="11"/>
      <c r="PMX58" s="11"/>
      <c r="PMY58" s="11"/>
      <c r="PMZ58" s="11"/>
      <c r="PNA58" s="11"/>
      <c r="PNB58" s="11"/>
      <c r="PNC58" s="11"/>
      <c r="PND58" s="11"/>
      <c r="PNE58" s="11"/>
      <c r="PNF58" s="11"/>
      <c r="PNG58" s="11"/>
      <c r="PNH58" s="11"/>
      <c r="PNI58" s="11"/>
      <c r="PNJ58" s="11"/>
      <c r="PNK58" s="11"/>
      <c r="PNL58" s="11"/>
      <c r="PNM58" s="11"/>
      <c r="PNN58" s="11"/>
      <c r="PNO58" s="11"/>
      <c r="PNP58" s="11"/>
      <c r="PNQ58" s="11"/>
      <c r="PNR58" s="11"/>
      <c r="PNS58" s="11"/>
      <c r="PNT58" s="11"/>
      <c r="PNU58" s="11"/>
      <c r="PNV58" s="11"/>
      <c r="PNW58" s="11"/>
      <c r="PNX58" s="11"/>
      <c r="PNY58" s="11"/>
      <c r="PNZ58" s="11"/>
      <c r="POA58" s="11"/>
      <c r="POB58" s="11"/>
      <c r="POC58" s="11"/>
      <c r="POD58" s="11"/>
      <c r="POE58" s="11"/>
      <c r="POF58" s="11"/>
      <c r="POG58" s="11"/>
      <c r="POH58" s="11"/>
      <c r="POI58" s="11"/>
      <c r="POJ58" s="11"/>
      <c r="POK58" s="11"/>
      <c r="POL58" s="11"/>
      <c r="POM58" s="11"/>
      <c r="PON58" s="11"/>
      <c r="POO58" s="11"/>
      <c r="POP58" s="11"/>
      <c r="POQ58" s="11"/>
      <c r="POR58" s="11"/>
      <c r="POS58" s="11"/>
      <c r="POT58" s="11"/>
      <c r="POU58" s="11"/>
      <c r="POV58" s="11"/>
      <c r="POW58" s="11"/>
      <c r="POX58" s="11"/>
      <c r="POY58" s="11"/>
      <c r="POZ58" s="11"/>
      <c r="PPA58" s="11"/>
      <c r="PPB58" s="11"/>
      <c r="PPC58" s="11"/>
      <c r="PPD58" s="11"/>
      <c r="PPE58" s="11"/>
      <c r="PPF58" s="11"/>
      <c r="PPG58" s="11"/>
      <c r="PPH58" s="11"/>
      <c r="PPI58" s="11"/>
      <c r="PPJ58" s="11"/>
      <c r="PPK58" s="11"/>
      <c r="PPL58" s="11"/>
      <c r="PPM58" s="11"/>
      <c r="PPN58" s="11"/>
      <c r="PPO58" s="11"/>
      <c r="PPP58" s="11"/>
      <c r="PPQ58" s="11"/>
      <c r="PPR58" s="11"/>
      <c r="PPS58" s="11"/>
      <c r="PPT58" s="11"/>
      <c r="PPU58" s="11"/>
      <c r="PPV58" s="11"/>
      <c r="PPW58" s="11"/>
      <c r="PPX58" s="11"/>
      <c r="PPY58" s="11"/>
      <c r="PPZ58" s="11"/>
      <c r="PQA58" s="11"/>
      <c r="PQB58" s="11"/>
      <c r="PQC58" s="11"/>
      <c r="PQD58" s="11"/>
      <c r="PQE58" s="11"/>
      <c r="PQF58" s="11"/>
      <c r="PQG58" s="11"/>
      <c r="PQH58" s="11"/>
      <c r="PQI58" s="11"/>
      <c r="PQJ58" s="11"/>
      <c r="PQK58" s="11"/>
      <c r="PQL58" s="11"/>
      <c r="PQM58" s="11"/>
      <c r="PQN58" s="11"/>
      <c r="PQO58" s="11"/>
      <c r="PQP58" s="11"/>
      <c r="PQQ58" s="11"/>
      <c r="PQR58" s="11"/>
      <c r="PQS58" s="11"/>
      <c r="PQT58" s="11"/>
      <c r="PQU58" s="11"/>
      <c r="PQV58" s="11"/>
      <c r="PQW58" s="11"/>
      <c r="PQX58" s="11"/>
      <c r="PQY58" s="11"/>
      <c r="PQZ58" s="11"/>
      <c r="PRA58" s="11"/>
      <c r="PRB58" s="11"/>
      <c r="PRC58" s="11"/>
      <c r="PRD58" s="11"/>
      <c r="PRE58" s="11"/>
      <c r="PRF58" s="11"/>
      <c r="PRG58" s="11"/>
      <c r="PRH58" s="11"/>
      <c r="PRI58" s="11"/>
      <c r="PRJ58" s="11"/>
      <c r="PRK58" s="11"/>
      <c r="PRL58" s="11"/>
      <c r="PRM58" s="11"/>
      <c r="PRN58" s="11"/>
      <c r="PRO58" s="11"/>
      <c r="PRP58" s="11"/>
      <c r="PRQ58" s="11"/>
      <c r="PRR58" s="11"/>
      <c r="PRS58" s="11"/>
      <c r="PRT58" s="11"/>
      <c r="PRU58" s="11"/>
      <c r="PRV58" s="11"/>
      <c r="PRW58" s="11"/>
      <c r="PRX58" s="11"/>
      <c r="PRY58" s="11"/>
      <c r="PRZ58" s="11"/>
      <c r="PSA58" s="11"/>
      <c r="PSB58" s="11"/>
      <c r="PSC58" s="11"/>
      <c r="PSD58" s="11"/>
      <c r="PSE58" s="11"/>
      <c r="PSF58" s="11"/>
      <c r="PSG58" s="11"/>
      <c r="PSH58" s="11"/>
      <c r="PSI58" s="11"/>
      <c r="PSJ58" s="11"/>
      <c r="PSK58" s="11"/>
      <c r="PSL58" s="11"/>
      <c r="PSM58" s="11"/>
      <c r="PSN58" s="11"/>
      <c r="PSO58" s="11"/>
      <c r="PSP58" s="11"/>
      <c r="PSQ58" s="11"/>
      <c r="PSR58" s="11"/>
      <c r="PSS58" s="11"/>
      <c r="PST58" s="11"/>
      <c r="PSU58" s="11"/>
      <c r="PSV58" s="11"/>
      <c r="PSW58" s="11"/>
      <c r="PSX58" s="11"/>
      <c r="PSY58" s="11"/>
      <c r="PSZ58" s="11"/>
      <c r="PTA58" s="11"/>
      <c r="PTB58" s="11"/>
      <c r="PTC58" s="11"/>
      <c r="PTD58" s="11"/>
      <c r="PTE58" s="11"/>
      <c r="PTF58" s="11"/>
      <c r="PTG58" s="11"/>
      <c r="PTH58" s="11"/>
      <c r="PTI58" s="11"/>
      <c r="PTJ58" s="11"/>
      <c r="PTK58" s="11"/>
      <c r="PTL58" s="11"/>
      <c r="PTM58" s="11"/>
      <c r="PTN58" s="11"/>
      <c r="PTO58" s="11"/>
      <c r="PTP58" s="11"/>
      <c r="PTQ58" s="11"/>
      <c r="PTR58" s="11"/>
      <c r="PTS58" s="11"/>
      <c r="PTT58" s="11"/>
      <c r="PTU58" s="11"/>
      <c r="PTV58" s="11"/>
      <c r="PTW58" s="11"/>
      <c r="PTX58" s="11"/>
      <c r="PTY58" s="11"/>
      <c r="PTZ58" s="11"/>
      <c r="PUA58" s="11"/>
      <c r="PUB58" s="11"/>
      <c r="PUC58" s="11"/>
      <c r="PUD58" s="11"/>
      <c r="PUE58" s="11"/>
      <c r="PUF58" s="11"/>
      <c r="PUG58" s="11"/>
      <c r="PUH58" s="11"/>
      <c r="PUI58" s="11"/>
      <c r="PUJ58" s="11"/>
      <c r="PUK58" s="11"/>
      <c r="PUL58" s="11"/>
      <c r="PUM58" s="11"/>
      <c r="PUN58" s="11"/>
      <c r="PUO58" s="11"/>
      <c r="PUP58" s="11"/>
      <c r="PUQ58" s="11"/>
      <c r="PUR58" s="11"/>
      <c r="PUS58" s="11"/>
      <c r="PUT58" s="11"/>
      <c r="PUU58" s="11"/>
      <c r="PUV58" s="11"/>
      <c r="PUW58" s="11"/>
      <c r="PUX58" s="11"/>
      <c r="PUY58" s="11"/>
      <c r="PUZ58" s="11"/>
      <c r="PVA58" s="11"/>
      <c r="PVB58" s="11"/>
      <c r="PVC58" s="11"/>
      <c r="PVD58" s="11"/>
      <c r="PVE58" s="11"/>
      <c r="PVF58" s="11"/>
      <c r="PVG58" s="11"/>
      <c r="PVH58" s="11"/>
      <c r="PVI58" s="11"/>
      <c r="PVJ58" s="11"/>
      <c r="PVK58" s="11"/>
      <c r="PVL58" s="11"/>
      <c r="PVM58" s="11"/>
      <c r="PVN58" s="11"/>
      <c r="PVO58" s="11"/>
      <c r="PVP58" s="11"/>
      <c r="PVQ58" s="11"/>
      <c r="PVR58" s="11"/>
      <c r="PVS58" s="11"/>
      <c r="PVT58" s="11"/>
      <c r="PVU58" s="11"/>
      <c r="PVV58" s="11"/>
      <c r="PVW58" s="11"/>
      <c r="PVX58" s="11"/>
      <c r="PVY58" s="11"/>
      <c r="PVZ58" s="11"/>
      <c r="PWA58" s="11"/>
      <c r="PWB58" s="11"/>
      <c r="PWC58" s="11"/>
      <c r="PWD58" s="11"/>
      <c r="PWE58" s="11"/>
      <c r="PWF58" s="11"/>
      <c r="PWG58" s="11"/>
      <c r="PWH58" s="11"/>
      <c r="PWI58" s="11"/>
      <c r="PWJ58" s="11"/>
      <c r="PWK58" s="11"/>
      <c r="PWL58" s="11"/>
      <c r="PWM58" s="11"/>
      <c r="PWN58" s="11"/>
      <c r="PWO58" s="11"/>
      <c r="PWP58" s="11"/>
      <c r="PWQ58" s="11"/>
      <c r="PWR58" s="11"/>
      <c r="PWS58" s="11"/>
      <c r="PWT58" s="11"/>
      <c r="PWU58" s="11"/>
      <c r="PWV58" s="11"/>
      <c r="PWW58" s="11"/>
      <c r="PWX58" s="11"/>
      <c r="PWY58" s="11"/>
      <c r="PWZ58" s="11"/>
      <c r="PXA58" s="11"/>
      <c r="PXB58" s="11"/>
      <c r="PXC58" s="11"/>
      <c r="PXD58" s="11"/>
      <c r="PXE58" s="11"/>
      <c r="PXF58" s="11"/>
      <c r="PXG58" s="11"/>
      <c r="PXH58" s="11"/>
      <c r="PXI58" s="11"/>
      <c r="PXJ58" s="11"/>
      <c r="PXK58" s="11"/>
      <c r="PXL58" s="11"/>
      <c r="PXM58" s="11"/>
      <c r="PXN58" s="11"/>
      <c r="PXO58" s="11"/>
      <c r="PXP58" s="11"/>
      <c r="PXQ58" s="11"/>
      <c r="PXR58" s="11"/>
      <c r="PXS58" s="11"/>
      <c r="PXT58" s="11"/>
      <c r="PXU58" s="11"/>
      <c r="PXV58" s="11"/>
      <c r="PXW58" s="11"/>
      <c r="PXX58" s="11"/>
      <c r="PXY58" s="11"/>
      <c r="PXZ58" s="11"/>
      <c r="PYA58" s="11"/>
      <c r="PYB58" s="11"/>
      <c r="PYC58" s="11"/>
      <c r="PYD58" s="11"/>
      <c r="PYE58" s="11"/>
      <c r="PYF58" s="11"/>
      <c r="PYG58" s="11"/>
      <c r="PYH58" s="11"/>
      <c r="PYI58" s="11"/>
      <c r="PYJ58" s="11"/>
      <c r="PYK58" s="11"/>
      <c r="PYL58" s="11"/>
      <c r="PYM58" s="11"/>
      <c r="PYN58" s="11"/>
      <c r="PYO58" s="11"/>
      <c r="PYP58" s="11"/>
      <c r="PYQ58" s="11"/>
      <c r="PYR58" s="11"/>
      <c r="PYS58" s="11"/>
      <c r="PYT58" s="11"/>
      <c r="PYU58" s="11"/>
      <c r="PYV58" s="11"/>
      <c r="PYW58" s="11"/>
      <c r="PYX58" s="11"/>
      <c r="PYY58" s="11"/>
      <c r="PYZ58" s="11"/>
      <c r="PZA58" s="11"/>
      <c r="PZB58" s="11"/>
      <c r="PZC58" s="11"/>
      <c r="PZD58" s="11"/>
      <c r="PZE58" s="11"/>
      <c r="PZF58" s="11"/>
      <c r="PZG58" s="11"/>
      <c r="PZH58" s="11"/>
      <c r="PZI58" s="11"/>
      <c r="PZJ58" s="11"/>
      <c r="PZK58" s="11"/>
      <c r="PZL58" s="11"/>
      <c r="PZM58" s="11"/>
      <c r="PZN58" s="11"/>
      <c r="PZO58" s="11"/>
      <c r="PZP58" s="11"/>
      <c r="PZQ58" s="11"/>
      <c r="PZR58" s="11"/>
      <c r="PZS58" s="11"/>
      <c r="PZT58" s="11"/>
      <c r="PZU58" s="11"/>
      <c r="PZV58" s="11"/>
      <c r="PZW58" s="11"/>
      <c r="PZX58" s="11"/>
      <c r="PZY58" s="11"/>
      <c r="PZZ58" s="11"/>
      <c r="QAA58" s="11"/>
      <c r="QAB58" s="11"/>
      <c r="QAC58" s="11"/>
      <c r="QAD58" s="11"/>
      <c r="QAE58" s="11"/>
      <c r="QAF58" s="11"/>
      <c r="QAG58" s="11"/>
      <c r="QAH58" s="11"/>
      <c r="QAI58" s="11"/>
      <c r="QAJ58" s="11"/>
      <c r="QAK58" s="11"/>
      <c r="QAL58" s="11"/>
      <c r="QAM58" s="11"/>
      <c r="QAN58" s="11"/>
      <c r="QAO58" s="11"/>
      <c r="QAP58" s="11"/>
      <c r="QAQ58" s="11"/>
      <c r="QAR58" s="11"/>
      <c r="QAS58" s="11"/>
      <c r="QAT58" s="11"/>
      <c r="QAU58" s="11"/>
      <c r="QAV58" s="11"/>
      <c r="QAW58" s="11"/>
      <c r="QAX58" s="11"/>
      <c r="QAY58" s="11"/>
      <c r="QAZ58" s="11"/>
      <c r="QBA58" s="11"/>
      <c r="QBB58" s="11"/>
      <c r="QBC58" s="11"/>
      <c r="QBD58" s="11"/>
      <c r="QBE58" s="11"/>
      <c r="QBF58" s="11"/>
      <c r="QBG58" s="11"/>
      <c r="QBH58" s="11"/>
      <c r="QBI58" s="11"/>
      <c r="QBJ58" s="11"/>
      <c r="QBK58" s="11"/>
      <c r="QBL58" s="11"/>
      <c r="QBM58" s="11"/>
      <c r="QBN58" s="11"/>
      <c r="QBO58" s="11"/>
      <c r="QBP58" s="11"/>
      <c r="QBQ58" s="11"/>
      <c r="QBR58" s="11"/>
      <c r="QBS58" s="11"/>
      <c r="QBT58" s="11"/>
      <c r="QBU58" s="11"/>
      <c r="QBV58" s="11"/>
      <c r="QBW58" s="11"/>
      <c r="QBX58" s="11"/>
      <c r="QBY58" s="11"/>
      <c r="QBZ58" s="11"/>
      <c r="QCA58" s="11"/>
      <c r="QCB58" s="11"/>
      <c r="QCC58" s="11"/>
      <c r="QCD58" s="11"/>
      <c r="QCE58" s="11"/>
      <c r="QCF58" s="11"/>
      <c r="QCG58" s="11"/>
      <c r="QCH58" s="11"/>
      <c r="QCI58" s="11"/>
      <c r="QCJ58" s="11"/>
      <c r="QCK58" s="11"/>
      <c r="QCL58" s="11"/>
      <c r="QCM58" s="11"/>
      <c r="QCN58" s="11"/>
      <c r="QCO58" s="11"/>
      <c r="QCP58" s="11"/>
      <c r="QCQ58" s="11"/>
      <c r="QCR58" s="11"/>
      <c r="QCS58" s="11"/>
      <c r="QCT58" s="11"/>
      <c r="QCU58" s="11"/>
      <c r="QCV58" s="11"/>
      <c r="QCW58" s="11"/>
      <c r="QCX58" s="11"/>
      <c r="QCY58" s="11"/>
      <c r="QCZ58" s="11"/>
      <c r="QDA58" s="11"/>
      <c r="QDB58" s="11"/>
      <c r="QDC58" s="11"/>
      <c r="QDD58" s="11"/>
      <c r="QDE58" s="11"/>
      <c r="QDF58" s="11"/>
      <c r="QDG58" s="11"/>
      <c r="QDH58" s="11"/>
      <c r="QDI58" s="11"/>
      <c r="QDJ58" s="11"/>
      <c r="QDK58" s="11"/>
      <c r="QDL58" s="11"/>
      <c r="QDM58" s="11"/>
      <c r="QDN58" s="11"/>
      <c r="QDO58" s="11"/>
      <c r="QDP58" s="11"/>
      <c r="QDQ58" s="11"/>
      <c r="QDR58" s="11"/>
      <c r="QDS58" s="11"/>
      <c r="QDT58" s="11"/>
      <c r="QDU58" s="11"/>
      <c r="QDV58" s="11"/>
      <c r="QDW58" s="11"/>
      <c r="QDX58" s="11"/>
      <c r="QDY58" s="11"/>
      <c r="QDZ58" s="11"/>
      <c r="QEA58" s="11"/>
      <c r="QEB58" s="11"/>
      <c r="QEC58" s="11"/>
      <c r="QED58" s="11"/>
      <c r="QEE58" s="11"/>
      <c r="QEF58" s="11"/>
      <c r="QEG58" s="11"/>
      <c r="QEH58" s="11"/>
      <c r="QEI58" s="11"/>
      <c r="QEJ58" s="11"/>
      <c r="QEK58" s="11"/>
      <c r="QEL58" s="11"/>
      <c r="QEM58" s="11"/>
      <c r="QEN58" s="11"/>
      <c r="QEO58" s="11"/>
      <c r="QEP58" s="11"/>
      <c r="QEQ58" s="11"/>
      <c r="QER58" s="11"/>
      <c r="QES58" s="11"/>
      <c r="QET58" s="11"/>
      <c r="QEU58" s="11"/>
      <c r="QEV58" s="11"/>
      <c r="QEW58" s="11"/>
      <c r="QEX58" s="11"/>
      <c r="QEY58" s="11"/>
      <c r="QEZ58" s="11"/>
      <c r="QFA58" s="11"/>
      <c r="QFB58" s="11"/>
      <c r="QFC58" s="11"/>
      <c r="QFD58" s="11"/>
      <c r="QFE58" s="11"/>
      <c r="QFF58" s="11"/>
      <c r="QFG58" s="11"/>
      <c r="QFH58" s="11"/>
      <c r="QFI58" s="11"/>
      <c r="QFJ58" s="11"/>
      <c r="QFK58" s="11"/>
      <c r="QFL58" s="11"/>
      <c r="QFM58" s="11"/>
      <c r="QFN58" s="11"/>
      <c r="QFO58" s="11"/>
      <c r="QFP58" s="11"/>
      <c r="QFQ58" s="11"/>
      <c r="QFR58" s="11"/>
      <c r="QFS58" s="11"/>
      <c r="QFT58" s="11"/>
      <c r="QFU58" s="11"/>
      <c r="QFV58" s="11"/>
      <c r="QFW58" s="11"/>
      <c r="QFX58" s="11"/>
      <c r="QFY58" s="11"/>
      <c r="QFZ58" s="11"/>
      <c r="QGA58" s="11"/>
      <c r="QGB58" s="11"/>
      <c r="QGC58" s="11"/>
      <c r="QGD58" s="11"/>
      <c r="QGE58" s="11"/>
      <c r="QGF58" s="11"/>
      <c r="QGG58" s="11"/>
      <c r="QGH58" s="11"/>
      <c r="QGI58" s="11"/>
      <c r="QGJ58" s="11"/>
      <c r="QGK58" s="11"/>
      <c r="QGL58" s="11"/>
      <c r="QGM58" s="11"/>
      <c r="QGN58" s="11"/>
      <c r="QGO58" s="11"/>
      <c r="QGP58" s="11"/>
      <c r="QGQ58" s="11"/>
      <c r="QGR58" s="11"/>
      <c r="QGS58" s="11"/>
      <c r="QGT58" s="11"/>
      <c r="QGU58" s="11"/>
      <c r="QGV58" s="11"/>
      <c r="QGW58" s="11"/>
      <c r="QGX58" s="11"/>
      <c r="QGY58" s="11"/>
      <c r="QGZ58" s="11"/>
      <c r="QHA58" s="11"/>
      <c r="QHB58" s="11"/>
      <c r="QHC58" s="11"/>
      <c r="QHD58" s="11"/>
      <c r="QHE58" s="11"/>
      <c r="QHF58" s="11"/>
      <c r="QHG58" s="11"/>
      <c r="QHH58" s="11"/>
      <c r="QHI58" s="11"/>
      <c r="QHJ58" s="11"/>
      <c r="QHK58" s="11"/>
      <c r="QHL58" s="11"/>
      <c r="QHM58" s="11"/>
      <c r="QHN58" s="11"/>
      <c r="QHO58" s="11"/>
      <c r="QHP58" s="11"/>
      <c r="QHQ58" s="11"/>
      <c r="QHR58" s="11"/>
      <c r="QHS58" s="11"/>
      <c r="QHT58" s="11"/>
      <c r="QHU58" s="11"/>
      <c r="QHV58" s="11"/>
      <c r="QHW58" s="11"/>
      <c r="QHX58" s="11"/>
      <c r="QHY58" s="11"/>
      <c r="QHZ58" s="11"/>
      <c r="QIA58" s="11"/>
      <c r="QIB58" s="11"/>
      <c r="QIC58" s="11"/>
      <c r="QID58" s="11"/>
      <c r="QIE58" s="11"/>
      <c r="QIF58" s="11"/>
      <c r="QIG58" s="11"/>
      <c r="QIH58" s="11"/>
      <c r="QII58" s="11"/>
      <c r="QIJ58" s="11"/>
      <c r="QIK58" s="11"/>
      <c r="QIL58" s="11"/>
      <c r="QIM58" s="11"/>
      <c r="QIN58" s="11"/>
      <c r="QIO58" s="11"/>
      <c r="QIP58" s="11"/>
      <c r="QIQ58" s="11"/>
      <c r="QIR58" s="11"/>
      <c r="QIS58" s="11"/>
      <c r="QIT58" s="11"/>
      <c r="QIU58" s="11"/>
      <c r="QIV58" s="11"/>
      <c r="QIW58" s="11"/>
      <c r="QIX58" s="11"/>
      <c r="QIY58" s="11"/>
      <c r="QIZ58" s="11"/>
      <c r="QJA58" s="11"/>
      <c r="QJB58" s="11"/>
      <c r="QJC58" s="11"/>
      <c r="QJD58" s="11"/>
      <c r="QJE58" s="11"/>
      <c r="QJF58" s="11"/>
      <c r="QJG58" s="11"/>
      <c r="QJH58" s="11"/>
      <c r="QJI58" s="11"/>
      <c r="QJJ58" s="11"/>
      <c r="QJK58" s="11"/>
      <c r="QJL58" s="11"/>
      <c r="QJM58" s="11"/>
      <c r="QJN58" s="11"/>
      <c r="QJO58" s="11"/>
      <c r="QJP58" s="11"/>
      <c r="QJQ58" s="11"/>
      <c r="QJR58" s="11"/>
      <c r="QJS58" s="11"/>
      <c r="QJT58" s="11"/>
      <c r="QJU58" s="11"/>
      <c r="QJV58" s="11"/>
      <c r="QJW58" s="11"/>
      <c r="QJX58" s="11"/>
      <c r="QJY58" s="11"/>
      <c r="QJZ58" s="11"/>
      <c r="QKA58" s="11"/>
      <c r="QKB58" s="11"/>
      <c r="QKC58" s="11"/>
      <c r="QKD58" s="11"/>
      <c r="QKE58" s="11"/>
      <c r="QKF58" s="11"/>
      <c r="QKG58" s="11"/>
      <c r="QKH58" s="11"/>
      <c r="QKI58" s="11"/>
      <c r="QKJ58" s="11"/>
      <c r="QKK58" s="11"/>
      <c r="QKL58" s="11"/>
      <c r="QKM58" s="11"/>
      <c r="QKN58" s="11"/>
      <c r="QKO58" s="11"/>
      <c r="QKP58" s="11"/>
      <c r="QKQ58" s="11"/>
      <c r="QKR58" s="11"/>
      <c r="QKS58" s="11"/>
      <c r="QKT58" s="11"/>
      <c r="QKU58" s="11"/>
      <c r="QKV58" s="11"/>
      <c r="QKW58" s="11"/>
      <c r="QKX58" s="11"/>
      <c r="QKY58" s="11"/>
      <c r="QKZ58" s="11"/>
      <c r="QLA58" s="11"/>
      <c r="QLB58" s="11"/>
      <c r="QLC58" s="11"/>
      <c r="QLD58" s="11"/>
      <c r="QLE58" s="11"/>
      <c r="QLF58" s="11"/>
      <c r="QLG58" s="11"/>
      <c r="QLH58" s="11"/>
      <c r="QLI58" s="11"/>
      <c r="QLJ58" s="11"/>
      <c r="QLK58" s="11"/>
      <c r="QLL58" s="11"/>
      <c r="QLM58" s="11"/>
      <c r="QLN58" s="11"/>
      <c r="QLO58" s="11"/>
      <c r="QLP58" s="11"/>
      <c r="QLQ58" s="11"/>
      <c r="QLR58" s="11"/>
      <c r="QLS58" s="11"/>
      <c r="QLT58" s="11"/>
      <c r="QLU58" s="11"/>
      <c r="QLV58" s="11"/>
      <c r="QLW58" s="11"/>
      <c r="QLX58" s="11"/>
      <c r="QLY58" s="11"/>
      <c r="QLZ58" s="11"/>
      <c r="QMA58" s="11"/>
      <c r="QMB58" s="11"/>
      <c r="QMC58" s="11"/>
      <c r="QMD58" s="11"/>
      <c r="QME58" s="11"/>
      <c r="QMF58" s="11"/>
      <c r="QMG58" s="11"/>
      <c r="QMH58" s="11"/>
      <c r="QMI58" s="11"/>
      <c r="QMJ58" s="11"/>
      <c r="QMK58" s="11"/>
      <c r="QML58" s="11"/>
      <c r="QMM58" s="11"/>
      <c r="QMN58" s="11"/>
      <c r="QMO58" s="11"/>
      <c r="QMP58" s="11"/>
      <c r="QMQ58" s="11"/>
      <c r="QMR58" s="11"/>
      <c r="QMS58" s="11"/>
      <c r="QMT58" s="11"/>
      <c r="QMU58" s="11"/>
      <c r="QMV58" s="11"/>
      <c r="QMW58" s="11"/>
      <c r="QMX58" s="11"/>
      <c r="QMY58" s="11"/>
      <c r="QMZ58" s="11"/>
      <c r="QNA58" s="11"/>
      <c r="QNB58" s="11"/>
      <c r="QNC58" s="11"/>
      <c r="QND58" s="11"/>
      <c r="QNE58" s="11"/>
      <c r="QNF58" s="11"/>
      <c r="QNG58" s="11"/>
      <c r="QNH58" s="11"/>
      <c r="QNI58" s="11"/>
      <c r="QNJ58" s="11"/>
      <c r="QNK58" s="11"/>
      <c r="QNL58" s="11"/>
      <c r="QNM58" s="11"/>
      <c r="QNN58" s="11"/>
      <c r="QNO58" s="11"/>
      <c r="QNP58" s="11"/>
      <c r="QNQ58" s="11"/>
      <c r="QNR58" s="11"/>
      <c r="QNS58" s="11"/>
      <c r="QNT58" s="11"/>
      <c r="QNU58" s="11"/>
      <c r="QNV58" s="11"/>
      <c r="QNW58" s="11"/>
      <c r="QNX58" s="11"/>
      <c r="QNY58" s="11"/>
      <c r="QNZ58" s="11"/>
      <c r="QOA58" s="11"/>
      <c r="QOB58" s="11"/>
      <c r="QOC58" s="11"/>
      <c r="QOD58" s="11"/>
      <c r="QOE58" s="11"/>
      <c r="QOF58" s="11"/>
      <c r="QOG58" s="11"/>
      <c r="QOH58" s="11"/>
      <c r="QOI58" s="11"/>
      <c r="QOJ58" s="11"/>
      <c r="QOK58" s="11"/>
      <c r="QOL58" s="11"/>
      <c r="QOM58" s="11"/>
      <c r="QON58" s="11"/>
      <c r="QOO58" s="11"/>
      <c r="QOP58" s="11"/>
      <c r="QOQ58" s="11"/>
      <c r="QOR58" s="11"/>
      <c r="QOS58" s="11"/>
      <c r="QOT58" s="11"/>
      <c r="QOU58" s="11"/>
      <c r="QOV58" s="11"/>
      <c r="QOW58" s="11"/>
      <c r="QOX58" s="11"/>
      <c r="QOY58" s="11"/>
      <c r="QOZ58" s="11"/>
      <c r="QPA58" s="11"/>
      <c r="QPB58" s="11"/>
      <c r="QPC58" s="11"/>
      <c r="QPD58" s="11"/>
      <c r="QPE58" s="11"/>
      <c r="QPF58" s="11"/>
      <c r="QPG58" s="11"/>
      <c r="QPH58" s="11"/>
      <c r="QPI58" s="11"/>
      <c r="QPJ58" s="11"/>
      <c r="QPK58" s="11"/>
      <c r="QPL58" s="11"/>
      <c r="QPM58" s="11"/>
      <c r="QPN58" s="11"/>
      <c r="QPO58" s="11"/>
      <c r="QPP58" s="11"/>
      <c r="QPQ58" s="11"/>
      <c r="QPR58" s="11"/>
      <c r="QPS58" s="11"/>
      <c r="QPT58" s="11"/>
      <c r="QPU58" s="11"/>
      <c r="QPV58" s="11"/>
      <c r="QPW58" s="11"/>
      <c r="QPX58" s="11"/>
      <c r="QPY58" s="11"/>
      <c r="QPZ58" s="11"/>
      <c r="QQA58" s="11"/>
      <c r="QQB58" s="11"/>
      <c r="QQC58" s="11"/>
      <c r="QQD58" s="11"/>
      <c r="QQE58" s="11"/>
      <c r="QQF58" s="11"/>
      <c r="QQG58" s="11"/>
      <c r="QQH58" s="11"/>
      <c r="QQI58" s="11"/>
      <c r="QQJ58" s="11"/>
      <c r="QQK58" s="11"/>
      <c r="QQL58" s="11"/>
      <c r="QQM58" s="11"/>
      <c r="QQN58" s="11"/>
      <c r="QQO58" s="11"/>
      <c r="QQP58" s="11"/>
      <c r="QQQ58" s="11"/>
      <c r="QQR58" s="11"/>
      <c r="QQS58" s="11"/>
      <c r="QQT58" s="11"/>
      <c r="QQU58" s="11"/>
      <c r="QQV58" s="11"/>
      <c r="QQW58" s="11"/>
      <c r="QQX58" s="11"/>
      <c r="QQY58" s="11"/>
      <c r="QQZ58" s="11"/>
      <c r="QRA58" s="11"/>
      <c r="QRB58" s="11"/>
      <c r="QRC58" s="11"/>
      <c r="QRD58" s="11"/>
      <c r="QRE58" s="11"/>
      <c r="QRF58" s="11"/>
      <c r="QRG58" s="11"/>
      <c r="QRH58" s="11"/>
      <c r="QRI58" s="11"/>
      <c r="QRJ58" s="11"/>
      <c r="QRK58" s="11"/>
      <c r="QRL58" s="11"/>
      <c r="QRM58" s="11"/>
      <c r="QRN58" s="11"/>
      <c r="QRO58" s="11"/>
      <c r="QRP58" s="11"/>
      <c r="QRQ58" s="11"/>
      <c r="QRR58" s="11"/>
      <c r="QRS58" s="11"/>
      <c r="QRT58" s="11"/>
      <c r="QRU58" s="11"/>
      <c r="QRV58" s="11"/>
      <c r="QRW58" s="11"/>
      <c r="QRX58" s="11"/>
      <c r="QRY58" s="11"/>
      <c r="QRZ58" s="11"/>
      <c r="QSA58" s="11"/>
      <c r="QSB58" s="11"/>
      <c r="QSC58" s="11"/>
      <c r="QSD58" s="11"/>
      <c r="QSE58" s="11"/>
      <c r="QSF58" s="11"/>
      <c r="QSG58" s="11"/>
      <c r="QSH58" s="11"/>
      <c r="QSI58" s="11"/>
      <c r="QSJ58" s="11"/>
      <c r="QSK58" s="11"/>
      <c r="QSL58" s="11"/>
      <c r="QSM58" s="11"/>
      <c r="QSN58" s="11"/>
      <c r="QSO58" s="11"/>
      <c r="QSP58" s="11"/>
      <c r="QSQ58" s="11"/>
      <c r="QSR58" s="11"/>
      <c r="QSS58" s="11"/>
      <c r="QST58" s="11"/>
      <c r="QSU58" s="11"/>
      <c r="QSV58" s="11"/>
      <c r="QSW58" s="11"/>
      <c r="QSX58" s="11"/>
      <c r="QSY58" s="11"/>
      <c r="QSZ58" s="11"/>
      <c r="QTA58" s="11"/>
      <c r="QTB58" s="11"/>
      <c r="QTC58" s="11"/>
      <c r="QTD58" s="11"/>
      <c r="QTE58" s="11"/>
      <c r="QTF58" s="11"/>
      <c r="QTG58" s="11"/>
      <c r="QTH58" s="11"/>
      <c r="QTI58" s="11"/>
      <c r="QTJ58" s="11"/>
      <c r="QTK58" s="11"/>
      <c r="QTL58" s="11"/>
      <c r="QTM58" s="11"/>
      <c r="QTN58" s="11"/>
      <c r="QTO58" s="11"/>
      <c r="QTP58" s="11"/>
      <c r="QTQ58" s="11"/>
      <c r="QTR58" s="11"/>
      <c r="QTS58" s="11"/>
      <c r="QTT58" s="11"/>
      <c r="QTU58" s="11"/>
      <c r="QTV58" s="11"/>
      <c r="QTW58" s="11"/>
      <c r="QTX58" s="11"/>
      <c r="QTY58" s="11"/>
      <c r="QTZ58" s="11"/>
      <c r="QUA58" s="11"/>
      <c r="QUB58" s="11"/>
      <c r="QUC58" s="11"/>
      <c r="QUD58" s="11"/>
      <c r="QUE58" s="11"/>
      <c r="QUF58" s="11"/>
      <c r="QUG58" s="11"/>
      <c r="QUH58" s="11"/>
      <c r="QUI58" s="11"/>
      <c r="QUJ58" s="11"/>
      <c r="QUK58" s="11"/>
      <c r="QUL58" s="11"/>
      <c r="QUM58" s="11"/>
      <c r="QUN58" s="11"/>
      <c r="QUO58" s="11"/>
      <c r="QUP58" s="11"/>
      <c r="QUQ58" s="11"/>
      <c r="QUR58" s="11"/>
      <c r="QUS58" s="11"/>
      <c r="QUT58" s="11"/>
      <c r="QUU58" s="11"/>
      <c r="QUV58" s="11"/>
      <c r="QUW58" s="11"/>
      <c r="QUX58" s="11"/>
      <c r="QUY58" s="11"/>
      <c r="QUZ58" s="11"/>
      <c r="QVA58" s="11"/>
      <c r="QVB58" s="11"/>
      <c r="QVC58" s="11"/>
      <c r="QVD58" s="11"/>
      <c r="QVE58" s="11"/>
      <c r="QVF58" s="11"/>
      <c r="QVG58" s="11"/>
      <c r="QVH58" s="11"/>
      <c r="QVI58" s="11"/>
      <c r="QVJ58" s="11"/>
      <c r="QVK58" s="11"/>
      <c r="QVL58" s="11"/>
      <c r="QVM58" s="11"/>
      <c r="QVN58" s="11"/>
      <c r="QVO58" s="11"/>
      <c r="QVP58" s="11"/>
      <c r="QVQ58" s="11"/>
      <c r="QVR58" s="11"/>
      <c r="QVS58" s="11"/>
      <c r="QVT58" s="11"/>
      <c r="QVU58" s="11"/>
      <c r="QVV58" s="11"/>
      <c r="QVW58" s="11"/>
      <c r="QVX58" s="11"/>
      <c r="QVY58" s="11"/>
      <c r="QVZ58" s="11"/>
      <c r="QWA58" s="11"/>
      <c r="QWB58" s="11"/>
      <c r="QWC58" s="11"/>
      <c r="QWD58" s="11"/>
      <c r="QWE58" s="11"/>
      <c r="QWF58" s="11"/>
      <c r="QWG58" s="11"/>
      <c r="QWH58" s="11"/>
      <c r="QWI58" s="11"/>
      <c r="QWJ58" s="11"/>
      <c r="QWK58" s="11"/>
      <c r="QWL58" s="11"/>
      <c r="QWM58" s="11"/>
      <c r="QWN58" s="11"/>
      <c r="QWO58" s="11"/>
      <c r="QWP58" s="11"/>
      <c r="QWQ58" s="11"/>
      <c r="QWR58" s="11"/>
      <c r="QWS58" s="11"/>
      <c r="QWT58" s="11"/>
      <c r="QWU58" s="11"/>
      <c r="QWV58" s="11"/>
      <c r="QWW58" s="11"/>
      <c r="QWX58" s="11"/>
      <c r="QWY58" s="11"/>
      <c r="QWZ58" s="11"/>
      <c r="QXA58" s="11"/>
      <c r="QXB58" s="11"/>
      <c r="QXC58" s="11"/>
      <c r="QXD58" s="11"/>
      <c r="QXE58" s="11"/>
      <c r="QXF58" s="11"/>
      <c r="QXG58" s="11"/>
      <c r="QXH58" s="11"/>
      <c r="QXI58" s="11"/>
      <c r="QXJ58" s="11"/>
      <c r="QXK58" s="11"/>
      <c r="QXL58" s="11"/>
      <c r="QXM58" s="11"/>
      <c r="QXN58" s="11"/>
      <c r="QXO58" s="11"/>
      <c r="QXP58" s="11"/>
      <c r="QXQ58" s="11"/>
      <c r="QXR58" s="11"/>
      <c r="QXS58" s="11"/>
      <c r="QXT58" s="11"/>
      <c r="QXU58" s="11"/>
      <c r="QXV58" s="11"/>
      <c r="QXW58" s="11"/>
      <c r="QXX58" s="11"/>
      <c r="QXY58" s="11"/>
      <c r="QXZ58" s="11"/>
      <c r="QYA58" s="11"/>
      <c r="QYB58" s="11"/>
      <c r="QYC58" s="11"/>
      <c r="QYD58" s="11"/>
      <c r="QYE58" s="11"/>
      <c r="QYF58" s="11"/>
      <c r="QYG58" s="11"/>
      <c r="QYH58" s="11"/>
      <c r="QYI58" s="11"/>
      <c r="QYJ58" s="11"/>
      <c r="QYK58" s="11"/>
      <c r="QYL58" s="11"/>
      <c r="QYM58" s="11"/>
      <c r="QYN58" s="11"/>
      <c r="QYO58" s="11"/>
      <c r="QYP58" s="11"/>
      <c r="QYQ58" s="11"/>
      <c r="QYR58" s="11"/>
      <c r="QYS58" s="11"/>
      <c r="QYT58" s="11"/>
      <c r="QYU58" s="11"/>
      <c r="QYV58" s="11"/>
      <c r="QYW58" s="11"/>
      <c r="QYX58" s="11"/>
      <c r="QYY58" s="11"/>
      <c r="QYZ58" s="11"/>
      <c r="QZA58" s="11"/>
      <c r="QZB58" s="11"/>
      <c r="QZC58" s="11"/>
      <c r="QZD58" s="11"/>
      <c r="QZE58" s="11"/>
      <c r="QZF58" s="11"/>
      <c r="QZG58" s="11"/>
      <c r="QZH58" s="11"/>
      <c r="QZI58" s="11"/>
      <c r="QZJ58" s="11"/>
      <c r="QZK58" s="11"/>
      <c r="QZL58" s="11"/>
      <c r="QZM58" s="11"/>
      <c r="QZN58" s="11"/>
      <c r="QZO58" s="11"/>
      <c r="QZP58" s="11"/>
      <c r="QZQ58" s="11"/>
      <c r="QZR58" s="11"/>
      <c r="QZS58" s="11"/>
      <c r="QZT58" s="11"/>
      <c r="QZU58" s="11"/>
      <c r="QZV58" s="11"/>
      <c r="QZW58" s="11"/>
      <c r="QZX58" s="11"/>
      <c r="QZY58" s="11"/>
      <c r="QZZ58" s="11"/>
      <c r="RAA58" s="11"/>
      <c r="RAB58" s="11"/>
      <c r="RAC58" s="11"/>
      <c r="RAD58" s="11"/>
      <c r="RAE58" s="11"/>
      <c r="RAF58" s="11"/>
      <c r="RAG58" s="11"/>
      <c r="RAH58" s="11"/>
      <c r="RAI58" s="11"/>
      <c r="RAJ58" s="11"/>
      <c r="RAK58" s="11"/>
      <c r="RAL58" s="11"/>
      <c r="RAM58" s="11"/>
      <c r="RAN58" s="11"/>
      <c r="RAO58" s="11"/>
      <c r="RAP58" s="11"/>
      <c r="RAQ58" s="11"/>
      <c r="RAR58" s="11"/>
      <c r="RAS58" s="11"/>
      <c r="RAT58" s="11"/>
      <c r="RAU58" s="11"/>
      <c r="RAV58" s="11"/>
      <c r="RAW58" s="11"/>
      <c r="RAX58" s="11"/>
      <c r="RAY58" s="11"/>
      <c r="RAZ58" s="11"/>
      <c r="RBA58" s="11"/>
      <c r="RBB58" s="11"/>
      <c r="RBC58" s="11"/>
      <c r="RBD58" s="11"/>
      <c r="RBE58" s="11"/>
      <c r="RBF58" s="11"/>
      <c r="RBG58" s="11"/>
      <c r="RBH58" s="11"/>
      <c r="RBI58" s="11"/>
      <c r="RBJ58" s="11"/>
      <c r="RBK58" s="11"/>
      <c r="RBL58" s="11"/>
      <c r="RBM58" s="11"/>
      <c r="RBN58" s="11"/>
      <c r="RBO58" s="11"/>
      <c r="RBP58" s="11"/>
      <c r="RBQ58" s="11"/>
      <c r="RBR58" s="11"/>
      <c r="RBS58" s="11"/>
      <c r="RBT58" s="11"/>
      <c r="RBU58" s="11"/>
      <c r="RBV58" s="11"/>
      <c r="RBW58" s="11"/>
      <c r="RBX58" s="11"/>
      <c r="RBY58" s="11"/>
      <c r="RBZ58" s="11"/>
      <c r="RCA58" s="11"/>
      <c r="RCB58" s="11"/>
      <c r="RCC58" s="11"/>
      <c r="RCD58" s="11"/>
      <c r="RCE58" s="11"/>
      <c r="RCF58" s="11"/>
      <c r="RCG58" s="11"/>
      <c r="RCH58" s="11"/>
      <c r="RCI58" s="11"/>
      <c r="RCJ58" s="11"/>
      <c r="RCK58" s="11"/>
      <c r="RCL58" s="11"/>
      <c r="RCM58" s="11"/>
      <c r="RCN58" s="11"/>
      <c r="RCO58" s="11"/>
      <c r="RCP58" s="11"/>
      <c r="RCQ58" s="11"/>
      <c r="RCR58" s="11"/>
      <c r="RCS58" s="11"/>
      <c r="RCT58" s="11"/>
      <c r="RCU58" s="11"/>
      <c r="RCV58" s="11"/>
      <c r="RCW58" s="11"/>
      <c r="RCX58" s="11"/>
      <c r="RCY58" s="11"/>
      <c r="RCZ58" s="11"/>
      <c r="RDA58" s="11"/>
      <c r="RDB58" s="11"/>
      <c r="RDC58" s="11"/>
      <c r="RDD58" s="11"/>
      <c r="RDE58" s="11"/>
      <c r="RDF58" s="11"/>
      <c r="RDG58" s="11"/>
      <c r="RDH58" s="11"/>
      <c r="RDI58" s="11"/>
      <c r="RDJ58" s="11"/>
      <c r="RDK58" s="11"/>
      <c r="RDL58" s="11"/>
      <c r="RDM58" s="11"/>
      <c r="RDN58" s="11"/>
      <c r="RDO58" s="11"/>
      <c r="RDP58" s="11"/>
      <c r="RDQ58" s="11"/>
      <c r="RDR58" s="11"/>
      <c r="RDS58" s="11"/>
      <c r="RDT58" s="11"/>
      <c r="RDU58" s="11"/>
      <c r="RDV58" s="11"/>
      <c r="RDW58" s="11"/>
      <c r="RDX58" s="11"/>
      <c r="RDY58" s="11"/>
      <c r="RDZ58" s="11"/>
      <c r="REA58" s="11"/>
      <c r="REB58" s="11"/>
      <c r="REC58" s="11"/>
      <c r="RED58" s="11"/>
      <c r="REE58" s="11"/>
      <c r="REF58" s="11"/>
      <c r="REG58" s="11"/>
      <c r="REH58" s="11"/>
      <c r="REI58" s="11"/>
      <c r="REJ58" s="11"/>
      <c r="REK58" s="11"/>
      <c r="REL58" s="11"/>
      <c r="REM58" s="11"/>
      <c r="REN58" s="11"/>
      <c r="REO58" s="11"/>
      <c r="REP58" s="11"/>
      <c r="REQ58" s="11"/>
      <c r="RER58" s="11"/>
      <c r="RES58" s="11"/>
      <c r="RET58" s="11"/>
      <c r="REU58" s="11"/>
      <c r="REV58" s="11"/>
      <c r="REW58" s="11"/>
      <c r="REX58" s="11"/>
      <c r="REY58" s="11"/>
      <c r="REZ58" s="11"/>
      <c r="RFA58" s="11"/>
      <c r="RFB58" s="11"/>
      <c r="RFC58" s="11"/>
      <c r="RFD58" s="11"/>
      <c r="RFE58" s="11"/>
      <c r="RFF58" s="11"/>
      <c r="RFG58" s="11"/>
      <c r="RFH58" s="11"/>
      <c r="RFI58" s="11"/>
      <c r="RFJ58" s="11"/>
      <c r="RFK58" s="11"/>
      <c r="RFL58" s="11"/>
      <c r="RFM58" s="11"/>
      <c r="RFN58" s="11"/>
      <c r="RFO58" s="11"/>
      <c r="RFP58" s="11"/>
      <c r="RFQ58" s="11"/>
      <c r="RFR58" s="11"/>
      <c r="RFS58" s="11"/>
      <c r="RFT58" s="11"/>
      <c r="RFU58" s="11"/>
      <c r="RFV58" s="11"/>
      <c r="RFW58" s="11"/>
      <c r="RFX58" s="11"/>
      <c r="RFY58" s="11"/>
      <c r="RFZ58" s="11"/>
      <c r="RGA58" s="11"/>
      <c r="RGB58" s="11"/>
      <c r="RGC58" s="11"/>
      <c r="RGD58" s="11"/>
      <c r="RGE58" s="11"/>
      <c r="RGF58" s="11"/>
      <c r="RGG58" s="11"/>
      <c r="RGH58" s="11"/>
      <c r="RGI58" s="11"/>
      <c r="RGJ58" s="11"/>
      <c r="RGK58" s="11"/>
      <c r="RGL58" s="11"/>
      <c r="RGM58" s="11"/>
      <c r="RGN58" s="11"/>
      <c r="RGO58" s="11"/>
      <c r="RGP58" s="11"/>
      <c r="RGQ58" s="11"/>
      <c r="RGR58" s="11"/>
      <c r="RGS58" s="11"/>
      <c r="RGT58" s="11"/>
      <c r="RGU58" s="11"/>
      <c r="RGV58" s="11"/>
      <c r="RGW58" s="11"/>
      <c r="RGX58" s="11"/>
      <c r="RGY58" s="11"/>
      <c r="RGZ58" s="11"/>
      <c r="RHA58" s="11"/>
      <c r="RHB58" s="11"/>
      <c r="RHC58" s="11"/>
      <c r="RHD58" s="11"/>
      <c r="RHE58" s="11"/>
      <c r="RHF58" s="11"/>
      <c r="RHG58" s="11"/>
      <c r="RHH58" s="11"/>
      <c r="RHI58" s="11"/>
      <c r="RHJ58" s="11"/>
      <c r="RHK58" s="11"/>
      <c r="RHL58" s="11"/>
      <c r="RHM58" s="11"/>
      <c r="RHN58" s="11"/>
      <c r="RHO58" s="11"/>
      <c r="RHP58" s="11"/>
      <c r="RHQ58" s="11"/>
      <c r="RHR58" s="11"/>
      <c r="RHS58" s="11"/>
      <c r="RHT58" s="11"/>
      <c r="RHU58" s="11"/>
      <c r="RHV58" s="11"/>
      <c r="RHW58" s="11"/>
      <c r="RHX58" s="11"/>
      <c r="RHY58" s="11"/>
      <c r="RHZ58" s="11"/>
      <c r="RIA58" s="11"/>
      <c r="RIB58" s="11"/>
      <c r="RIC58" s="11"/>
      <c r="RID58" s="11"/>
      <c r="RIE58" s="11"/>
      <c r="RIF58" s="11"/>
      <c r="RIG58" s="11"/>
      <c r="RIH58" s="11"/>
      <c r="RII58" s="11"/>
      <c r="RIJ58" s="11"/>
      <c r="RIK58" s="11"/>
      <c r="RIL58" s="11"/>
      <c r="RIM58" s="11"/>
      <c r="RIN58" s="11"/>
      <c r="RIO58" s="11"/>
      <c r="RIP58" s="11"/>
      <c r="RIQ58" s="11"/>
      <c r="RIR58" s="11"/>
      <c r="RIS58" s="11"/>
      <c r="RIT58" s="11"/>
      <c r="RIU58" s="11"/>
      <c r="RIV58" s="11"/>
      <c r="RIW58" s="11"/>
      <c r="RIX58" s="11"/>
      <c r="RIY58" s="11"/>
      <c r="RIZ58" s="11"/>
      <c r="RJA58" s="11"/>
      <c r="RJB58" s="11"/>
      <c r="RJC58" s="11"/>
      <c r="RJD58" s="11"/>
      <c r="RJE58" s="11"/>
      <c r="RJF58" s="11"/>
      <c r="RJG58" s="11"/>
      <c r="RJH58" s="11"/>
      <c r="RJI58" s="11"/>
      <c r="RJJ58" s="11"/>
      <c r="RJK58" s="11"/>
      <c r="RJL58" s="11"/>
      <c r="RJM58" s="11"/>
      <c r="RJN58" s="11"/>
      <c r="RJO58" s="11"/>
      <c r="RJP58" s="11"/>
      <c r="RJQ58" s="11"/>
      <c r="RJR58" s="11"/>
      <c r="RJS58" s="11"/>
      <c r="RJT58" s="11"/>
      <c r="RJU58" s="11"/>
      <c r="RJV58" s="11"/>
      <c r="RJW58" s="11"/>
      <c r="RJX58" s="11"/>
      <c r="RJY58" s="11"/>
      <c r="RJZ58" s="11"/>
      <c r="RKA58" s="11"/>
      <c r="RKB58" s="11"/>
      <c r="RKC58" s="11"/>
      <c r="RKD58" s="11"/>
      <c r="RKE58" s="11"/>
      <c r="RKF58" s="11"/>
      <c r="RKG58" s="11"/>
      <c r="RKH58" s="11"/>
      <c r="RKI58" s="11"/>
      <c r="RKJ58" s="11"/>
      <c r="RKK58" s="11"/>
      <c r="RKL58" s="11"/>
      <c r="RKM58" s="11"/>
      <c r="RKN58" s="11"/>
      <c r="RKO58" s="11"/>
      <c r="RKP58" s="11"/>
      <c r="RKQ58" s="11"/>
      <c r="RKR58" s="11"/>
      <c r="RKS58" s="11"/>
      <c r="RKT58" s="11"/>
      <c r="RKU58" s="11"/>
      <c r="RKV58" s="11"/>
      <c r="RKW58" s="11"/>
      <c r="RKX58" s="11"/>
      <c r="RKY58" s="11"/>
      <c r="RKZ58" s="11"/>
      <c r="RLA58" s="11"/>
      <c r="RLB58" s="11"/>
      <c r="RLC58" s="11"/>
      <c r="RLD58" s="11"/>
      <c r="RLE58" s="11"/>
      <c r="RLF58" s="11"/>
      <c r="RLG58" s="11"/>
      <c r="RLH58" s="11"/>
      <c r="RLI58" s="11"/>
      <c r="RLJ58" s="11"/>
      <c r="RLK58" s="11"/>
      <c r="RLL58" s="11"/>
      <c r="RLM58" s="11"/>
      <c r="RLN58" s="11"/>
      <c r="RLO58" s="11"/>
      <c r="RLP58" s="11"/>
      <c r="RLQ58" s="11"/>
      <c r="RLR58" s="11"/>
      <c r="RLS58" s="11"/>
      <c r="RLT58" s="11"/>
      <c r="RLU58" s="11"/>
      <c r="RLV58" s="11"/>
      <c r="RLW58" s="11"/>
      <c r="RLX58" s="11"/>
      <c r="RLY58" s="11"/>
      <c r="RLZ58" s="11"/>
      <c r="RMA58" s="11"/>
      <c r="RMB58" s="11"/>
      <c r="RMC58" s="11"/>
      <c r="RMD58" s="11"/>
      <c r="RME58" s="11"/>
      <c r="RMF58" s="11"/>
      <c r="RMG58" s="11"/>
      <c r="RMH58" s="11"/>
      <c r="RMI58" s="11"/>
      <c r="RMJ58" s="11"/>
      <c r="RMK58" s="11"/>
      <c r="RML58" s="11"/>
      <c r="RMM58" s="11"/>
      <c r="RMN58" s="11"/>
      <c r="RMO58" s="11"/>
      <c r="RMP58" s="11"/>
      <c r="RMQ58" s="11"/>
      <c r="RMR58" s="11"/>
      <c r="RMS58" s="11"/>
      <c r="RMT58" s="11"/>
      <c r="RMU58" s="11"/>
      <c r="RMV58" s="11"/>
      <c r="RMW58" s="11"/>
      <c r="RMX58" s="11"/>
      <c r="RMY58" s="11"/>
      <c r="RMZ58" s="11"/>
      <c r="RNA58" s="11"/>
      <c r="RNB58" s="11"/>
      <c r="RNC58" s="11"/>
      <c r="RND58" s="11"/>
      <c r="RNE58" s="11"/>
      <c r="RNF58" s="11"/>
      <c r="RNG58" s="11"/>
      <c r="RNH58" s="11"/>
      <c r="RNI58" s="11"/>
      <c r="RNJ58" s="11"/>
      <c r="RNK58" s="11"/>
      <c r="RNL58" s="11"/>
      <c r="RNM58" s="11"/>
      <c r="RNN58" s="11"/>
      <c r="RNO58" s="11"/>
      <c r="RNP58" s="11"/>
      <c r="RNQ58" s="11"/>
      <c r="RNR58" s="11"/>
      <c r="RNS58" s="11"/>
      <c r="RNT58" s="11"/>
      <c r="RNU58" s="11"/>
      <c r="RNV58" s="11"/>
      <c r="RNW58" s="11"/>
      <c r="RNX58" s="11"/>
      <c r="RNY58" s="11"/>
      <c r="RNZ58" s="11"/>
      <c r="ROA58" s="11"/>
      <c r="ROB58" s="11"/>
      <c r="ROC58" s="11"/>
      <c r="ROD58" s="11"/>
      <c r="ROE58" s="11"/>
      <c r="ROF58" s="11"/>
      <c r="ROG58" s="11"/>
      <c r="ROH58" s="11"/>
      <c r="ROI58" s="11"/>
      <c r="ROJ58" s="11"/>
      <c r="ROK58" s="11"/>
      <c r="ROL58" s="11"/>
      <c r="ROM58" s="11"/>
      <c r="RON58" s="11"/>
      <c r="ROO58" s="11"/>
      <c r="ROP58" s="11"/>
      <c r="ROQ58" s="11"/>
      <c r="ROR58" s="11"/>
      <c r="ROS58" s="11"/>
      <c r="ROT58" s="11"/>
      <c r="ROU58" s="11"/>
      <c r="ROV58" s="11"/>
      <c r="ROW58" s="11"/>
      <c r="ROX58" s="11"/>
      <c r="ROY58" s="11"/>
      <c r="ROZ58" s="11"/>
      <c r="RPA58" s="11"/>
      <c r="RPB58" s="11"/>
      <c r="RPC58" s="11"/>
      <c r="RPD58" s="11"/>
      <c r="RPE58" s="11"/>
      <c r="RPF58" s="11"/>
      <c r="RPG58" s="11"/>
      <c r="RPH58" s="11"/>
      <c r="RPI58" s="11"/>
      <c r="RPJ58" s="11"/>
      <c r="RPK58" s="11"/>
      <c r="RPL58" s="11"/>
      <c r="RPM58" s="11"/>
      <c r="RPN58" s="11"/>
      <c r="RPO58" s="11"/>
      <c r="RPP58" s="11"/>
      <c r="RPQ58" s="11"/>
      <c r="RPR58" s="11"/>
      <c r="RPS58" s="11"/>
      <c r="RPT58" s="11"/>
      <c r="RPU58" s="11"/>
      <c r="RPV58" s="11"/>
      <c r="RPW58" s="11"/>
      <c r="RPX58" s="11"/>
      <c r="RPY58" s="11"/>
      <c r="RPZ58" s="11"/>
      <c r="RQA58" s="11"/>
      <c r="RQB58" s="11"/>
      <c r="RQC58" s="11"/>
      <c r="RQD58" s="11"/>
      <c r="RQE58" s="11"/>
      <c r="RQF58" s="11"/>
      <c r="RQG58" s="11"/>
      <c r="RQH58" s="11"/>
      <c r="RQI58" s="11"/>
      <c r="RQJ58" s="11"/>
      <c r="RQK58" s="11"/>
      <c r="RQL58" s="11"/>
      <c r="RQM58" s="11"/>
      <c r="RQN58" s="11"/>
      <c r="RQO58" s="11"/>
      <c r="RQP58" s="11"/>
      <c r="RQQ58" s="11"/>
      <c r="RQR58" s="11"/>
      <c r="RQS58" s="11"/>
      <c r="RQT58" s="11"/>
      <c r="RQU58" s="11"/>
      <c r="RQV58" s="11"/>
      <c r="RQW58" s="11"/>
      <c r="RQX58" s="11"/>
      <c r="RQY58" s="11"/>
      <c r="RQZ58" s="11"/>
      <c r="RRA58" s="11"/>
      <c r="RRB58" s="11"/>
      <c r="RRC58" s="11"/>
      <c r="RRD58" s="11"/>
      <c r="RRE58" s="11"/>
      <c r="RRF58" s="11"/>
      <c r="RRG58" s="11"/>
      <c r="RRH58" s="11"/>
      <c r="RRI58" s="11"/>
      <c r="RRJ58" s="11"/>
      <c r="RRK58" s="11"/>
      <c r="RRL58" s="11"/>
      <c r="RRM58" s="11"/>
      <c r="RRN58" s="11"/>
      <c r="RRO58" s="11"/>
      <c r="RRP58" s="11"/>
      <c r="RRQ58" s="11"/>
      <c r="RRR58" s="11"/>
      <c r="RRS58" s="11"/>
      <c r="RRT58" s="11"/>
      <c r="RRU58" s="11"/>
      <c r="RRV58" s="11"/>
      <c r="RRW58" s="11"/>
      <c r="RRX58" s="11"/>
      <c r="RRY58" s="11"/>
      <c r="RRZ58" s="11"/>
      <c r="RSA58" s="11"/>
      <c r="RSB58" s="11"/>
      <c r="RSC58" s="11"/>
      <c r="RSD58" s="11"/>
      <c r="RSE58" s="11"/>
      <c r="RSF58" s="11"/>
      <c r="RSG58" s="11"/>
      <c r="RSH58" s="11"/>
      <c r="RSI58" s="11"/>
      <c r="RSJ58" s="11"/>
      <c r="RSK58" s="11"/>
      <c r="RSL58" s="11"/>
      <c r="RSM58" s="11"/>
      <c r="RSN58" s="11"/>
      <c r="RSO58" s="11"/>
      <c r="RSP58" s="11"/>
      <c r="RSQ58" s="11"/>
      <c r="RSR58" s="11"/>
      <c r="RSS58" s="11"/>
      <c r="RST58" s="11"/>
      <c r="RSU58" s="11"/>
      <c r="RSV58" s="11"/>
      <c r="RSW58" s="11"/>
      <c r="RSX58" s="11"/>
      <c r="RSY58" s="11"/>
      <c r="RSZ58" s="11"/>
      <c r="RTA58" s="11"/>
      <c r="RTB58" s="11"/>
      <c r="RTC58" s="11"/>
      <c r="RTD58" s="11"/>
      <c r="RTE58" s="11"/>
      <c r="RTF58" s="11"/>
      <c r="RTG58" s="11"/>
      <c r="RTH58" s="11"/>
      <c r="RTI58" s="11"/>
      <c r="RTJ58" s="11"/>
      <c r="RTK58" s="11"/>
      <c r="RTL58" s="11"/>
      <c r="RTM58" s="11"/>
      <c r="RTN58" s="11"/>
      <c r="RTO58" s="11"/>
      <c r="RTP58" s="11"/>
      <c r="RTQ58" s="11"/>
      <c r="RTR58" s="11"/>
      <c r="RTS58" s="11"/>
      <c r="RTT58" s="11"/>
      <c r="RTU58" s="11"/>
      <c r="RTV58" s="11"/>
      <c r="RTW58" s="11"/>
      <c r="RTX58" s="11"/>
      <c r="RTY58" s="11"/>
      <c r="RTZ58" s="11"/>
      <c r="RUA58" s="11"/>
      <c r="RUB58" s="11"/>
      <c r="RUC58" s="11"/>
      <c r="RUD58" s="11"/>
      <c r="RUE58" s="11"/>
      <c r="RUF58" s="11"/>
      <c r="RUG58" s="11"/>
      <c r="RUH58" s="11"/>
      <c r="RUI58" s="11"/>
      <c r="RUJ58" s="11"/>
      <c r="RUK58" s="11"/>
      <c r="RUL58" s="11"/>
      <c r="RUM58" s="11"/>
      <c r="RUN58" s="11"/>
      <c r="RUO58" s="11"/>
      <c r="RUP58" s="11"/>
      <c r="RUQ58" s="11"/>
      <c r="RUR58" s="11"/>
      <c r="RUS58" s="11"/>
      <c r="RUT58" s="11"/>
      <c r="RUU58" s="11"/>
      <c r="RUV58" s="11"/>
      <c r="RUW58" s="11"/>
      <c r="RUX58" s="11"/>
      <c r="RUY58" s="11"/>
      <c r="RUZ58" s="11"/>
      <c r="RVA58" s="11"/>
      <c r="RVB58" s="11"/>
      <c r="RVC58" s="11"/>
      <c r="RVD58" s="11"/>
      <c r="RVE58" s="11"/>
      <c r="RVF58" s="11"/>
      <c r="RVG58" s="11"/>
      <c r="RVH58" s="11"/>
      <c r="RVI58" s="11"/>
      <c r="RVJ58" s="11"/>
      <c r="RVK58" s="11"/>
      <c r="RVL58" s="11"/>
      <c r="RVM58" s="11"/>
      <c r="RVN58" s="11"/>
      <c r="RVO58" s="11"/>
      <c r="RVP58" s="11"/>
      <c r="RVQ58" s="11"/>
      <c r="RVR58" s="11"/>
      <c r="RVS58" s="11"/>
      <c r="RVT58" s="11"/>
      <c r="RVU58" s="11"/>
      <c r="RVV58" s="11"/>
      <c r="RVW58" s="11"/>
      <c r="RVX58" s="11"/>
      <c r="RVY58" s="11"/>
      <c r="RVZ58" s="11"/>
      <c r="RWA58" s="11"/>
      <c r="RWB58" s="11"/>
      <c r="RWC58" s="11"/>
      <c r="RWD58" s="11"/>
      <c r="RWE58" s="11"/>
      <c r="RWF58" s="11"/>
      <c r="RWG58" s="11"/>
      <c r="RWH58" s="11"/>
      <c r="RWI58" s="11"/>
      <c r="RWJ58" s="11"/>
      <c r="RWK58" s="11"/>
      <c r="RWL58" s="11"/>
      <c r="RWM58" s="11"/>
      <c r="RWN58" s="11"/>
      <c r="RWO58" s="11"/>
      <c r="RWP58" s="11"/>
      <c r="RWQ58" s="11"/>
      <c r="RWR58" s="11"/>
      <c r="RWS58" s="11"/>
      <c r="RWT58" s="11"/>
      <c r="RWU58" s="11"/>
      <c r="RWV58" s="11"/>
      <c r="RWW58" s="11"/>
      <c r="RWX58" s="11"/>
      <c r="RWY58" s="11"/>
      <c r="RWZ58" s="11"/>
      <c r="RXA58" s="11"/>
      <c r="RXB58" s="11"/>
      <c r="RXC58" s="11"/>
      <c r="RXD58" s="11"/>
      <c r="RXE58" s="11"/>
      <c r="RXF58" s="11"/>
      <c r="RXG58" s="11"/>
      <c r="RXH58" s="11"/>
      <c r="RXI58" s="11"/>
      <c r="RXJ58" s="11"/>
      <c r="RXK58" s="11"/>
      <c r="RXL58" s="11"/>
      <c r="RXM58" s="11"/>
      <c r="RXN58" s="11"/>
      <c r="RXO58" s="11"/>
      <c r="RXP58" s="11"/>
      <c r="RXQ58" s="11"/>
      <c r="RXR58" s="11"/>
      <c r="RXS58" s="11"/>
      <c r="RXT58" s="11"/>
      <c r="RXU58" s="11"/>
      <c r="RXV58" s="11"/>
      <c r="RXW58" s="11"/>
      <c r="RXX58" s="11"/>
      <c r="RXY58" s="11"/>
      <c r="RXZ58" s="11"/>
      <c r="RYA58" s="11"/>
      <c r="RYB58" s="11"/>
      <c r="RYC58" s="11"/>
      <c r="RYD58" s="11"/>
      <c r="RYE58" s="11"/>
      <c r="RYF58" s="11"/>
      <c r="RYG58" s="11"/>
      <c r="RYH58" s="11"/>
      <c r="RYI58" s="11"/>
      <c r="RYJ58" s="11"/>
      <c r="RYK58" s="11"/>
      <c r="RYL58" s="11"/>
      <c r="RYM58" s="11"/>
      <c r="RYN58" s="11"/>
      <c r="RYO58" s="11"/>
      <c r="RYP58" s="11"/>
      <c r="RYQ58" s="11"/>
      <c r="RYR58" s="11"/>
      <c r="RYS58" s="11"/>
      <c r="RYT58" s="11"/>
      <c r="RYU58" s="11"/>
      <c r="RYV58" s="11"/>
      <c r="RYW58" s="11"/>
      <c r="RYX58" s="11"/>
      <c r="RYY58" s="11"/>
      <c r="RYZ58" s="11"/>
      <c r="RZA58" s="11"/>
      <c r="RZB58" s="11"/>
      <c r="RZC58" s="11"/>
      <c r="RZD58" s="11"/>
      <c r="RZE58" s="11"/>
      <c r="RZF58" s="11"/>
      <c r="RZG58" s="11"/>
      <c r="RZH58" s="11"/>
      <c r="RZI58" s="11"/>
      <c r="RZJ58" s="11"/>
      <c r="RZK58" s="11"/>
      <c r="RZL58" s="11"/>
      <c r="RZM58" s="11"/>
      <c r="RZN58" s="11"/>
      <c r="RZO58" s="11"/>
      <c r="RZP58" s="11"/>
      <c r="RZQ58" s="11"/>
      <c r="RZR58" s="11"/>
      <c r="RZS58" s="11"/>
      <c r="RZT58" s="11"/>
      <c r="RZU58" s="11"/>
      <c r="RZV58" s="11"/>
      <c r="RZW58" s="11"/>
      <c r="RZX58" s="11"/>
      <c r="RZY58" s="11"/>
      <c r="RZZ58" s="11"/>
      <c r="SAA58" s="11"/>
      <c r="SAB58" s="11"/>
      <c r="SAC58" s="11"/>
      <c r="SAD58" s="11"/>
      <c r="SAE58" s="11"/>
      <c r="SAF58" s="11"/>
      <c r="SAG58" s="11"/>
      <c r="SAH58" s="11"/>
      <c r="SAI58" s="11"/>
      <c r="SAJ58" s="11"/>
      <c r="SAK58" s="11"/>
      <c r="SAL58" s="11"/>
      <c r="SAM58" s="11"/>
      <c r="SAN58" s="11"/>
      <c r="SAO58" s="11"/>
      <c r="SAP58" s="11"/>
      <c r="SAQ58" s="11"/>
      <c r="SAR58" s="11"/>
      <c r="SAS58" s="11"/>
      <c r="SAT58" s="11"/>
      <c r="SAU58" s="11"/>
      <c r="SAV58" s="11"/>
      <c r="SAW58" s="11"/>
      <c r="SAX58" s="11"/>
      <c r="SAY58" s="11"/>
      <c r="SAZ58" s="11"/>
      <c r="SBA58" s="11"/>
      <c r="SBB58" s="11"/>
      <c r="SBC58" s="11"/>
      <c r="SBD58" s="11"/>
      <c r="SBE58" s="11"/>
      <c r="SBF58" s="11"/>
      <c r="SBG58" s="11"/>
      <c r="SBH58" s="11"/>
      <c r="SBI58" s="11"/>
      <c r="SBJ58" s="11"/>
      <c r="SBK58" s="11"/>
      <c r="SBL58" s="11"/>
      <c r="SBM58" s="11"/>
      <c r="SBN58" s="11"/>
      <c r="SBO58" s="11"/>
      <c r="SBP58" s="11"/>
      <c r="SBQ58" s="11"/>
      <c r="SBR58" s="11"/>
      <c r="SBS58" s="11"/>
      <c r="SBT58" s="11"/>
      <c r="SBU58" s="11"/>
      <c r="SBV58" s="11"/>
      <c r="SBW58" s="11"/>
      <c r="SBX58" s="11"/>
      <c r="SBY58" s="11"/>
      <c r="SBZ58" s="11"/>
      <c r="SCA58" s="11"/>
      <c r="SCB58" s="11"/>
      <c r="SCC58" s="11"/>
      <c r="SCD58" s="11"/>
      <c r="SCE58" s="11"/>
      <c r="SCF58" s="11"/>
      <c r="SCG58" s="11"/>
      <c r="SCH58" s="11"/>
      <c r="SCI58" s="11"/>
      <c r="SCJ58" s="11"/>
      <c r="SCK58" s="11"/>
      <c r="SCL58" s="11"/>
      <c r="SCM58" s="11"/>
      <c r="SCN58" s="11"/>
      <c r="SCO58" s="11"/>
      <c r="SCP58" s="11"/>
      <c r="SCQ58" s="11"/>
      <c r="SCR58" s="11"/>
      <c r="SCS58" s="11"/>
      <c r="SCT58" s="11"/>
      <c r="SCU58" s="11"/>
      <c r="SCV58" s="11"/>
      <c r="SCW58" s="11"/>
      <c r="SCX58" s="11"/>
      <c r="SCY58" s="11"/>
      <c r="SCZ58" s="11"/>
      <c r="SDA58" s="11"/>
      <c r="SDB58" s="11"/>
      <c r="SDC58" s="11"/>
      <c r="SDD58" s="11"/>
      <c r="SDE58" s="11"/>
      <c r="SDF58" s="11"/>
      <c r="SDG58" s="11"/>
      <c r="SDH58" s="11"/>
      <c r="SDI58" s="11"/>
      <c r="SDJ58" s="11"/>
      <c r="SDK58" s="11"/>
      <c r="SDL58" s="11"/>
      <c r="SDM58" s="11"/>
      <c r="SDN58" s="11"/>
      <c r="SDO58" s="11"/>
      <c r="SDP58" s="11"/>
      <c r="SDQ58" s="11"/>
      <c r="SDR58" s="11"/>
      <c r="SDS58" s="11"/>
      <c r="SDT58" s="11"/>
      <c r="SDU58" s="11"/>
      <c r="SDV58" s="11"/>
      <c r="SDW58" s="11"/>
      <c r="SDX58" s="11"/>
      <c r="SDY58" s="11"/>
      <c r="SDZ58" s="11"/>
      <c r="SEA58" s="11"/>
      <c r="SEB58" s="11"/>
      <c r="SEC58" s="11"/>
      <c r="SED58" s="11"/>
      <c r="SEE58" s="11"/>
      <c r="SEF58" s="11"/>
      <c r="SEG58" s="11"/>
      <c r="SEH58" s="11"/>
      <c r="SEI58" s="11"/>
      <c r="SEJ58" s="11"/>
      <c r="SEK58" s="11"/>
      <c r="SEL58" s="11"/>
      <c r="SEM58" s="11"/>
      <c r="SEN58" s="11"/>
      <c r="SEO58" s="11"/>
      <c r="SEP58" s="11"/>
      <c r="SEQ58" s="11"/>
      <c r="SER58" s="11"/>
      <c r="SES58" s="11"/>
      <c r="SET58" s="11"/>
      <c r="SEU58" s="11"/>
      <c r="SEV58" s="11"/>
      <c r="SEW58" s="11"/>
      <c r="SEX58" s="11"/>
      <c r="SEY58" s="11"/>
      <c r="SEZ58" s="11"/>
      <c r="SFA58" s="11"/>
      <c r="SFB58" s="11"/>
      <c r="SFC58" s="11"/>
      <c r="SFD58" s="11"/>
      <c r="SFE58" s="11"/>
      <c r="SFF58" s="11"/>
      <c r="SFG58" s="11"/>
      <c r="SFH58" s="11"/>
      <c r="SFI58" s="11"/>
      <c r="SFJ58" s="11"/>
      <c r="SFK58" s="11"/>
      <c r="SFL58" s="11"/>
      <c r="SFM58" s="11"/>
      <c r="SFN58" s="11"/>
      <c r="SFO58" s="11"/>
      <c r="SFP58" s="11"/>
      <c r="SFQ58" s="11"/>
      <c r="SFR58" s="11"/>
      <c r="SFS58" s="11"/>
      <c r="SFT58" s="11"/>
      <c r="SFU58" s="11"/>
      <c r="SFV58" s="11"/>
      <c r="SFW58" s="11"/>
      <c r="SFX58" s="11"/>
      <c r="SFY58" s="11"/>
      <c r="SFZ58" s="11"/>
      <c r="SGA58" s="11"/>
      <c r="SGB58" s="11"/>
      <c r="SGC58" s="11"/>
      <c r="SGD58" s="11"/>
      <c r="SGE58" s="11"/>
      <c r="SGF58" s="11"/>
      <c r="SGG58" s="11"/>
      <c r="SGH58" s="11"/>
      <c r="SGI58" s="11"/>
      <c r="SGJ58" s="11"/>
      <c r="SGK58" s="11"/>
      <c r="SGL58" s="11"/>
      <c r="SGM58" s="11"/>
      <c r="SGN58" s="11"/>
      <c r="SGO58" s="11"/>
      <c r="SGP58" s="11"/>
      <c r="SGQ58" s="11"/>
      <c r="SGR58" s="11"/>
      <c r="SGS58" s="11"/>
      <c r="SGT58" s="11"/>
      <c r="SGU58" s="11"/>
      <c r="SGV58" s="11"/>
      <c r="SGW58" s="11"/>
      <c r="SGX58" s="11"/>
      <c r="SGY58" s="11"/>
      <c r="SGZ58" s="11"/>
      <c r="SHA58" s="11"/>
      <c r="SHB58" s="11"/>
      <c r="SHC58" s="11"/>
      <c r="SHD58" s="11"/>
      <c r="SHE58" s="11"/>
      <c r="SHF58" s="11"/>
      <c r="SHG58" s="11"/>
      <c r="SHH58" s="11"/>
      <c r="SHI58" s="11"/>
      <c r="SHJ58" s="11"/>
      <c r="SHK58" s="11"/>
      <c r="SHL58" s="11"/>
      <c r="SHM58" s="11"/>
      <c r="SHN58" s="11"/>
      <c r="SHO58" s="11"/>
      <c r="SHP58" s="11"/>
      <c r="SHQ58" s="11"/>
      <c r="SHR58" s="11"/>
      <c r="SHS58" s="11"/>
      <c r="SHT58" s="11"/>
      <c r="SHU58" s="11"/>
      <c r="SHV58" s="11"/>
      <c r="SHW58" s="11"/>
      <c r="SHX58" s="11"/>
      <c r="SHY58" s="11"/>
      <c r="SHZ58" s="11"/>
      <c r="SIA58" s="11"/>
      <c r="SIB58" s="11"/>
      <c r="SIC58" s="11"/>
      <c r="SID58" s="11"/>
      <c r="SIE58" s="11"/>
      <c r="SIF58" s="11"/>
      <c r="SIG58" s="11"/>
      <c r="SIH58" s="11"/>
      <c r="SII58" s="11"/>
      <c r="SIJ58" s="11"/>
      <c r="SIK58" s="11"/>
      <c r="SIL58" s="11"/>
      <c r="SIM58" s="11"/>
      <c r="SIN58" s="11"/>
      <c r="SIO58" s="11"/>
      <c r="SIP58" s="11"/>
      <c r="SIQ58" s="11"/>
      <c r="SIR58" s="11"/>
      <c r="SIS58" s="11"/>
      <c r="SIT58" s="11"/>
      <c r="SIU58" s="11"/>
      <c r="SIV58" s="11"/>
      <c r="SIW58" s="11"/>
      <c r="SIX58" s="11"/>
      <c r="SIY58" s="11"/>
      <c r="SIZ58" s="11"/>
      <c r="SJA58" s="11"/>
      <c r="SJB58" s="11"/>
      <c r="SJC58" s="11"/>
      <c r="SJD58" s="11"/>
      <c r="SJE58" s="11"/>
      <c r="SJF58" s="11"/>
      <c r="SJG58" s="11"/>
      <c r="SJH58" s="11"/>
      <c r="SJI58" s="11"/>
      <c r="SJJ58" s="11"/>
      <c r="SJK58" s="11"/>
      <c r="SJL58" s="11"/>
      <c r="SJM58" s="11"/>
      <c r="SJN58" s="11"/>
      <c r="SJO58" s="11"/>
      <c r="SJP58" s="11"/>
      <c r="SJQ58" s="11"/>
      <c r="SJR58" s="11"/>
      <c r="SJS58" s="11"/>
      <c r="SJT58" s="11"/>
      <c r="SJU58" s="11"/>
      <c r="SJV58" s="11"/>
      <c r="SJW58" s="11"/>
      <c r="SJX58" s="11"/>
      <c r="SJY58" s="11"/>
      <c r="SJZ58" s="11"/>
      <c r="SKA58" s="11"/>
      <c r="SKB58" s="11"/>
      <c r="SKC58" s="11"/>
      <c r="SKD58" s="11"/>
      <c r="SKE58" s="11"/>
      <c r="SKF58" s="11"/>
      <c r="SKG58" s="11"/>
      <c r="SKH58" s="11"/>
      <c r="SKI58" s="11"/>
      <c r="SKJ58" s="11"/>
      <c r="SKK58" s="11"/>
      <c r="SKL58" s="11"/>
      <c r="SKM58" s="11"/>
      <c r="SKN58" s="11"/>
      <c r="SKO58" s="11"/>
      <c r="SKP58" s="11"/>
      <c r="SKQ58" s="11"/>
      <c r="SKR58" s="11"/>
      <c r="SKS58" s="11"/>
      <c r="SKT58" s="11"/>
      <c r="SKU58" s="11"/>
      <c r="SKV58" s="11"/>
      <c r="SKW58" s="11"/>
      <c r="SKX58" s="11"/>
      <c r="SKY58" s="11"/>
      <c r="SKZ58" s="11"/>
      <c r="SLA58" s="11"/>
      <c r="SLB58" s="11"/>
      <c r="SLC58" s="11"/>
      <c r="SLD58" s="11"/>
      <c r="SLE58" s="11"/>
      <c r="SLF58" s="11"/>
      <c r="SLG58" s="11"/>
      <c r="SLH58" s="11"/>
      <c r="SLI58" s="11"/>
      <c r="SLJ58" s="11"/>
      <c r="SLK58" s="11"/>
      <c r="SLL58" s="11"/>
      <c r="SLM58" s="11"/>
      <c r="SLN58" s="11"/>
      <c r="SLO58" s="11"/>
      <c r="SLP58" s="11"/>
      <c r="SLQ58" s="11"/>
      <c r="SLR58" s="11"/>
      <c r="SLS58" s="11"/>
      <c r="SLT58" s="11"/>
      <c r="SLU58" s="11"/>
      <c r="SLV58" s="11"/>
      <c r="SLW58" s="11"/>
      <c r="SLX58" s="11"/>
      <c r="SLY58" s="11"/>
      <c r="SLZ58" s="11"/>
      <c r="SMA58" s="11"/>
      <c r="SMB58" s="11"/>
      <c r="SMC58" s="11"/>
      <c r="SMD58" s="11"/>
      <c r="SME58" s="11"/>
      <c r="SMF58" s="11"/>
      <c r="SMG58" s="11"/>
      <c r="SMH58" s="11"/>
      <c r="SMI58" s="11"/>
      <c r="SMJ58" s="11"/>
      <c r="SMK58" s="11"/>
      <c r="SML58" s="11"/>
      <c r="SMM58" s="11"/>
      <c r="SMN58" s="11"/>
      <c r="SMO58" s="11"/>
      <c r="SMP58" s="11"/>
      <c r="SMQ58" s="11"/>
      <c r="SMR58" s="11"/>
      <c r="SMS58" s="11"/>
      <c r="SMT58" s="11"/>
      <c r="SMU58" s="11"/>
      <c r="SMV58" s="11"/>
      <c r="SMW58" s="11"/>
      <c r="SMX58" s="11"/>
      <c r="SMY58" s="11"/>
      <c r="SMZ58" s="11"/>
      <c r="SNA58" s="11"/>
      <c r="SNB58" s="11"/>
      <c r="SNC58" s="11"/>
      <c r="SND58" s="11"/>
      <c r="SNE58" s="11"/>
      <c r="SNF58" s="11"/>
      <c r="SNG58" s="11"/>
      <c r="SNH58" s="11"/>
      <c r="SNI58" s="11"/>
      <c r="SNJ58" s="11"/>
      <c r="SNK58" s="11"/>
      <c r="SNL58" s="11"/>
      <c r="SNM58" s="11"/>
      <c r="SNN58" s="11"/>
      <c r="SNO58" s="11"/>
      <c r="SNP58" s="11"/>
      <c r="SNQ58" s="11"/>
      <c r="SNR58" s="11"/>
      <c r="SNS58" s="11"/>
      <c r="SNT58" s="11"/>
      <c r="SNU58" s="11"/>
      <c r="SNV58" s="11"/>
      <c r="SNW58" s="11"/>
      <c r="SNX58" s="11"/>
      <c r="SNY58" s="11"/>
      <c r="SNZ58" s="11"/>
      <c r="SOA58" s="11"/>
      <c r="SOB58" s="11"/>
      <c r="SOC58" s="11"/>
      <c r="SOD58" s="11"/>
      <c r="SOE58" s="11"/>
      <c r="SOF58" s="11"/>
      <c r="SOG58" s="11"/>
      <c r="SOH58" s="11"/>
      <c r="SOI58" s="11"/>
      <c r="SOJ58" s="11"/>
      <c r="SOK58" s="11"/>
      <c r="SOL58" s="11"/>
      <c r="SOM58" s="11"/>
      <c r="SON58" s="11"/>
      <c r="SOO58" s="11"/>
      <c r="SOP58" s="11"/>
      <c r="SOQ58" s="11"/>
      <c r="SOR58" s="11"/>
      <c r="SOS58" s="11"/>
      <c r="SOT58" s="11"/>
      <c r="SOU58" s="11"/>
      <c r="SOV58" s="11"/>
      <c r="SOW58" s="11"/>
      <c r="SOX58" s="11"/>
      <c r="SOY58" s="11"/>
      <c r="SOZ58" s="11"/>
      <c r="SPA58" s="11"/>
      <c r="SPB58" s="11"/>
      <c r="SPC58" s="11"/>
      <c r="SPD58" s="11"/>
      <c r="SPE58" s="11"/>
      <c r="SPF58" s="11"/>
      <c r="SPG58" s="11"/>
      <c r="SPH58" s="11"/>
      <c r="SPI58" s="11"/>
      <c r="SPJ58" s="11"/>
      <c r="SPK58" s="11"/>
      <c r="SPL58" s="11"/>
      <c r="SPM58" s="11"/>
      <c r="SPN58" s="11"/>
      <c r="SPO58" s="11"/>
      <c r="SPP58" s="11"/>
      <c r="SPQ58" s="11"/>
      <c r="SPR58" s="11"/>
      <c r="SPS58" s="11"/>
      <c r="SPT58" s="11"/>
      <c r="SPU58" s="11"/>
      <c r="SPV58" s="11"/>
      <c r="SPW58" s="11"/>
      <c r="SPX58" s="11"/>
      <c r="SPY58" s="11"/>
      <c r="SPZ58" s="11"/>
      <c r="SQA58" s="11"/>
      <c r="SQB58" s="11"/>
      <c r="SQC58" s="11"/>
      <c r="SQD58" s="11"/>
      <c r="SQE58" s="11"/>
      <c r="SQF58" s="11"/>
      <c r="SQG58" s="11"/>
      <c r="SQH58" s="11"/>
      <c r="SQI58" s="11"/>
      <c r="SQJ58" s="11"/>
      <c r="SQK58" s="11"/>
      <c r="SQL58" s="11"/>
      <c r="SQM58" s="11"/>
      <c r="SQN58" s="11"/>
      <c r="SQO58" s="11"/>
      <c r="SQP58" s="11"/>
      <c r="SQQ58" s="11"/>
      <c r="SQR58" s="11"/>
      <c r="SQS58" s="11"/>
      <c r="SQT58" s="11"/>
      <c r="SQU58" s="11"/>
      <c r="SQV58" s="11"/>
      <c r="SQW58" s="11"/>
      <c r="SQX58" s="11"/>
      <c r="SQY58" s="11"/>
      <c r="SQZ58" s="11"/>
      <c r="SRA58" s="11"/>
      <c r="SRB58" s="11"/>
      <c r="SRC58" s="11"/>
      <c r="SRD58" s="11"/>
      <c r="SRE58" s="11"/>
      <c r="SRF58" s="11"/>
      <c r="SRG58" s="11"/>
      <c r="SRH58" s="11"/>
      <c r="SRI58" s="11"/>
      <c r="SRJ58" s="11"/>
      <c r="SRK58" s="11"/>
      <c r="SRL58" s="11"/>
      <c r="SRM58" s="11"/>
      <c r="SRN58" s="11"/>
      <c r="SRO58" s="11"/>
      <c r="SRP58" s="11"/>
      <c r="SRQ58" s="11"/>
      <c r="SRR58" s="11"/>
      <c r="SRS58" s="11"/>
      <c r="SRT58" s="11"/>
      <c r="SRU58" s="11"/>
      <c r="SRV58" s="11"/>
      <c r="SRW58" s="11"/>
      <c r="SRX58" s="11"/>
      <c r="SRY58" s="11"/>
      <c r="SRZ58" s="11"/>
      <c r="SSA58" s="11"/>
      <c r="SSB58" s="11"/>
      <c r="SSC58" s="11"/>
      <c r="SSD58" s="11"/>
      <c r="SSE58" s="11"/>
      <c r="SSF58" s="11"/>
      <c r="SSG58" s="11"/>
      <c r="SSH58" s="11"/>
      <c r="SSI58" s="11"/>
      <c r="SSJ58" s="11"/>
      <c r="SSK58" s="11"/>
      <c r="SSL58" s="11"/>
      <c r="SSM58" s="11"/>
      <c r="SSN58" s="11"/>
      <c r="SSO58" s="11"/>
      <c r="SSP58" s="11"/>
      <c r="SSQ58" s="11"/>
      <c r="SSR58" s="11"/>
      <c r="SSS58" s="11"/>
      <c r="SST58" s="11"/>
      <c r="SSU58" s="11"/>
      <c r="SSV58" s="11"/>
      <c r="SSW58" s="11"/>
      <c r="SSX58" s="11"/>
      <c r="SSY58" s="11"/>
      <c r="SSZ58" s="11"/>
      <c r="STA58" s="11"/>
      <c r="STB58" s="11"/>
      <c r="STC58" s="11"/>
      <c r="STD58" s="11"/>
      <c r="STE58" s="11"/>
      <c r="STF58" s="11"/>
      <c r="STG58" s="11"/>
      <c r="STH58" s="11"/>
      <c r="STI58" s="11"/>
      <c r="STJ58" s="11"/>
      <c r="STK58" s="11"/>
      <c r="STL58" s="11"/>
      <c r="STM58" s="11"/>
      <c r="STN58" s="11"/>
      <c r="STO58" s="11"/>
      <c r="STP58" s="11"/>
      <c r="STQ58" s="11"/>
      <c r="STR58" s="11"/>
      <c r="STS58" s="11"/>
      <c r="STT58" s="11"/>
      <c r="STU58" s="11"/>
      <c r="STV58" s="11"/>
      <c r="STW58" s="11"/>
      <c r="STX58" s="11"/>
      <c r="STY58" s="11"/>
      <c r="STZ58" s="11"/>
      <c r="SUA58" s="11"/>
      <c r="SUB58" s="11"/>
      <c r="SUC58" s="11"/>
      <c r="SUD58" s="11"/>
      <c r="SUE58" s="11"/>
      <c r="SUF58" s="11"/>
      <c r="SUG58" s="11"/>
      <c r="SUH58" s="11"/>
      <c r="SUI58" s="11"/>
      <c r="SUJ58" s="11"/>
      <c r="SUK58" s="11"/>
      <c r="SUL58" s="11"/>
      <c r="SUM58" s="11"/>
      <c r="SUN58" s="11"/>
      <c r="SUO58" s="11"/>
      <c r="SUP58" s="11"/>
      <c r="SUQ58" s="11"/>
      <c r="SUR58" s="11"/>
      <c r="SUS58" s="11"/>
      <c r="SUT58" s="11"/>
      <c r="SUU58" s="11"/>
      <c r="SUV58" s="11"/>
      <c r="SUW58" s="11"/>
      <c r="SUX58" s="11"/>
      <c r="SUY58" s="11"/>
      <c r="SUZ58" s="11"/>
      <c r="SVA58" s="11"/>
      <c r="SVB58" s="11"/>
      <c r="SVC58" s="11"/>
      <c r="SVD58" s="11"/>
      <c r="SVE58" s="11"/>
      <c r="SVF58" s="11"/>
      <c r="SVG58" s="11"/>
      <c r="SVH58" s="11"/>
      <c r="SVI58" s="11"/>
      <c r="SVJ58" s="11"/>
      <c r="SVK58" s="11"/>
      <c r="SVL58" s="11"/>
      <c r="SVM58" s="11"/>
      <c r="SVN58" s="11"/>
      <c r="SVO58" s="11"/>
      <c r="SVP58" s="11"/>
      <c r="SVQ58" s="11"/>
      <c r="SVR58" s="11"/>
      <c r="SVS58" s="11"/>
      <c r="SVT58" s="11"/>
      <c r="SVU58" s="11"/>
      <c r="SVV58" s="11"/>
      <c r="SVW58" s="11"/>
      <c r="SVX58" s="11"/>
      <c r="SVY58" s="11"/>
      <c r="SVZ58" s="11"/>
      <c r="SWA58" s="11"/>
      <c r="SWB58" s="11"/>
      <c r="SWC58" s="11"/>
      <c r="SWD58" s="11"/>
      <c r="SWE58" s="11"/>
      <c r="SWF58" s="11"/>
      <c r="SWG58" s="11"/>
      <c r="SWH58" s="11"/>
      <c r="SWI58" s="11"/>
      <c r="SWJ58" s="11"/>
      <c r="SWK58" s="11"/>
      <c r="SWL58" s="11"/>
      <c r="SWM58" s="11"/>
      <c r="SWN58" s="11"/>
      <c r="SWO58" s="11"/>
      <c r="SWP58" s="11"/>
      <c r="SWQ58" s="11"/>
      <c r="SWR58" s="11"/>
      <c r="SWS58" s="11"/>
      <c r="SWT58" s="11"/>
      <c r="SWU58" s="11"/>
      <c r="SWV58" s="11"/>
      <c r="SWW58" s="11"/>
      <c r="SWX58" s="11"/>
      <c r="SWY58" s="11"/>
      <c r="SWZ58" s="11"/>
      <c r="SXA58" s="11"/>
      <c r="SXB58" s="11"/>
      <c r="SXC58" s="11"/>
      <c r="SXD58" s="11"/>
      <c r="SXE58" s="11"/>
      <c r="SXF58" s="11"/>
      <c r="SXG58" s="11"/>
      <c r="SXH58" s="11"/>
      <c r="SXI58" s="11"/>
      <c r="SXJ58" s="11"/>
      <c r="SXK58" s="11"/>
      <c r="SXL58" s="11"/>
      <c r="SXM58" s="11"/>
      <c r="SXN58" s="11"/>
      <c r="SXO58" s="11"/>
      <c r="SXP58" s="11"/>
      <c r="SXQ58" s="11"/>
      <c r="SXR58" s="11"/>
      <c r="SXS58" s="11"/>
      <c r="SXT58" s="11"/>
      <c r="SXU58" s="11"/>
      <c r="SXV58" s="11"/>
      <c r="SXW58" s="11"/>
      <c r="SXX58" s="11"/>
      <c r="SXY58" s="11"/>
      <c r="SXZ58" s="11"/>
      <c r="SYA58" s="11"/>
      <c r="SYB58" s="11"/>
      <c r="SYC58" s="11"/>
      <c r="SYD58" s="11"/>
      <c r="SYE58" s="11"/>
      <c r="SYF58" s="11"/>
      <c r="SYG58" s="11"/>
      <c r="SYH58" s="11"/>
      <c r="SYI58" s="11"/>
      <c r="SYJ58" s="11"/>
      <c r="SYK58" s="11"/>
      <c r="SYL58" s="11"/>
      <c r="SYM58" s="11"/>
      <c r="SYN58" s="11"/>
      <c r="SYO58" s="11"/>
      <c r="SYP58" s="11"/>
      <c r="SYQ58" s="11"/>
      <c r="SYR58" s="11"/>
      <c r="SYS58" s="11"/>
      <c r="SYT58" s="11"/>
      <c r="SYU58" s="11"/>
      <c r="SYV58" s="11"/>
      <c r="SYW58" s="11"/>
      <c r="SYX58" s="11"/>
      <c r="SYY58" s="11"/>
      <c r="SYZ58" s="11"/>
      <c r="SZA58" s="11"/>
      <c r="SZB58" s="11"/>
      <c r="SZC58" s="11"/>
      <c r="SZD58" s="11"/>
      <c r="SZE58" s="11"/>
      <c r="SZF58" s="11"/>
      <c r="SZG58" s="11"/>
      <c r="SZH58" s="11"/>
      <c r="SZI58" s="11"/>
      <c r="SZJ58" s="11"/>
      <c r="SZK58" s="11"/>
      <c r="SZL58" s="11"/>
      <c r="SZM58" s="11"/>
      <c r="SZN58" s="11"/>
      <c r="SZO58" s="11"/>
      <c r="SZP58" s="11"/>
      <c r="SZQ58" s="11"/>
      <c r="SZR58" s="11"/>
      <c r="SZS58" s="11"/>
      <c r="SZT58" s="11"/>
      <c r="SZU58" s="11"/>
      <c r="SZV58" s="11"/>
      <c r="SZW58" s="11"/>
      <c r="SZX58" s="11"/>
      <c r="SZY58" s="11"/>
      <c r="SZZ58" s="11"/>
      <c r="TAA58" s="11"/>
      <c r="TAB58" s="11"/>
      <c r="TAC58" s="11"/>
      <c r="TAD58" s="11"/>
      <c r="TAE58" s="11"/>
      <c r="TAF58" s="11"/>
      <c r="TAG58" s="11"/>
      <c r="TAH58" s="11"/>
      <c r="TAI58" s="11"/>
      <c r="TAJ58" s="11"/>
      <c r="TAK58" s="11"/>
      <c r="TAL58" s="11"/>
      <c r="TAM58" s="11"/>
      <c r="TAN58" s="11"/>
      <c r="TAO58" s="11"/>
      <c r="TAP58" s="11"/>
      <c r="TAQ58" s="11"/>
      <c r="TAR58" s="11"/>
      <c r="TAS58" s="11"/>
      <c r="TAT58" s="11"/>
      <c r="TAU58" s="11"/>
      <c r="TAV58" s="11"/>
      <c r="TAW58" s="11"/>
      <c r="TAX58" s="11"/>
      <c r="TAY58" s="11"/>
      <c r="TAZ58" s="11"/>
      <c r="TBA58" s="11"/>
      <c r="TBB58" s="11"/>
      <c r="TBC58" s="11"/>
      <c r="TBD58" s="11"/>
      <c r="TBE58" s="11"/>
      <c r="TBF58" s="11"/>
      <c r="TBG58" s="11"/>
      <c r="TBH58" s="11"/>
      <c r="TBI58" s="11"/>
      <c r="TBJ58" s="11"/>
      <c r="TBK58" s="11"/>
      <c r="TBL58" s="11"/>
      <c r="TBM58" s="11"/>
      <c r="TBN58" s="11"/>
      <c r="TBO58" s="11"/>
      <c r="TBP58" s="11"/>
      <c r="TBQ58" s="11"/>
      <c r="TBR58" s="11"/>
      <c r="TBS58" s="11"/>
      <c r="TBT58" s="11"/>
      <c r="TBU58" s="11"/>
      <c r="TBV58" s="11"/>
      <c r="TBW58" s="11"/>
      <c r="TBX58" s="11"/>
      <c r="TBY58" s="11"/>
      <c r="TBZ58" s="11"/>
      <c r="TCA58" s="11"/>
      <c r="TCB58" s="11"/>
      <c r="TCC58" s="11"/>
      <c r="TCD58" s="11"/>
      <c r="TCE58" s="11"/>
      <c r="TCF58" s="11"/>
      <c r="TCG58" s="11"/>
      <c r="TCH58" s="11"/>
      <c r="TCI58" s="11"/>
      <c r="TCJ58" s="11"/>
      <c r="TCK58" s="11"/>
      <c r="TCL58" s="11"/>
      <c r="TCM58" s="11"/>
      <c r="TCN58" s="11"/>
      <c r="TCO58" s="11"/>
      <c r="TCP58" s="11"/>
      <c r="TCQ58" s="11"/>
      <c r="TCR58" s="11"/>
      <c r="TCS58" s="11"/>
      <c r="TCT58" s="11"/>
      <c r="TCU58" s="11"/>
      <c r="TCV58" s="11"/>
      <c r="TCW58" s="11"/>
      <c r="TCX58" s="11"/>
      <c r="TCY58" s="11"/>
      <c r="TCZ58" s="11"/>
      <c r="TDA58" s="11"/>
      <c r="TDB58" s="11"/>
      <c r="TDC58" s="11"/>
      <c r="TDD58" s="11"/>
      <c r="TDE58" s="11"/>
      <c r="TDF58" s="11"/>
      <c r="TDG58" s="11"/>
      <c r="TDH58" s="11"/>
      <c r="TDI58" s="11"/>
      <c r="TDJ58" s="11"/>
      <c r="TDK58" s="11"/>
      <c r="TDL58" s="11"/>
      <c r="TDM58" s="11"/>
      <c r="TDN58" s="11"/>
      <c r="TDO58" s="11"/>
      <c r="TDP58" s="11"/>
      <c r="TDQ58" s="11"/>
      <c r="TDR58" s="11"/>
      <c r="TDS58" s="11"/>
      <c r="TDT58" s="11"/>
      <c r="TDU58" s="11"/>
      <c r="TDV58" s="11"/>
      <c r="TDW58" s="11"/>
      <c r="TDX58" s="11"/>
      <c r="TDY58" s="11"/>
      <c r="TDZ58" s="11"/>
      <c r="TEA58" s="11"/>
      <c r="TEB58" s="11"/>
      <c r="TEC58" s="11"/>
      <c r="TED58" s="11"/>
      <c r="TEE58" s="11"/>
      <c r="TEF58" s="11"/>
      <c r="TEG58" s="11"/>
      <c r="TEH58" s="11"/>
      <c r="TEI58" s="11"/>
      <c r="TEJ58" s="11"/>
      <c r="TEK58" s="11"/>
      <c r="TEL58" s="11"/>
      <c r="TEM58" s="11"/>
      <c r="TEN58" s="11"/>
      <c r="TEO58" s="11"/>
      <c r="TEP58" s="11"/>
      <c r="TEQ58" s="11"/>
      <c r="TER58" s="11"/>
      <c r="TES58" s="11"/>
      <c r="TET58" s="11"/>
      <c r="TEU58" s="11"/>
      <c r="TEV58" s="11"/>
      <c r="TEW58" s="11"/>
      <c r="TEX58" s="11"/>
      <c r="TEY58" s="11"/>
      <c r="TEZ58" s="11"/>
      <c r="TFA58" s="11"/>
      <c r="TFB58" s="11"/>
      <c r="TFC58" s="11"/>
      <c r="TFD58" s="11"/>
      <c r="TFE58" s="11"/>
      <c r="TFF58" s="11"/>
      <c r="TFG58" s="11"/>
      <c r="TFH58" s="11"/>
      <c r="TFI58" s="11"/>
      <c r="TFJ58" s="11"/>
      <c r="TFK58" s="11"/>
      <c r="TFL58" s="11"/>
      <c r="TFM58" s="11"/>
      <c r="TFN58" s="11"/>
      <c r="TFO58" s="11"/>
      <c r="TFP58" s="11"/>
      <c r="TFQ58" s="11"/>
      <c r="TFR58" s="11"/>
      <c r="TFS58" s="11"/>
      <c r="TFT58" s="11"/>
      <c r="TFU58" s="11"/>
      <c r="TFV58" s="11"/>
      <c r="TFW58" s="11"/>
      <c r="TFX58" s="11"/>
      <c r="TFY58" s="11"/>
      <c r="TFZ58" s="11"/>
      <c r="TGA58" s="11"/>
      <c r="TGB58" s="11"/>
      <c r="TGC58" s="11"/>
      <c r="TGD58" s="11"/>
      <c r="TGE58" s="11"/>
      <c r="TGF58" s="11"/>
      <c r="TGG58" s="11"/>
      <c r="TGH58" s="11"/>
      <c r="TGI58" s="11"/>
      <c r="TGJ58" s="11"/>
      <c r="TGK58" s="11"/>
      <c r="TGL58" s="11"/>
      <c r="TGM58" s="11"/>
      <c r="TGN58" s="11"/>
      <c r="TGO58" s="11"/>
      <c r="TGP58" s="11"/>
      <c r="TGQ58" s="11"/>
      <c r="TGR58" s="11"/>
      <c r="TGS58" s="11"/>
      <c r="TGT58" s="11"/>
      <c r="TGU58" s="11"/>
      <c r="TGV58" s="11"/>
      <c r="TGW58" s="11"/>
      <c r="TGX58" s="11"/>
      <c r="TGY58" s="11"/>
      <c r="TGZ58" s="11"/>
      <c r="THA58" s="11"/>
      <c r="THB58" s="11"/>
      <c r="THC58" s="11"/>
      <c r="THD58" s="11"/>
      <c r="THE58" s="11"/>
      <c r="THF58" s="11"/>
      <c r="THG58" s="11"/>
      <c r="THH58" s="11"/>
      <c r="THI58" s="11"/>
      <c r="THJ58" s="11"/>
      <c r="THK58" s="11"/>
      <c r="THL58" s="11"/>
      <c r="THM58" s="11"/>
      <c r="THN58" s="11"/>
      <c r="THO58" s="11"/>
      <c r="THP58" s="11"/>
      <c r="THQ58" s="11"/>
      <c r="THR58" s="11"/>
      <c r="THS58" s="11"/>
      <c r="THT58" s="11"/>
      <c r="THU58" s="11"/>
      <c r="THV58" s="11"/>
      <c r="THW58" s="11"/>
      <c r="THX58" s="11"/>
      <c r="THY58" s="11"/>
      <c r="THZ58" s="11"/>
      <c r="TIA58" s="11"/>
      <c r="TIB58" s="11"/>
      <c r="TIC58" s="11"/>
      <c r="TID58" s="11"/>
      <c r="TIE58" s="11"/>
      <c r="TIF58" s="11"/>
      <c r="TIG58" s="11"/>
      <c r="TIH58" s="11"/>
      <c r="TII58" s="11"/>
      <c r="TIJ58" s="11"/>
      <c r="TIK58" s="11"/>
      <c r="TIL58" s="11"/>
      <c r="TIM58" s="11"/>
      <c r="TIN58" s="11"/>
      <c r="TIO58" s="11"/>
      <c r="TIP58" s="11"/>
      <c r="TIQ58" s="11"/>
      <c r="TIR58" s="11"/>
      <c r="TIS58" s="11"/>
      <c r="TIT58" s="11"/>
      <c r="TIU58" s="11"/>
      <c r="TIV58" s="11"/>
      <c r="TIW58" s="11"/>
      <c r="TIX58" s="11"/>
      <c r="TIY58" s="11"/>
      <c r="TIZ58" s="11"/>
      <c r="TJA58" s="11"/>
      <c r="TJB58" s="11"/>
      <c r="TJC58" s="11"/>
      <c r="TJD58" s="11"/>
      <c r="TJE58" s="11"/>
      <c r="TJF58" s="11"/>
      <c r="TJG58" s="11"/>
      <c r="TJH58" s="11"/>
      <c r="TJI58" s="11"/>
      <c r="TJJ58" s="11"/>
      <c r="TJK58" s="11"/>
      <c r="TJL58" s="11"/>
      <c r="TJM58" s="11"/>
      <c r="TJN58" s="11"/>
      <c r="TJO58" s="11"/>
      <c r="TJP58" s="11"/>
      <c r="TJQ58" s="11"/>
      <c r="TJR58" s="11"/>
      <c r="TJS58" s="11"/>
      <c r="TJT58" s="11"/>
      <c r="TJU58" s="11"/>
      <c r="TJV58" s="11"/>
      <c r="TJW58" s="11"/>
      <c r="TJX58" s="11"/>
      <c r="TJY58" s="11"/>
      <c r="TJZ58" s="11"/>
      <c r="TKA58" s="11"/>
      <c r="TKB58" s="11"/>
      <c r="TKC58" s="11"/>
      <c r="TKD58" s="11"/>
      <c r="TKE58" s="11"/>
      <c r="TKF58" s="11"/>
      <c r="TKG58" s="11"/>
      <c r="TKH58" s="11"/>
      <c r="TKI58" s="11"/>
      <c r="TKJ58" s="11"/>
      <c r="TKK58" s="11"/>
      <c r="TKL58" s="11"/>
      <c r="TKM58" s="11"/>
      <c r="TKN58" s="11"/>
      <c r="TKO58" s="11"/>
      <c r="TKP58" s="11"/>
      <c r="TKQ58" s="11"/>
      <c r="TKR58" s="11"/>
      <c r="TKS58" s="11"/>
      <c r="TKT58" s="11"/>
      <c r="TKU58" s="11"/>
      <c r="TKV58" s="11"/>
      <c r="TKW58" s="11"/>
      <c r="TKX58" s="11"/>
      <c r="TKY58" s="11"/>
      <c r="TKZ58" s="11"/>
      <c r="TLA58" s="11"/>
      <c r="TLB58" s="11"/>
      <c r="TLC58" s="11"/>
      <c r="TLD58" s="11"/>
      <c r="TLE58" s="11"/>
      <c r="TLF58" s="11"/>
      <c r="TLG58" s="11"/>
      <c r="TLH58" s="11"/>
      <c r="TLI58" s="11"/>
      <c r="TLJ58" s="11"/>
      <c r="TLK58" s="11"/>
      <c r="TLL58" s="11"/>
      <c r="TLM58" s="11"/>
      <c r="TLN58" s="11"/>
      <c r="TLO58" s="11"/>
      <c r="TLP58" s="11"/>
      <c r="TLQ58" s="11"/>
      <c r="TLR58" s="11"/>
      <c r="TLS58" s="11"/>
      <c r="TLT58" s="11"/>
      <c r="TLU58" s="11"/>
      <c r="TLV58" s="11"/>
      <c r="TLW58" s="11"/>
      <c r="TLX58" s="11"/>
      <c r="TLY58" s="11"/>
      <c r="TLZ58" s="11"/>
      <c r="TMA58" s="11"/>
      <c r="TMB58" s="11"/>
      <c r="TMC58" s="11"/>
      <c r="TMD58" s="11"/>
      <c r="TME58" s="11"/>
      <c r="TMF58" s="11"/>
      <c r="TMG58" s="11"/>
      <c r="TMH58" s="11"/>
      <c r="TMI58" s="11"/>
      <c r="TMJ58" s="11"/>
      <c r="TMK58" s="11"/>
      <c r="TML58" s="11"/>
      <c r="TMM58" s="11"/>
      <c r="TMN58" s="11"/>
      <c r="TMO58" s="11"/>
      <c r="TMP58" s="11"/>
      <c r="TMQ58" s="11"/>
      <c r="TMR58" s="11"/>
      <c r="TMS58" s="11"/>
      <c r="TMT58" s="11"/>
      <c r="TMU58" s="11"/>
      <c r="TMV58" s="11"/>
      <c r="TMW58" s="11"/>
      <c r="TMX58" s="11"/>
      <c r="TMY58" s="11"/>
      <c r="TMZ58" s="11"/>
      <c r="TNA58" s="11"/>
      <c r="TNB58" s="11"/>
      <c r="TNC58" s="11"/>
      <c r="TND58" s="11"/>
      <c r="TNE58" s="11"/>
      <c r="TNF58" s="11"/>
      <c r="TNG58" s="11"/>
      <c r="TNH58" s="11"/>
      <c r="TNI58" s="11"/>
      <c r="TNJ58" s="11"/>
      <c r="TNK58" s="11"/>
      <c r="TNL58" s="11"/>
      <c r="TNM58" s="11"/>
      <c r="TNN58" s="11"/>
      <c r="TNO58" s="11"/>
      <c r="TNP58" s="11"/>
      <c r="TNQ58" s="11"/>
      <c r="TNR58" s="11"/>
      <c r="TNS58" s="11"/>
      <c r="TNT58" s="11"/>
      <c r="TNU58" s="11"/>
      <c r="TNV58" s="11"/>
      <c r="TNW58" s="11"/>
      <c r="TNX58" s="11"/>
      <c r="TNY58" s="11"/>
      <c r="TNZ58" s="11"/>
      <c r="TOA58" s="11"/>
      <c r="TOB58" s="11"/>
      <c r="TOC58" s="11"/>
      <c r="TOD58" s="11"/>
      <c r="TOE58" s="11"/>
      <c r="TOF58" s="11"/>
      <c r="TOG58" s="11"/>
      <c r="TOH58" s="11"/>
      <c r="TOI58" s="11"/>
      <c r="TOJ58" s="11"/>
      <c r="TOK58" s="11"/>
      <c r="TOL58" s="11"/>
      <c r="TOM58" s="11"/>
      <c r="TON58" s="11"/>
      <c r="TOO58" s="11"/>
      <c r="TOP58" s="11"/>
      <c r="TOQ58" s="11"/>
      <c r="TOR58" s="11"/>
      <c r="TOS58" s="11"/>
      <c r="TOT58" s="11"/>
      <c r="TOU58" s="11"/>
      <c r="TOV58" s="11"/>
      <c r="TOW58" s="11"/>
      <c r="TOX58" s="11"/>
      <c r="TOY58" s="11"/>
      <c r="TOZ58" s="11"/>
      <c r="TPA58" s="11"/>
      <c r="TPB58" s="11"/>
      <c r="TPC58" s="11"/>
      <c r="TPD58" s="11"/>
      <c r="TPE58" s="11"/>
      <c r="TPF58" s="11"/>
      <c r="TPG58" s="11"/>
      <c r="TPH58" s="11"/>
      <c r="TPI58" s="11"/>
      <c r="TPJ58" s="11"/>
      <c r="TPK58" s="11"/>
      <c r="TPL58" s="11"/>
      <c r="TPM58" s="11"/>
      <c r="TPN58" s="11"/>
      <c r="TPO58" s="11"/>
      <c r="TPP58" s="11"/>
      <c r="TPQ58" s="11"/>
      <c r="TPR58" s="11"/>
      <c r="TPS58" s="11"/>
      <c r="TPT58" s="11"/>
      <c r="TPU58" s="11"/>
      <c r="TPV58" s="11"/>
      <c r="TPW58" s="11"/>
      <c r="TPX58" s="11"/>
      <c r="TPY58" s="11"/>
      <c r="TPZ58" s="11"/>
      <c r="TQA58" s="11"/>
      <c r="TQB58" s="11"/>
      <c r="TQC58" s="11"/>
      <c r="TQD58" s="11"/>
      <c r="TQE58" s="11"/>
      <c r="TQF58" s="11"/>
      <c r="TQG58" s="11"/>
      <c r="TQH58" s="11"/>
      <c r="TQI58" s="11"/>
      <c r="TQJ58" s="11"/>
      <c r="TQK58" s="11"/>
      <c r="TQL58" s="11"/>
      <c r="TQM58" s="11"/>
      <c r="TQN58" s="11"/>
      <c r="TQO58" s="11"/>
      <c r="TQP58" s="11"/>
      <c r="TQQ58" s="11"/>
      <c r="TQR58" s="11"/>
      <c r="TQS58" s="11"/>
      <c r="TQT58" s="11"/>
      <c r="TQU58" s="11"/>
      <c r="TQV58" s="11"/>
      <c r="TQW58" s="11"/>
      <c r="TQX58" s="11"/>
      <c r="TQY58" s="11"/>
      <c r="TQZ58" s="11"/>
      <c r="TRA58" s="11"/>
      <c r="TRB58" s="11"/>
      <c r="TRC58" s="11"/>
      <c r="TRD58" s="11"/>
      <c r="TRE58" s="11"/>
      <c r="TRF58" s="11"/>
      <c r="TRG58" s="11"/>
      <c r="TRH58" s="11"/>
      <c r="TRI58" s="11"/>
      <c r="TRJ58" s="11"/>
      <c r="TRK58" s="11"/>
      <c r="TRL58" s="11"/>
      <c r="TRM58" s="11"/>
      <c r="TRN58" s="11"/>
      <c r="TRO58" s="11"/>
      <c r="TRP58" s="11"/>
      <c r="TRQ58" s="11"/>
      <c r="TRR58" s="11"/>
      <c r="TRS58" s="11"/>
      <c r="TRT58" s="11"/>
      <c r="TRU58" s="11"/>
      <c r="TRV58" s="11"/>
      <c r="TRW58" s="11"/>
      <c r="TRX58" s="11"/>
      <c r="TRY58" s="11"/>
      <c r="TRZ58" s="11"/>
      <c r="TSA58" s="11"/>
      <c r="TSB58" s="11"/>
      <c r="TSC58" s="11"/>
      <c r="TSD58" s="11"/>
      <c r="TSE58" s="11"/>
      <c r="TSF58" s="11"/>
      <c r="TSG58" s="11"/>
      <c r="TSH58" s="11"/>
      <c r="TSI58" s="11"/>
      <c r="TSJ58" s="11"/>
      <c r="TSK58" s="11"/>
      <c r="TSL58" s="11"/>
      <c r="TSM58" s="11"/>
      <c r="TSN58" s="11"/>
      <c r="TSO58" s="11"/>
      <c r="TSP58" s="11"/>
      <c r="TSQ58" s="11"/>
      <c r="TSR58" s="11"/>
      <c r="TSS58" s="11"/>
      <c r="TST58" s="11"/>
      <c r="TSU58" s="11"/>
      <c r="TSV58" s="11"/>
      <c r="TSW58" s="11"/>
      <c r="TSX58" s="11"/>
      <c r="TSY58" s="11"/>
      <c r="TSZ58" s="11"/>
      <c r="TTA58" s="11"/>
      <c r="TTB58" s="11"/>
      <c r="TTC58" s="11"/>
      <c r="TTD58" s="11"/>
      <c r="TTE58" s="11"/>
      <c r="TTF58" s="11"/>
      <c r="TTG58" s="11"/>
      <c r="TTH58" s="11"/>
      <c r="TTI58" s="11"/>
      <c r="TTJ58" s="11"/>
      <c r="TTK58" s="11"/>
      <c r="TTL58" s="11"/>
      <c r="TTM58" s="11"/>
      <c r="TTN58" s="11"/>
      <c r="TTO58" s="11"/>
      <c r="TTP58" s="11"/>
      <c r="TTQ58" s="11"/>
      <c r="TTR58" s="11"/>
      <c r="TTS58" s="11"/>
      <c r="TTT58" s="11"/>
      <c r="TTU58" s="11"/>
      <c r="TTV58" s="11"/>
      <c r="TTW58" s="11"/>
      <c r="TTX58" s="11"/>
      <c r="TTY58" s="11"/>
      <c r="TTZ58" s="11"/>
      <c r="TUA58" s="11"/>
      <c r="TUB58" s="11"/>
      <c r="TUC58" s="11"/>
      <c r="TUD58" s="11"/>
      <c r="TUE58" s="11"/>
      <c r="TUF58" s="11"/>
      <c r="TUG58" s="11"/>
      <c r="TUH58" s="11"/>
      <c r="TUI58" s="11"/>
      <c r="TUJ58" s="11"/>
      <c r="TUK58" s="11"/>
      <c r="TUL58" s="11"/>
      <c r="TUM58" s="11"/>
      <c r="TUN58" s="11"/>
      <c r="TUO58" s="11"/>
      <c r="TUP58" s="11"/>
      <c r="TUQ58" s="11"/>
      <c r="TUR58" s="11"/>
      <c r="TUS58" s="11"/>
      <c r="TUT58" s="11"/>
      <c r="TUU58" s="11"/>
      <c r="TUV58" s="11"/>
      <c r="TUW58" s="11"/>
      <c r="TUX58" s="11"/>
      <c r="TUY58" s="11"/>
      <c r="TUZ58" s="11"/>
      <c r="TVA58" s="11"/>
      <c r="TVB58" s="11"/>
      <c r="TVC58" s="11"/>
      <c r="TVD58" s="11"/>
      <c r="TVE58" s="11"/>
      <c r="TVF58" s="11"/>
      <c r="TVG58" s="11"/>
      <c r="TVH58" s="11"/>
      <c r="TVI58" s="11"/>
      <c r="TVJ58" s="11"/>
      <c r="TVK58" s="11"/>
      <c r="TVL58" s="11"/>
      <c r="TVM58" s="11"/>
      <c r="TVN58" s="11"/>
      <c r="TVO58" s="11"/>
      <c r="TVP58" s="11"/>
      <c r="TVQ58" s="11"/>
      <c r="TVR58" s="11"/>
      <c r="TVS58" s="11"/>
      <c r="TVT58" s="11"/>
      <c r="TVU58" s="11"/>
      <c r="TVV58" s="11"/>
      <c r="TVW58" s="11"/>
      <c r="TVX58" s="11"/>
      <c r="TVY58" s="11"/>
      <c r="TVZ58" s="11"/>
      <c r="TWA58" s="11"/>
      <c r="TWB58" s="11"/>
      <c r="TWC58" s="11"/>
      <c r="TWD58" s="11"/>
      <c r="TWE58" s="11"/>
      <c r="TWF58" s="11"/>
      <c r="TWG58" s="11"/>
      <c r="TWH58" s="11"/>
      <c r="TWI58" s="11"/>
      <c r="TWJ58" s="11"/>
      <c r="TWK58" s="11"/>
      <c r="TWL58" s="11"/>
      <c r="TWM58" s="11"/>
      <c r="TWN58" s="11"/>
      <c r="TWO58" s="11"/>
      <c r="TWP58" s="11"/>
      <c r="TWQ58" s="11"/>
      <c r="TWR58" s="11"/>
      <c r="TWS58" s="11"/>
      <c r="TWT58" s="11"/>
      <c r="TWU58" s="11"/>
      <c r="TWV58" s="11"/>
      <c r="TWW58" s="11"/>
      <c r="TWX58" s="11"/>
      <c r="TWY58" s="11"/>
      <c r="TWZ58" s="11"/>
      <c r="TXA58" s="11"/>
      <c r="TXB58" s="11"/>
      <c r="TXC58" s="11"/>
      <c r="TXD58" s="11"/>
      <c r="TXE58" s="11"/>
      <c r="TXF58" s="11"/>
      <c r="TXG58" s="11"/>
      <c r="TXH58" s="11"/>
      <c r="TXI58" s="11"/>
      <c r="TXJ58" s="11"/>
      <c r="TXK58" s="11"/>
      <c r="TXL58" s="11"/>
      <c r="TXM58" s="11"/>
      <c r="TXN58" s="11"/>
      <c r="TXO58" s="11"/>
      <c r="TXP58" s="11"/>
      <c r="TXQ58" s="11"/>
      <c r="TXR58" s="11"/>
      <c r="TXS58" s="11"/>
      <c r="TXT58" s="11"/>
      <c r="TXU58" s="11"/>
      <c r="TXV58" s="11"/>
      <c r="TXW58" s="11"/>
      <c r="TXX58" s="11"/>
      <c r="TXY58" s="11"/>
      <c r="TXZ58" s="11"/>
      <c r="TYA58" s="11"/>
      <c r="TYB58" s="11"/>
      <c r="TYC58" s="11"/>
      <c r="TYD58" s="11"/>
      <c r="TYE58" s="11"/>
      <c r="TYF58" s="11"/>
      <c r="TYG58" s="11"/>
      <c r="TYH58" s="11"/>
      <c r="TYI58" s="11"/>
      <c r="TYJ58" s="11"/>
      <c r="TYK58" s="11"/>
      <c r="TYL58" s="11"/>
      <c r="TYM58" s="11"/>
      <c r="TYN58" s="11"/>
      <c r="TYO58" s="11"/>
      <c r="TYP58" s="11"/>
      <c r="TYQ58" s="11"/>
      <c r="TYR58" s="11"/>
      <c r="TYS58" s="11"/>
      <c r="TYT58" s="11"/>
      <c r="TYU58" s="11"/>
      <c r="TYV58" s="11"/>
      <c r="TYW58" s="11"/>
      <c r="TYX58" s="11"/>
      <c r="TYY58" s="11"/>
      <c r="TYZ58" s="11"/>
      <c r="TZA58" s="11"/>
      <c r="TZB58" s="11"/>
      <c r="TZC58" s="11"/>
      <c r="TZD58" s="11"/>
      <c r="TZE58" s="11"/>
      <c r="TZF58" s="11"/>
      <c r="TZG58" s="11"/>
      <c r="TZH58" s="11"/>
      <c r="TZI58" s="11"/>
      <c r="TZJ58" s="11"/>
      <c r="TZK58" s="11"/>
      <c r="TZL58" s="11"/>
      <c r="TZM58" s="11"/>
      <c r="TZN58" s="11"/>
      <c r="TZO58" s="11"/>
      <c r="TZP58" s="11"/>
      <c r="TZQ58" s="11"/>
      <c r="TZR58" s="11"/>
      <c r="TZS58" s="11"/>
      <c r="TZT58" s="11"/>
      <c r="TZU58" s="11"/>
      <c r="TZV58" s="11"/>
      <c r="TZW58" s="11"/>
      <c r="TZX58" s="11"/>
      <c r="TZY58" s="11"/>
      <c r="TZZ58" s="11"/>
      <c r="UAA58" s="11"/>
      <c r="UAB58" s="11"/>
      <c r="UAC58" s="11"/>
      <c r="UAD58" s="11"/>
      <c r="UAE58" s="11"/>
      <c r="UAF58" s="11"/>
      <c r="UAG58" s="11"/>
      <c r="UAH58" s="11"/>
      <c r="UAI58" s="11"/>
      <c r="UAJ58" s="11"/>
      <c r="UAK58" s="11"/>
      <c r="UAL58" s="11"/>
      <c r="UAM58" s="11"/>
      <c r="UAN58" s="11"/>
      <c r="UAO58" s="11"/>
      <c r="UAP58" s="11"/>
      <c r="UAQ58" s="11"/>
      <c r="UAR58" s="11"/>
      <c r="UAS58" s="11"/>
      <c r="UAT58" s="11"/>
      <c r="UAU58" s="11"/>
      <c r="UAV58" s="11"/>
      <c r="UAW58" s="11"/>
      <c r="UAX58" s="11"/>
      <c r="UAY58" s="11"/>
      <c r="UAZ58" s="11"/>
      <c r="UBA58" s="11"/>
      <c r="UBB58" s="11"/>
      <c r="UBC58" s="11"/>
      <c r="UBD58" s="11"/>
      <c r="UBE58" s="11"/>
      <c r="UBF58" s="11"/>
      <c r="UBG58" s="11"/>
      <c r="UBH58" s="11"/>
      <c r="UBI58" s="11"/>
      <c r="UBJ58" s="11"/>
      <c r="UBK58" s="11"/>
      <c r="UBL58" s="11"/>
      <c r="UBM58" s="11"/>
      <c r="UBN58" s="11"/>
      <c r="UBO58" s="11"/>
      <c r="UBP58" s="11"/>
      <c r="UBQ58" s="11"/>
      <c r="UBR58" s="11"/>
      <c r="UBS58" s="11"/>
      <c r="UBT58" s="11"/>
      <c r="UBU58" s="11"/>
      <c r="UBV58" s="11"/>
      <c r="UBW58" s="11"/>
      <c r="UBX58" s="11"/>
      <c r="UBY58" s="11"/>
      <c r="UBZ58" s="11"/>
      <c r="UCA58" s="11"/>
      <c r="UCB58" s="11"/>
      <c r="UCC58" s="11"/>
      <c r="UCD58" s="11"/>
      <c r="UCE58" s="11"/>
      <c r="UCF58" s="11"/>
      <c r="UCG58" s="11"/>
      <c r="UCH58" s="11"/>
      <c r="UCI58" s="11"/>
      <c r="UCJ58" s="11"/>
      <c r="UCK58" s="11"/>
      <c r="UCL58" s="11"/>
      <c r="UCM58" s="11"/>
      <c r="UCN58" s="11"/>
      <c r="UCO58" s="11"/>
      <c r="UCP58" s="11"/>
      <c r="UCQ58" s="11"/>
      <c r="UCR58" s="11"/>
      <c r="UCS58" s="11"/>
      <c r="UCT58" s="11"/>
      <c r="UCU58" s="11"/>
      <c r="UCV58" s="11"/>
      <c r="UCW58" s="11"/>
      <c r="UCX58" s="11"/>
      <c r="UCY58" s="11"/>
      <c r="UCZ58" s="11"/>
      <c r="UDA58" s="11"/>
      <c r="UDB58" s="11"/>
      <c r="UDC58" s="11"/>
      <c r="UDD58" s="11"/>
      <c r="UDE58" s="11"/>
      <c r="UDF58" s="11"/>
      <c r="UDG58" s="11"/>
      <c r="UDH58" s="11"/>
      <c r="UDI58" s="11"/>
      <c r="UDJ58" s="11"/>
      <c r="UDK58" s="11"/>
      <c r="UDL58" s="11"/>
      <c r="UDM58" s="11"/>
      <c r="UDN58" s="11"/>
      <c r="UDO58" s="11"/>
      <c r="UDP58" s="11"/>
      <c r="UDQ58" s="11"/>
      <c r="UDR58" s="11"/>
      <c r="UDS58" s="11"/>
      <c r="UDT58" s="11"/>
      <c r="UDU58" s="11"/>
      <c r="UDV58" s="11"/>
      <c r="UDW58" s="11"/>
      <c r="UDX58" s="11"/>
      <c r="UDY58" s="11"/>
      <c r="UDZ58" s="11"/>
      <c r="UEA58" s="11"/>
      <c r="UEB58" s="11"/>
      <c r="UEC58" s="11"/>
      <c r="UED58" s="11"/>
      <c r="UEE58" s="11"/>
      <c r="UEF58" s="11"/>
      <c r="UEG58" s="11"/>
      <c r="UEH58" s="11"/>
      <c r="UEI58" s="11"/>
      <c r="UEJ58" s="11"/>
      <c r="UEK58" s="11"/>
      <c r="UEL58" s="11"/>
      <c r="UEM58" s="11"/>
      <c r="UEN58" s="11"/>
      <c r="UEO58" s="11"/>
      <c r="UEP58" s="11"/>
      <c r="UEQ58" s="11"/>
      <c r="UER58" s="11"/>
      <c r="UES58" s="11"/>
      <c r="UET58" s="11"/>
      <c r="UEU58" s="11"/>
      <c r="UEV58" s="11"/>
      <c r="UEW58" s="11"/>
      <c r="UEX58" s="11"/>
      <c r="UEY58" s="11"/>
      <c r="UEZ58" s="11"/>
      <c r="UFA58" s="11"/>
      <c r="UFB58" s="11"/>
      <c r="UFC58" s="11"/>
      <c r="UFD58" s="11"/>
      <c r="UFE58" s="11"/>
      <c r="UFF58" s="11"/>
      <c r="UFG58" s="11"/>
      <c r="UFH58" s="11"/>
      <c r="UFI58" s="11"/>
      <c r="UFJ58" s="11"/>
      <c r="UFK58" s="11"/>
      <c r="UFL58" s="11"/>
      <c r="UFM58" s="11"/>
      <c r="UFN58" s="11"/>
      <c r="UFO58" s="11"/>
      <c r="UFP58" s="11"/>
      <c r="UFQ58" s="11"/>
      <c r="UFR58" s="11"/>
      <c r="UFS58" s="11"/>
      <c r="UFT58" s="11"/>
      <c r="UFU58" s="11"/>
      <c r="UFV58" s="11"/>
      <c r="UFW58" s="11"/>
      <c r="UFX58" s="11"/>
      <c r="UFY58" s="11"/>
      <c r="UFZ58" s="11"/>
      <c r="UGA58" s="11"/>
      <c r="UGB58" s="11"/>
      <c r="UGC58" s="11"/>
      <c r="UGD58" s="11"/>
      <c r="UGE58" s="11"/>
      <c r="UGF58" s="11"/>
      <c r="UGG58" s="11"/>
      <c r="UGH58" s="11"/>
      <c r="UGI58" s="11"/>
      <c r="UGJ58" s="11"/>
      <c r="UGK58" s="11"/>
      <c r="UGL58" s="11"/>
      <c r="UGM58" s="11"/>
      <c r="UGN58" s="11"/>
      <c r="UGO58" s="11"/>
      <c r="UGP58" s="11"/>
      <c r="UGQ58" s="11"/>
      <c r="UGR58" s="11"/>
      <c r="UGS58" s="11"/>
      <c r="UGT58" s="11"/>
      <c r="UGU58" s="11"/>
      <c r="UGV58" s="11"/>
      <c r="UGW58" s="11"/>
      <c r="UGX58" s="11"/>
      <c r="UGY58" s="11"/>
      <c r="UGZ58" s="11"/>
      <c r="UHA58" s="11"/>
      <c r="UHB58" s="11"/>
      <c r="UHC58" s="11"/>
      <c r="UHD58" s="11"/>
      <c r="UHE58" s="11"/>
      <c r="UHF58" s="11"/>
      <c r="UHG58" s="11"/>
      <c r="UHH58" s="11"/>
      <c r="UHI58" s="11"/>
      <c r="UHJ58" s="11"/>
      <c r="UHK58" s="11"/>
      <c r="UHL58" s="11"/>
      <c r="UHM58" s="11"/>
      <c r="UHN58" s="11"/>
      <c r="UHO58" s="11"/>
      <c r="UHP58" s="11"/>
      <c r="UHQ58" s="11"/>
      <c r="UHR58" s="11"/>
      <c r="UHS58" s="11"/>
      <c r="UHT58" s="11"/>
      <c r="UHU58" s="11"/>
      <c r="UHV58" s="11"/>
      <c r="UHW58" s="11"/>
      <c r="UHX58" s="11"/>
      <c r="UHY58" s="11"/>
      <c r="UHZ58" s="11"/>
      <c r="UIA58" s="11"/>
      <c r="UIB58" s="11"/>
      <c r="UIC58" s="11"/>
      <c r="UID58" s="11"/>
      <c r="UIE58" s="11"/>
      <c r="UIF58" s="11"/>
      <c r="UIG58" s="11"/>
      <c r="UIH58" s="11"/>
      <c r="UII58" s="11"/>
      <c r="UIJ58" s="11"/>
      <c r="UIK58" s="11"/>
      <c r="UIL58" s="11"/>
      <c r="UIM58" s="11"/>
      <c r="UIN58" s="11"/>
      <c r="UIO58" s="11"/>
      <c r="UIP58" s="11"/>
      <c r="UIQ58" s="11"/>
      <c r="UIR58" s="11"/>
      <c r="UIS58" s="11"/>
      <c r="UIT58" s="11"/>
      <c r="UIU58" s="11"/>
      <c r="UIV58" s="11"/>
      <c r="UIW58" s="11"/>
      <c r="UIX58" s="11"/>
      <c r="UIY58" s="11"/>
      <c r="UIZ58" s="11"/>
      <c r="UJA58" s="11"/>
      <c r="UJB58" s="11"/>
      <c r="UJC58" s="11"/>
      <c r="UJD58" s="11"/>
      <c r="UJE58" s="11"/>
      <c r="UJF58" s="11"/>
      <c r="UJG58" s="11"/>
      <c r="UJH58" s="11"/>
      <c r="UJI58" s="11"/>
      <c r="UJJ58" s="11"/>
      <c r="UJK58" s="11"/>
      <c r="UJL58" s="11"/>
      <c r="UJM58" s="11"/>
      <c r="UJN58" s="11"/>
      <c r="UJO58" s="11"/>
      <c r="UJP58" s="11"/>
      <c r="UJQ58" s="11"/>
      <c r="UJR58" s="11"/>
      <c r="UJS58" s="11"/>
      <c r="UJT58" s="11"/>
      <c r="UJU58" s="11"/>
      <c r="UJV58" s="11"/>
      <c r="UJW58" s="11"/>
      <c r="UJX58" s="11"/>
      <c r="UJY58" s="11"/>
      <c r="UJZ58" s="11"/>
      <c r="UKA58" s="11"/>
      <c r="UKB58" s="11"/>
      <c r="UKC58" s="11"/>
      <c r="UKD58" s="11"/>
      <c r="UKE58" s="11"/>
      <c r="UKF58" s="11"/>
      <c r="UKG58" s="11"/>
      <c r="UKH58" s="11"/>
      <c r="UKI58" s="11"/>
      <c r="UKJ58" s="11"/>
      <c r="UKK58" s="11"/>
      <c r="UKL58" s="11"/>
      <c r="UKM58" s="11"/>
      <c r="UKN58" s="11"/>
      <c r="UKO58" s="11"/>
      <c r="UKP58" s="11"/>
      <c r="UKQ58" s="11"/>
      <c r="UKR58" s="11"/>
      <c r="UKS58" s="11"/>
      <c r="UKT58" s="11"/>
      <c r="UKU58" s="11"/>
      <c r="UKV58" s="11"/>
      <c r="UKW58" s="11"/>
      <c r="UKX58" s="11"/>
      <c r="UKY58" s="11"/>
      <c r="UKZ58" s="11"/>
      <c r="ULA58" s="11"/>
      <c r="ULB58" s="11"/>
      <c r="ULC58" s="11"/>
      <c r="ULD58" s="11"/>
      <c r="ULE58" s="11"/>
      <c r="ULF58" s="11"/>
      <c r="ULG58" s="11"/>
      <c r="ULH58" s="11"/>
      <c r="ULI58" s="11"/>
      <c r="ULJ58" s="11"/>
      <c r="ULK58" s="11"/>
      <c r="ULL58" s="11"/>
      <c r="ULM58" s="11"/>
      <c r="ULN58" s="11"/>
      <c r="ULO58" s="11"/>
      <c r="ULP58" s="11"/>
      <c r="ULQ58" s="11"/>
      <c r="ULR58" s="11"/>
      <c r="ULS58" s="11"/>
      <c r="ULT58" s="11"/>
      <c r="ULU58" s="11"/>
      <c r="ULV58" s="11"/>
      <c r="ULW58" s="11"/>
      <c r="ULX58" s="11"/>
      <c r="ULY58" s="11"/>
      <c r="ULZ58" s="11"/>
      <c r="UMA58" s="11"/>
      <c r="UMB58" s="11"/>
      <c r="UMC58" s="11"/>
      <c r="UMD58" s="11"/>
      <c r="UME58" s="11"/>
      <c r="UMF58" s="11"/>
      <c r="UMG58" s="11"/>
      <c r="UMH58" s="11"/>
      <c r="UMI58" s="11"/>
      <c r="UMJ58" s="11"/>
      <c r="UMK58" s="11"/>
      <c r="UML58" s="11"/>
      <c r="UMM58" s="11"/>
      <c r="UMN58" s="11"/>
      <c r="UMO58" s="11"/>
      <c r="UMP58" s="11"/>
      <c r="UMQ58" s="11"/>
      <c r="UMR58" s="11"/>
      <c r="UMS58" s="11"/>
      <c r="UMT58" s="11"/>
      <c r="UMU58" s="11"/>
      <c r="UMV58" s="11"/>
      <c r="UMW58" s="11"/>
      <c r="UMX58" s="11"/>
      <c r="UMY58" s="11"/>
      <c r="UMZ58" s="11"/>
      <c r="UNA58" s="11"/>
      <c r="UNB58" s="11"/>
      <c r="UNC58" s="11"/>
      <c r="UND58" s="11"/>
      <c r="UNE58" s="11"/>
      <c r="UNF58" s="11"/>
      <c r="UNG58" s="11"/>
      <c r="UNH58" s="11"/>
      <c r="UNI58" s="11"/>
      <c r="UNJ58" s="11"/>
      <c r="UNK58" s="11"/>
      <c r="UNL58" s="11"/>
      <c r="UNM58" s="11"/>
      <c r="UNN58" s="11"/>
      <c r="UNO58" s="11"/>
      <c r="UNP58" s="11"/>
      <c r="UNQ58" s="11"/>
      <c r="UNR58" s="11"/>
      <c r="UNS58" s="11"/>
      <c r="UNT58" s="11"/>
      <c r="UNU58" s="11"/>
      <c r="UNV58" s="11"/>
      <c r="UNW58" s="11"/>
      <c r="UNX58" s="11"/>
      <c r="UNY58" s="11"/>
      <c r="UNZ58" s="11"/>
      <c r="UOA58" s="11"/>
      <c r="UOB58" s="11"/>
      <c r="UOC58" s="11"/>
      <c r="UOD58" s="11"/>
      <c r="UOE58" s="11"/>
      <c r="UOF58" s="11"/>
      <c r="UOG58" s="11"/>
      <c r="UOH58" s="11"/>
      <c r="UOI58" s="11"/>
      <c r="UOJ58" s="11"/>
      <c r="UOK58" s="11"/>
      <c r="UOL58" s="11"/>
      <c r="UOM58" s="11"/>
      <c r="UON58" s="11"/>
      <c r="UOO58" s="11"/>
      <c r="UOP58" s="11"/>
      <c r="UOQ58" s="11"/>
      <c r="UOR58" s="11"/>
      <c r="UOS58" s="11"/>
      <c r="UOT58" s="11"/>
      <c r="UOU58" s="11"/>
      <c r="UOV58" s="11"/>
      <c r="UOW58" s="11"/>
      <c r="UOX58" s="11"/>
      <c r="UOY58" s="11"/>
      <c r="UOZ58" s="11"/>
      <c r="UPA58" s="11"/>
      <c r="UPB58" s="11"/>
      <c r="UPC58" s="11"/>
      <c r="UPD58" s="11"/>
      <c r="UPE58" s="11"/>
      <c r="UPF58" s="11"/>
      <c r="UPG58" s="11"/>
      <c r="UPH58" s="11"/>
      <c r="UPI58" s="11"/>
      <c r="UPJ58" s="11"/>
      <c r="UPK58" s="11"/>
      <c r="UPL58" s="11"/>
      <c r="UPM58" s="11"/>
      <c r="UPN58" s="11"/>
      <c r="UPO58" s="11"/>
      <c r="UPP58" s="11"/>
      <c r="UPQ58" s="11"/>
      <c r="UPR58" s="11"/>
      <c r="UPS58" s="11"/>
      <c r="UPT58" s="11"/>
      <c r="UPU58" s="11"/>
      <c r="UPV58" s="11"/>
      <c r="UPW58" s="11"/>
      <c r="UPX58" s="11"/>
      <c r="UPY58" s="11"/>
      <c r="UPZ58" s="11"/>
      <c r="UQA58" s="11"/>
      <c r="UQB58" s="11"/>
      <c r="UQC58" s="11"/>
      <c r="UQD58" s="11"/>
      <c r="UQE58" s="11"/>
      <c r="UQF58" s="11"/>
      <c r="UQG58" s="11"/>
      <c r="UQH58" s="11"/>
      <c r="UQI58" s="11"/>
      <c r="UQJ58" s="11"/>
      <c r="UQK58" s="11"/>
      <c r="UQL58" s="11"/>
      <c r="UQM58" s="11"/>
      <c r="UQN58" s="11"/>
      <c r="UQO58" s="11"/>
      <c r="UQP58" s="11"/>
      <c r="UQQ58" s="11"/>
      <c r="UQR58" s="11"/>
      <c r="UQS58" s="11"/>
      <c r="UQT58" s="11"/>
      <c r="UQU58" s="11"/>
      <c r="UQV58" s="11"/>
      <c r="UQW58" s="11"/>
      <c r="UQX58" s="11"/>
      <c r="UQY58" s="11"/>
      <c r="UQZ58" s="11"/>
      <c r="URA58" s="11"/>
      <c r="URB58" s="11"/>
      <c r="URC58" s="11"/>
      <c r="URD58" s="11"/>
      <c r="URE58" s="11"/>
      <c r="URF58" s="11"/>
      <c r="URG58" s="11"/>
      <c r="URH58" s="11"/>
      <c r="URI58" s="11"/>
      <c r="URJ58" s="11"/>
      <c r="URK58" s="11"/>
      <c r="URL58" s="11"/>
      <c r="URM58" s="11"/>
      <c r="URN58" s="11"/>
      <c r="URO58" s="11"/>
      <c r="URP58" s="11"/>
      <c r="URQ58" s="11"/>
      <c r="URR58" s="11"/>
      <c r="URS58" s="11"/>
      <c r="URT58" s="11"/>
      <c r="URU58" s="11"/>
      <c r="URV58" s="11"/>
      <c r="URW58" s="11"/>
      <c r="URX58" s="11"/>
      <c r="URY58" s="11"/>
      <c r="URZ58" s="11"/>
      <c r="USA58" s="11"/>
      <c r="USB58" s="11"/>
      <c r="USC58" s="11"/>
      <c r="USD58" s="11"/>
      <c r="USE58" s="11"/>
      <c r="USF58" s="11"/>
      <c r="USG58" s="11"/>
      <c r="USH58" s="11"/>
      <c r="USI58" s="11"/>
      <c r="USJ58" s="11"/>
      <c r="USK58" s="11"/>
      <c r="USL58" s="11"/>
      <c r="USM58" s="11"/>
      <c r="USN58" s="11"/>
      <c r="USO58" s="11"/>
      <c r="USP58" s="11"/>
      <c r="USQ58" s="11"/>
      <c r="USR58" s="11"/>
      <c r="USS58" s="11"/>
      <c r="UST58" s="11"/>
      <c r="USU58" s="11"/>
      <c r="USV58" s="11"/>
      <c r="USW58" s="11"/>
      <c r="USX58" s="11"/>
      <c r="USY58" s="11"/>
      <c r="USZ58" s="11"/>
      <c r="UTA58" s="11"/>
      <c r="UTB58" s="11"/>
      <c r="UTC58" s="11"/>
      <c r="UTD58" s="11"/>
      <c r="UTE58" s="11"/>
      <c r="UTF58" s="11"/>
      <c r="UTG58" s="11"/>
      <c r="UTH58" s="11"/>
      <c r="UTI58" s="11"/>
      <c r="UTJ58" s="11"/>
      <c r="UTK58" s="11"/>
      <c r="UTL58" s="11"/>
      <c r="UTM58" s="11"/>
      <c r="UTN58" s="11"/>
      <c r="UTO58" s="11"/>
      <c r="UTP58" s="11"/>
      <c r="UTQ58" s="11"/>
      <c r="UTR58" s="11"/>
      <c r="UTS58" s="11"/>
      <c r="UTT58" s="11"/>
      <c r="UTU58" s="11"/>
      <c r="UTV58" s="11"/>
      <c r="UTW58" s="11"/>
      <c r="UTX58" s="11"/>
      <c r="UTY58" s="11"/>
      <c r="UTZ58" s="11"/>
      <c r="UUA58" s="11"/>
      <c r="UUB58" s="11"/>
      <c r="UUC58" s="11"/>
      <c r="UUD58" s="11"/>
      <c r="UUE58" s="11"/>
      <c r="UUF58" s="11"/>
      <c r="UUG58" s="11"/>
      <c r="UUH58" s="11"/>
      <c r="UUI58" s="11"/>
      <c r="UUJ58" s="11"/>
      <c r="UUK58" s="11"/>
      <c r="UUL58" s="11"/>
      <c r="UUM58" s="11"/>
      <c r="UUN58" s="11"/>
      <c r="UUO58" s="11"/>
      <c r="UUP58" s="11"/>
      <c r="UUQ58" s="11"/>
      <c r="UUR58" s="11"/>
      <c r="UUS58" s="11"/>
      <c r="UUT58" s="11"/>
      <c r="UUU58" s="11"/>
      <c r="UUV58" s="11"/>
      <c r="UUW58" s="11"/>
      <c r="UUX58" s="11"/>
      <c r="UUY58" s="11"/>
      <c r="UUZ58" s="11"/>
      <c r="UVA58" s="11"/>
      <c r="UVB58" s="11"/>
      <c r="UVC58" s="11"/>
      <c r="UVD58" s="11"/>
      <c r="UVE58" s="11"/>
      <c r="UVF58" s="11"/>
      <c r="UVG58" s="11"/>
      <c r="UVH58" s="11"/>
      <c r="UVI58" s="11"/>
      <c r="UVJ58" s="11"/>
      <c r="UVK58" s="11"/>
      <c r="UVL58" s="11"/>
      <c r="UVM58" s="11"/>
      <c r="UVN58" s="11"/>
      <c r="UVO58" s="11"/>
      <c r="UVP58" s="11"/>
      <c r="UVQ58" s="11"/>
      <c r="UVR58" s="11"/>
      <c r="UVS58" s="11"/>
      <c r="UVT58" s="11"/>
      <c r="UVU58" s="11"/>
      <c r="UVV58" s="11"/>
      <c r="UVW58" s="11"/>
      <c r="UVX58" s="11"/>
      <c r="UVY58" s="11"/>
      <c r="UVZ58" s="11"/>
      <c r="UWA58" s="11"/>
      <c r="UWB58" s="11"/>
      <c r="UWC58" s="11"/>
      <c r="UWD58" s="11"/>
      <c r="UWE58" s="11"/>
      <c r="UWF58" s="11"/>
      <c r="UWG58" s="11"/>
      <c r="UWH58" s="11"/>
      <c r="UWI58" s="11"/>
      <c r="UWJ58" s="11"/>
      <c r="UWK58" s="11"/>
      <c r="UWL58" s="11"/>
      <c r="UWM58" s="11"/>
      <c r="UWN58" s="11"/>
      <c r="UWO58" s="11"/>
      <c r="UWP58" s="11"/>
      <c r="UWQ58" s="11"/>
      <c r="UWR58" s="11"/>
      <c r="UWS58" s="11"/>
      <c r="UWT58" s="11"/>
      <c r="UWU58" s="11"/>
      <c r="UWV58" s="11"/>
      <c r="UWW58" s="11"/>
      <c r="UWX58" s="11"/>
      <c r="UWY58" s="11"/>
      <c r="UWZ58" s="11"/>
      <c r="UXA58" s="11"/>
      <c r="UXB58" s="11"/>
      <c r="UXC58" s="11"/>
      <c r="UXD58" s="11"/>
      <c r="UXE58" s="11"/>
      <c r="UXF58" s="11"/>
      <c r="UXG58" s="11"/>
      <c r="UXH58" s="11"/>
      <c r="UXI58" s="11"/>
      <c r="UXJ58" s="11"/>
      <c r="UXK58" s="11"/>
      <c r="UXL58" s="11"/>
      <c r="UXM58" s="11"/>
      <c r="UXN58" s="11"/>
      <c r="UXO58" s="11"/>
      <c r="UXP58" s="11"/>
      <c r="UXQ58" s="11"/>
      <c r="UXR58" s="11"/>
      <c r="UXS58" s="11"/>
      <c r="UXT58" s="11"/>
      <c r="UXU58" s="11"/>
      <c r="UXV58" s="11"/>
      <c r="UXW58" s="11"/>
      <c r="UXX58" s="11"/>
      <c r="UXY58" s="11"/>
      <c r="UXZ58" s="11"/>
      <c r="UYA58" s="11"/>
      <c r="UYB58" s="11"/>
      <c r="UYC58" s="11"/>
      <c r="UYD58" s="11"/>
      <c r="UYE58" s="11"/>
      <c r="UYF58" s="11"/>
      <c r="UYG58" s="11"/>
      <c r="UYH58" s="11"/>
      <c r="UYI58" s="11"/>
      <c r="UYJ58" s="11"/>
      <c r="UYK58" s="11"/>
      <c r="UYL58" s="11"/>
      <c r="UYM58" s="11"/>
      <c r="UYN58" s="11"/>
      <c r="UYO58" s="11"/>
      <c r="UYP58" s="11"/>
      <c r="UYQ58" s="11"/>
      <c r="UYR58" s="11"/>
      <c r="UYS58" s="11"/>
      <c r="UYT58" s="11"/>
      <c r="UYU58" s="11"/>
      <c r="UYV58" s="11"/>
      <c r="UYW58" s="11"/>
      <c r="UYX58" s="11"/>
      <c r="UYY58" s="11"/>
      <c r="UYZ58" s="11"/>
      <c r="UZA58" s="11"/>
      <c r="UZB58" s="11"/>
      <c r="UZC58" s="11"/>
      <c r="UZD58" s="11"/>
      <c r="UZE58" s="11"/>
      <c r="UZF58" s="11"/>
      <c r="UZG58" s="11"/>
      <c r="UZH58" s="11"/>
      <c r="UZI58" s="11"/>
      <c r="UZJ58" s="11"/>
      <c r="UZK58" s="11"/>
      <c r="UZL58" s="11"/>
      <c r="UZM58" s="11"/>
      <c r="UZN58" s="11"/>
      <c r="UZO58" s="11"/>
      <c r="UZP58" s="11"/>
      <c r="UZQ58" s="11"/>
      <c r="UZR58" s="11"/>
      <c r="UZS58" s="11"/>
      <c r="UZT58" s="11"/>
      <c r="UZU58" s="11"/>
      <c r="UZV58" s="11"/>
      <c r="UZW58" s="11"/>
      <c r="UZX58" s="11"/>
      <c r="UZY58" s="11"/>
      <c r="UZZ58" s="11"/>
      <c r="VAA58" s="11"/>
      <c r="VAB58" s="11"/>
      <c r="VAC58" s="11"/>
      <c r="VAD58" s="11"/>
      <c r="VAE58" s="11"/>
      <c r="VAF58" s="11"/>
      <c r="VAG58" s="11"/>
      <c r="VAH58" s="11"/>
      <c r="VAI58" s="11"/>
      <c r="VAJ58" s="11"/>
      <c r="VAK58" s="11"/>
      <c r="VAL58" s="11"/>
      <c r="VAM58" s="11"/>
      <c r="VAN58" s="11"/>
      <c r="VAO58" s="11"/>
      <c r="VAP58" s="11"/>
      <c r="VAQ58" s="11"/>
      <c r="VAR58" s="11"/>
      <c r="VAS58" s="11"/>
      <c r="VAT58" s="11"/>
      <c r="VAU58" s="11"/>
      <c r="VAV58" s="11"/>
      <c r="VAW58" s="11"/>
      <c r="VAX58" s="11"/>
      <c r="VAY58" s="11"/>
      <c r="VAZ58" s="11"/>
      <c r="VBA58" s="11"/>
      <c r="VBB58" s="11"/>
      <c r="VBC58" s="11"/>
      <c r="VBD58" s="11"/>
      <c r="VBE58" s="11"/>
      <c r="VBF58" s="11"/>
      <c r="VBG58" s="11"/>
      <c r="VBH58" s="11"/>
      <c r="VBI58" s="11"/>
      <c r="VBJ58" s="11"/>
      <c r="VBK58" s="11"/>
      <c r="VBL58" s="11"/>
      <c r="VBM58" s="11"/>
      <c r="VBN58" s="11"/>
      <c r="VBO58" s="11"/>
      <c r="VBP58" s="11"/>
      <c r="VBQ58" s="11"/>
      <c r="VBR58" s="11"/>
      <c r="VBS58" s="11"/>
      <c r="VBT58" s="11"/>
      <c r="VBU58" s="11"/>
      <c r="VBV58" s="11"/>
      <c r="VBW58" s="11"/>
      <c r="VBX58" s="11"/>
      <c r="VBY58" s="11"/>
      <c r="VBZ58" s="11"/>
      <c r="VCA58" s="11"/>
      <c r="VCB58" s="11"/>
      <c r="VCC58" s="11"/>
      <c r="VCD58" s="11"/>
      <c r="VCE58" s="11"/>
      <c r="VCF58" s="11"/>
      <c r="VCG58" s="11"/>
      <c r="VCH58" s="11"/>
      <c r="VCI58" s="11"/>
      <c r="VCJ58" s="11"/>
      <c r="VCK58" s="11"/>
      <c r="VCL58" s="11"/>
      <c r="VCM58" s="11"/>
      <c r="VCN58" s="11"/>
      <c r="VCO58" s="11"/>
      <c r="VCP58" s="11"/>
      <c r="VCQ58" s="11"/>
      <c r="VCR58" s="11"/>
      <c r="VCS58" s="11"/>
      <c r="VCT58" s="11"/>
      <c r="VCU58" s="11"/>
      <c r="VCV58" s="11"/>
      <c r="VCW58" s="11"/>
      <c r="VCX58" s="11"/>
      <c r="VCY58" s="11"/>
      <c r="VCZ58" s="11"/>
      <c r="VDA58" s="11"/>
      <c r="VDB58" s="11"/>
      <c r="VDC58" s="11"/>
      <c r="VDD58" s="11"/>
      <c r="VDE58" s="11"/>
      <c r="VDF58" s="11"/>
      <c r="VDG58" s="11"/>
      <c r="VDH58" s="11"/>
      <c r="VDI58" s="11"/>
      <c r="VDJ58" s="11"/>
      <c r="VDK58" s="11"/>
      <c r="VDL58" s="11"/>
      <c r="VDM58" s="11"/>
      <c r="VDN58" s="11"/>
      <c r="VDO58" s="11"/>
      <c r="VDP58" s="11"/>
      <c r="VDQ58" s="11"/>
      <c r="VDR58" s="11"/>
      <c r="VDS58" s="11"/>
      <c r="VDT58" s="11"/>
      <c r="VDU58" s="11"/>
      <c r="VDV58" s="11"/>
      <c r="VDW58" s="11"/>
      <c r="VDX58" s="11"/>
      <c r="VDY58" s="11"/>
      <c r="VDZ58" s="11"/>
      <c r="VEA58" s="11"/>
      <c r="VEB58" s="11"/>
      <c r="VEC58" s="11"/>
      <c r="VED58" s="11"/>
      <c r="VEE58" s="11"/>
      <c r="VEF58" s="11"/>
      <c r="VEG58" s="11"/>
      <c r="VEH58" s="11"/>
      <c r="VEI58" s="11"/>
      <c r="VEJ58" s="11"/>
      <c r="VEK58" s="11"/>
      <c r="VEL58" s="11"/>
      <c r="VEM58" s="11"/>
      <c r="VEN58" s="11"/>
      <c r="VEO58" s="11"/>
      <c r="VEP58" s="11"/>
      <c r="VEQ58" s="11"/>
      <c r="VER58" s="11"/>
      <c r="VES58" s="11"/>
      <c r="VET58" s="11"/>
      <c r="VEU58" s="11"/>
      <c r="VEV58" s="11"/>
      <c r="VEW58" s="11"/>
      <c r="VEX58" s="11"/>
      <c r="VEY58" s="11"/>
      <c r="VEZ58" s="11"/>
      <c r="VFA58" s="11"/>
      <c r="VFB58" s="11"/>
      <c r="VFC58" s="11"/>
      <c r="VFD58" s="11"/>
      <c r="VFE58" s="11"/>
      <c r="VFF58" s="11"/>
      <c r="VFG58" s="11"/>
      <c r="VFH58" s="11"/>
      <c r="VFI58" s="11"/>
      <c r="VFJ58" s="11"/>
      <c r="VFK58" s="11"/>
      <c r="VFL58" s="11"/>
      <c r="VFM58" s="11"/>
      <c r="VFN58" s="11"/>
      <c r="VFO58" s="11"/>
      <c r="VFP58" s="11"/>
      <c r="VFQ58" s="11"/>
      <c r="VFR58" s="11"/>
      <c r="VFS58" s="11"/>
      <c r="VFT58" s="11"/>
      <c r="VFU58" s="11"/>
      <c r="VFV58" s="11"/>
      <c r="VFW58" s="11"/>
      <c r="VFX58" s="11"/>
      <c r="VFY58" s="11"/>
      <c r="VFZ58" s="11"/>
      <c r="VGA58" s="11"/>
      <c r="VGB58" s="11"/>
      <c r="VGC58" s="11"/>
      <c r="VGD58" s="11"/>
      <c r="VGE58" s="11"/>
      <c r="VGF58" s="11"/>
      <c r="VGG58" s="11"/>
      <c r="VGH58" s="11"/>
      <c r="VGI58" s="11"/>
      <c r="VGJ58" s="11"/>
      <c r="VGK58" s="11"/>
      <c r="VGL58" s="11"/>
      <c r="VGM58" s="11"/>
      <c r="VGN58" s="11"/>
      <c r="VGO58" s="11"/>
      <c r="VGP58" s="11"/>
      <c r="VGQ58" s="11"/>
      <c r="VGR58" s="11"/>
      <c r="VGS58" s="11"/>
      <c r="VGT58" s="11"/>
      <c r="VGU58" s="11"/>
      <c r="VGV58" s="11"/>
      <c r="VGW58" s="11"/>
      <c r="VGX58" s="11"/>
      <c r="VGY58" s="11"/>
      <c r="VGZ58" s="11"/>
      <c r="VHA58" s="11"/>
      <c r="VHB58" s="11"/>
      <c r="VHC58" s="11"/>
      <c r="VHD58" s="11"/>
      <c r="VHE58" s="11"/>
      <c r="VHF58" s="11"/>
      <c r="VHG58" s="11"/>
      <c r="VHH58" s="11"/>
      <c r="VHI58" s="11"/>
      <c r="VHJ58" s="11"/>
      <c r="VHK58" s="11"/>
      <c r="VHL58" s="11"/>
      <c r="VHM58" s="11"/>
      <c r="VHN58" s="11"/>
      <c r="VHO58" s="11"/>
      <c r="VHP58" s="11"/>
      <c r="VHQ58" s="11"/>
      <c r="VHR58" s="11"/>
      <c r="VHS58" s="11"/>
      <c r="VHT58" s="11"/>
      <c r="VHU58" s="11"/>
      <c r="VHV58" s="11"/>
      <c r="VHW58" s="11"/>
      <c r="VHX58" s="11"/>
      <c r="VHY58" s="11"/>
      <c r="VHZ58" s="11"/>
      <c r="VIA58" s="11"/>
      <c r="VIB58" s="11"/>
      <c r="VIC58" s="11"/>
      <c r="VID58" s="11"/>
      <c r="VIE58" s="11"/>
      <c r="VIF58" s="11"/>
      <c r="VIG58" s="11"/>
      <c r="VIH58" s="11"/>
      <c r="VII58" s="11"/>
      <c r="VIJ58" s="11"/>
      <c r="VIK58" s="11"/>
      <c r="VIL58" s="11"/>
      <c r="VIM58" s="11"/>
      <c r="VIN58" s="11"/>
      <c r="VIO58" s="11"/>
      <c r="VIP58" s="11"/>
      <c r="VIQ58" s="11"/>
      <c r="VIR58" s="11"/>
      <c r="VIS58" s="11"/>
      <c r="VIT58" s="11"/>
      <c r="VIU58" s="11"/>
      <c r="VIV58" s="11"/>
      <c r="VIW58" s="11"/>
      <c r="VIX58" s="11"/>
      <c r="VIY58" s="11"/>
      <c r="VIZ58" s="11"/>
      <c r="VJA58" s="11"/>
      <c r="VJB58" s="11"/>
      <c r="VJC58" s="11"/>
      <c r="VJD58" s="11"/>
      <c r="VJE58" s="11"/>
      <c r="VJF58" s="11"/>
      <c r="VJG58" s="11"/>
      <c r="VJH58" s="11"/>
      <c r="VJI58" s="11"/>
      <c r="VJJ58" s="11"/>
      <c r="VJK58" s="11"/>
      <c r="VJL58" s="11"/>
      <c r="VJM58" s="11"/>
      <c r="VJN58" s="11"/>
      <c r="VJO58" s="11"/>
      <c r="VJP58" s="11"/>
      <c r="VJQ58" s="11"/>
      <c r="VJR58" s="11"/>
      <c r="VJS58" s="11"/>
      <c r="VJT58" s="11"/>
      <c r="VJU58" s="11"/>
      <c r="VJV58" s="11"/>
      <c r="VJW58" s="11"/>
      <c r="VJX58" s="11"/>
      <c r="VJY58" s="11"/>
      <c r="VJZ58" s="11"/>
      <c r="VKA58" s="11"/>
      <c r="VKB58" s="11"/>
      <c r="VKC58" s="11"/>
      <c r="VKD58" s="11"/>
      <c r="VKE58" s="11"/>
      <c r="VKF58" s="11"/>
      <c r="VKG58" s="11"/>
      <c r="VKH58" s="11"/>
      <c r="VKI58" s="11"/>
      <c r="VKJ58" s="11"/>
      <c r="VKK58" s="11"/>
      <c r="VKL58" s="11"/>
      <c r="VKM58" s="11"/>
      <c r="VKN58" s="11"/>
      <c r="VKO58" s="11"/>
      <c r="VKP58" s="11"/>
      <c r="VKQ58" s="11"/>
      <c r="VKR58" s="11"/>
      <c r="VKS58" s="11"/>
      <c r="VKT58" s="11"/>
      <c r="VKU58" s="11"/>
      <c r="VKV58" s="11"/>
      <c r="VKW58" s="11"/>
      <c r="VKX58" s="11"/>
      <c r="VKY58" s="11"/>
      <c r="VKZ58" s="11"/>
      <c r="VLA58" s="11"/>
      <c r="VLB58" s="11"/>
      <c r="VLC58" s="11"/>
      <c r="VLD58" s="11"/>
      <c r="VLE58" s="11"/>
      <c r="VLF58" s="11"/>
      <c r="VLG58" s="11"/>
      <c r="VLH58" s="11"/>
      <c r="VLI58" s="11"/>
      <c r="VLJ58" s="11"/>
      <c r="VLK58" s="11"/>
      <c r="VLL58" s="11"/>
      <c r="VLM58" s="11"/>
      <c r="VLN58" s="11"/>
      <c r="VLO58" s="11"/>
      <c r="VLP58" s="11"/>
      <c r="VLQ58" s="11"/>
      <c r="VLR58" s="11"/>
      <c r="VLS58" s="11"/>
      <c r="VLT58" s="11"/>
      <c r="VLU58" s="11"/>
      <c r="VLV58" s="11"/>
      <c r="VLW58" s="11"/>
      <c r="VLX58" s="11"/>
      <c r="VLY58" s="11"/>
      <c r="VLZ58" s="11"/>
      <c r="VMA58" s="11"/>
      <c r="VMB58" s="11"/>
      <c r="VMC58" s="11"/>
      <c r="VMD58" s="11"/>
      <c r="VME58" s="11"/>
      <c r="VMF58" s="11"/>
      <c r="VMG58" s="11"/>
      <c r="VMH58" s="11"/>
      <c r="VMI58" s="11"/>
      <c r="VMJ58" s="11"/>
      <c r="VMK58" s="11"/>
      <c r="VML58" s="11"/>
      <c r="VMM58" s="11"/>
      <c r="VMN58" s="11"/>
      <c r="VMO58" s="11"/>
      <c r="VMP58" s="11"/>
      <c r="VMQ58" s="11"/>
      <c r="VMR58" s="11"/>
      <c r="VMS58" s="11"/>
      <c r="VMT58" s="11"/>
      <c r="VMU58" s="11"/>
      <c r="VMV58" s="11"/>
      <c r="VMW58" s="11"/>
      <c r="VMX58" s="11"/>
      <c r="VMY58" s="11"/>
      <c r="VMZ58" s="11"/>
      <c r="VNA58" s="11"/>
      <c r="VNB58" s="11"/>
      <c r="VNC58" s="11"/>
      <c r="VND58" s="11"/>
      <c r="VNE58" s="11"/>
      <c r="VNF58" s="11"/>
      <c r="VNG58" s="11"/>
      <c r="VNH58" s="11"/>
      <c r="VNI58" s="11"/>
      <c r="VNJ58" s="11"/>
      <c r="VNK58" s="11"/>
      <c r="VNL58" s="11"/>
      <c r="VNM58" s="11"/>
      <c r="VNN58" s="11"/>
      <c r="VNO58" s="11"/>
      <c r="VNP58" s="11"/>
      <c r="VNQ58" s="11"/>
      <c r="VNR58" s="11"/>
      <c r="VNS58" s="11"/>
      <c r="VNT58" s="11"/>
      <c r="VNU58" s="11"/>
      <c r="VNV58" s="11"/>
      <c r="VNW58" s="11"/>
      <c r="VNX58" s="11"/>
      <c r="VNY58" s="11"/>
      <c r="VNZ58" s="11"/>
      <c r="VOA58" s="11"/>
      <c r="VOB58" s="11"/>
      <c r="VOC58" s="11"/>
      <c r="VOD58" s="11"/>
      <c r="VOE58" s="11"/>
      <c r="VOF58" s="11"/>
      <c r="VOG58" s="11"/>
      <c r="VOH58" s="11"/>
      <c r="VOI58" s="11"/>
      <c r="VOJ58" s="11"/>
      <c r="VOK58" s="11"/>
      <c r="VOL58" s="11"/>
      <c r="VOM58" s="11"/>
      <c r="VON58" s="11"/>
      <c r="VOO58" s="11"/>
      <c r="VOP58" s="11"/>
      <c r="VOQ58" s="11"/>
      <c r="VOR58" s="11"/>
      <c r="VOS58" s="11"/>
      <c r="VOT58" s="11"/>
      <c r="VOU58" s="11"/>
      <c r="VOV58" s="11"/>
      <c r="VOW58" s="11"/>
      <c r="VOX58" s="11"/>
      <c r="VOY58" s="11"/>
      <c r="VOZ58" s="11"/>
      <c r="VPA58" s="11"/>
      <c r="VPB58" s="11"/>
      <c r="VPC58" s="11"/>
      <c r="VPD58" s="11"/>
      <c r="VPE58" s="11"/>
      <c r="VPF58" s="11"/>
      <c r="VPG58" s="11"/>
      <c r="VPH58" s="11"/>
      <c r="VPI58" s="11"/>
      <c r="VPJ58" s="11"/>
      <c r="VPK58" s="11"/>
      <c r="VPL58" s="11"/>
      <c r="VPM58" s="11"/>
      <c r="VPN58" s="11"/>
      <c r="VPO58" s="11"/>
      <c r="VPP58" s="11"/>
      <c r="VPQ58" s="11"/>
      <c r="VPR58" s="11"/>
      <c r="VPS58" s="11"/>
      <c r="VPT58" s="11"/>
      <c r="VPU58" s="11"/>
      <c r="VPV58" s="11"/>
      <c r="VPW58" s="11"/>
      <c r="VPX58" s="11"/>
      <c r="VPY58" s="11"/>
      <c r="VPZ58" s="11"/>
      <c r="VQA58" s="11"/>
      <c r="VQB58" s="11"/>
      <c r="VQC58" s="11"/>
      <c r="VQD58" s="11"/>
      <c r="VQE58" s="11"/>
      <c r="VQF58" s="11"/>
      <c r="VQG58" s="11"/>
      <c r="VQH58" s="11"/>
      <c r="VQI58" s="11"/>
      <c r="VQJ58" s="11"/>
      <c r="VQK58" s="11"/>
      <c r="VQL58" s="11"/>
      <c r="VQM58" s="11"/>
      <c r="VQN58" s="11"/>
      <c r="VQO58" s="11"/>
      <c r="VQP58" s="11"/>
      <c r="VQQ58" s="11"/>
      <c r="VQR58" s="11"/>
      <c r="VQS58" s="11"/>
      <c r="VQT58" s="11"/>
      <c r="VQU58" s="11"/>
      <c r="VQV58" s="11"/>
      <c r="VQW58" s="11"/>
      <c r="VQX58" s="11"/>
      <c r="VQY58" s="11"/>
      <c r="VQZ58" s="11"/>
      <c r="VRA58" s="11"/>
      <c r="VRB58" s="11"/>
      <c r="VRC58" s="11"/>
      <c r="VRD58" s="11"/>
      <c r="VRE58" s="11"/>
      <c r="VRF58" s="11"/>
      <c r="VRG58" s="11"/>
      <c r="VRH58" s="11"/>
      <c r="VRI58" s="11"/>
      <c r="VRJ58" s="11"/>
      <c r="VRK58" s="11"/>
      <c r="VRL58" s="11"/>
      <c r="VRM58" s="11"/>
      <c r="VRN58" s="11"/>
      <c r="VRO58" s="11"/>
      <c r="VRP58" s="11"/>
      <c r="VRQ58" s="11"/>
      <c r="VRR58" s="11"/>
      <c r="VRS58" s="11"/>
      <c r="VRT58" s="11"/>
      <c r="VRU58" s="11"/>
      <c r="VRV58" s="11"/>
      <c r="VRW58" s="11"/>
      <c r="VRX58" s="11"/>
      <c r="VRY58" s="11"/>
      <c r="VRZ58" s="11"/>
      <c r="VSA58" s="11"/>
      <c r="VSB58" s="11"/>
      <c r="VSC58" s="11"/>
      <c r="VSD58" s="11"/>
      <c r="VSE58" s="11"/>
      <c r="VSF58" s="11"/>
      <c r="VSG58" s="11"/>
      <c r="VSH58" s="11"/>
      <c r="VSI58" s="11"/>
      <c r="VSJ58" s="11"/>
      <c r="VSK58" s="11"/>
      <c r="VSL58" s="11"/>
      <c r="VSM58" s="11"/>
      <c r="VSN58" s="11"/>
      <c r="VSO58" s="11"/>
      <c r="VSP58" s="11"/>
      <c r="VSQ58" s="11"/>
      <c r="VSR58" s="11"/>
      <c r="VSS58" s="11"/>
      <c r="VST58" s="11"/>
      <c r="VSU58" s="11"/>
      <c r="VSV58" s="11"/>
      <c r="VSW58" s="11"/>
      <c r="VSX58" s="11"/>
      <c r="VSY58" s="11"/>
      <c r="VSZ58" s="11"/>
      <c r="VTA58" s="11"/>
      <c r="VTB58" s="11"/>
      <c r="VTC58" s="11"/>
      <c r="VTD58" s="11"/>
      <c r="VTE58" s="11"/>
      <c r="VTF58" s="11"/>
      <c r="VTG58" s="11"/>
      <c r="VTH58" s="11"/>
      <c r="VTI58" s="11"/>
      <c r="VTJ58" s="11"/>
      <c r="VTK58" s="11"/>
      <c r="VTL58" s="11"/>
      <c r="VTM58" s="11"/>
      <c r="VTN58" s="11"/>
      <c r="VTO58" s="11"/>
      <c r="VTP58" s="11"/>
      <c r="VTQ58" s="11"/>
      <c r="VTR58" s="11"/>
      <c r="VTS58" s="11"/>
      <c r="VTT58" s="11"/>
      <c r="VTU58" s="11"/>
      <c r="VTV58" s="11"/>
      <c r="VTW58" s="11"/>
      <c r="VTX58" s="11"/>
      <c r="VTY58" s="11"/>
      <c r="VTZ58" s="11"/>
      <c r="VUA58" s="11"/>
      <c r="VUB58" s="11"/>
      <c r="VUC58" s="11"/>
      <c r="VUD58" s="11"/>
      <c r="VUE58" s="11"/>
      <c r="VUF58" s="11"/>
      <c r="VUG58" s="11"/>
      <c r="VUH58" s="11"/>
      <c r="VUI58" s="11"/>
      <c r="VUJ58" s="11"/>
      <c r="VUK58" s="11"/>
      <c r="VUL58" s="11"/>
      <c r="VUM58" s="11"/>
      <c r="VUN58" s="11"/>
      <c r="VUO58" s="11"/>
      <c r="VUP58" s="11"/>
      <c r="VUQ58" s="11"/>
      <c r="VUR58" s="11"/>
      <c r="VUS58" s="11"/>
      <c r="VUT58" s="11"/>
      <c r="VUU58" s="11"/>
      <c r="VUV58" s="11"/>
      <c r="VUW58" s="11"/>
      <c r="VUX58" s="11"/>
      <c r="VUY58" s="11"/>
      <c r="VUZ58" s="11"/>
      <c r="VVA58" s="11"/>
      <c r="VVB58" s="11"/>
      <c r="VVC58" s="11"/>
      <c r="VVD58" s="11"/>
      <c r="VVE58" s="11"/>
      <c r="VVF58" s="11"/>
      <c r="VVG58" s="11"/>
      <c r="VVH58" s="11"/>
      <c r="VVI58" s="11"/>
      <c r="VVJ58" s="11"/>
      <c r="VVK58" s="11"/>
      <c r="VVL58" s="11"/>
      <c r="VVM58" s="11"/>
      <c r="VVN58" s="11"/>
      <c r="VVO58" s="11"/>
      <c r="VVP58" s="11"/>
      <c r="VVQ58" s="11"/>
      <c r="VVR58" s="11"/>
      <c r="VVS58" s="11"/>
      <c r="VVT58" s="11"/>
      <c r="VVU58" s="11"/>
      <c r="VVV58" s="11"/>
      <c r="VVW58" s="11"/>
      <c r="VVX58" s="11"/>
      <c r="VVY58" s="11"/>
      <c r="VVZ58" s="11"/>
      <c r="VWA58" s="11"/>
      <c r="VWB58" s="11"/>
      <c r="VWC58" s="11"/>
      <c r="VWD58" s="11"/>
      <c r="VWE58" s="11"/>
      <c r="VWF58" s="11"/>
      <c r="VWG58" s="11"/>
      <c r="VWH58" s="11"/>
      <c r="VWI58" s="11"/>
      <c r="VWJ58" s="11"/>
      <c r="VWK58" s="11"/>
      <c r="VWL58" s="11"/>
      <c r="VWM58" s="11"/>
      <c r="VWN58" s="11"/>
      <c r="VWO58" s="11"/>
      <c r="VWP58" s="11"/>
      <c r="VWQ58" s="11"/>
      <c r="VWR58" s="11"/>
      <c r="VWS58" s="11"/>
      <c r="VWT58" s="11"/>
      <c r="VWU58" s="11"/>
      <c r="VWV58" s="11"/>
      <c r="VWW58" s="11"/>
      <c r="VWX58" s="11"/>
      <c r="VWY58" s="11"/>
      <c r="VWZ58" s="11"/>
      <c r="VXA58" s="11"/>
      <c r="VXB58" s="11"/>
      <c r="VXC58" s="11"/>
      <c r="VXD58" s="11"/>
      <c r="VXE58" s="11"/>
      <c r="VXF58" s="11"/>
      <c r="VXG58" s="11"/>
      <c r="VXH58" s="11"/>
      <c r="VXI58" s="11"/>
      <c r="VXJ58" s="11"/>
      <c r="VXK58" s="11"/>
      <c r="VXL58" s="11"/>
      <c r="VXM58" s="11"/>
      <c r="VXN58" s="11"/>
      <c r="VXO58" s="11"/>
      <c r="VXP58" s="11"/>
      <c r="VXQ58" s="11"/>
      <c r="VXR58" s="11"/>
      <c r="VXS58" s="11"/>
      <c r="VXT58" s="11"/>
      <c r="VXU58" s="11"/>
      <c r="VXV58" s="11"/>
      <c r="VXW58" s="11"/>
      <c r="VXX58" s="11"/>
      <c r="VXY58" s="11"/>
      <c r="VXZ58" s="11"/>
      <c r="VYA58" s="11"/>
      <c r="VYB58" s="11"/>
      <c r="VYC58" s="11"/>
      <c r="VYD58" s="11"/>
      <c r="VYE58" s="11"/>
      <c r="VYF58" s="11"/>
      <c r="VYG58" s="11"/>
      <c r="VYH58" s="11"/>
      <c r="VYI58" s="11"/>
      <c r="VYJ58" s="11"/>
      <c r="VYK58" s="11"/>
      <c r="VYL58" s="11"/>
      <c r="VYM58" s="11"/>
      <c r="VYN58" s="11"/>
      <c r="VYO58" s="11"/>
      <c r="VYP58" s="11"/>
      <c r="VYQ58" s="11"/>
      <c r="VYR58" s="11"/>
      <c r="VYS58" s="11"/>
      <c r="VYT58" s="11"/>
      <c r="VYU58" s="11"/>
      <c r="VYV58" s="11"/>
      <c r="VYW58" s="11"/>
      <c r="VYX58" s="11"/>
      <c r="VYY58" s="11"/>
      <c r="VYZ58" s="11"/>
      <c r="VZA58" s="11"/>
      <c r="VZB58" s="11"/>
      <c r="VZC58" s="11"/>
      <c r="VZD58" s="11"/>
      <c r="VZE58" s="11"/>
      <c r="VZF58" s="11"/>
      <c r="VZG58" s="11"/>
      <c r="VZH58" s="11"/>
      <c r="VZI58" s="11"/>
      <c r="VZJ58" s="11"/>
      <c r="VZK58" s="11"/>
      <c r="VZL58" s="11"/>
      <c r="VZM58" s="11"/>
      <c r="VZN58" s="11"/>
      <c r="VZO58" s="11"/>
      <c r="VZP58" s="11"/>
      <c r="VZQ58" s="11"/>
      <c r="VZR58" s="11"/>
      <c r="VZS58" s="11"/>
      <c r="VZT58" s="11"/>
      <c r="VZU58" s="11"/>
      <c r="VZV58" s="11"/>
      <c r="VZW58" s="11"/>
      <c r="VZX58" s="11"/>
      <c r="VZY58" s="11"/>
      <c r="VZZ58" s="11"/>
      <c r="WAA58" s="11"/>
      <c r="WAB58" s="11"/>
      <c r="WAC58" s="11"/>
      <c r="WAD58" s="11"/>
      <c r="WAE58" s="11"/>
      <c r="WAF58" s="11"/>
      <c r="WAG58" s="11"/>
      <c r="WAH58" s="11"/>
      <c r="WAI58" s="11"/>
      <c r="WAJ58" s="11"/>
      <c r="WAK58" s="11"/>
      <c r="WAL58" s="11"/>
      <c r="WAM58" s="11"/>
      <c r="WAN58" s="11"/>
      <c r="WAO58" s="11"/>
      <c r="WAP58" s="11"/>
      <c r="WAQ58" s="11"/>
      <c r="WAR58" s="11"/>
      <c r="WAS58" s="11"/>
      <c r="WAT58" s="11"/>
      <c r="WAU58" s="11"/>
      <c r="WAV58" s="11"/>
      <c r="WAW58" s="11"/>
      <c r="WAX58" s="11"/>
      <c r="WAY58" s="11"/>
      <c r="WAZ58" s="11"/>
      <c r="WBA58" s="11"/>
      <c r="WBB58" s="11"/>
      <c r="WBC58" s="11"/>
      <c r="WBD58" s="11"/>
      <c r="WBE58" s="11"/>
      <c r="WBF58" s="11"/>
      <c r="WBG58" s="11"/>
      <c r="WBH58" s="11"/>
      <c r="WBI58" s="11"/>
      <c r="WBJ58" s="11"/>
      <c r="WBK58" s="11"/>
      <c r="WBL58" s="11"/>
      <c r="WBM58" s="11"/>
      <c r="WBN58" s="11"/>
      <c r="WBO58" s="11"/>
      <c r="WBP58" s="11"/>
      <c r="WBQ58" s="11"/>
      <c r="WBR58" s="11"/>
      <c r="WBS58" s="11"/>
      <c r="WBT58" s="11"/>
      <c r="WBU58" s="11"/>
      <c r="WBV58" s="11"/>
      <c r="WBW58" s="11"/>
      <c r="WBX58" s="11"/>
      <c r="WBY58" s="11"/>
      <c r="WBZ58" s="11"/>
      <c r="WCA58" s="11"/>
      <c r="WCB58" s="11"/>
      <c r="WCC58" s="11"/>
      <c r="WCD58" s="11"/>
      <c r="WCE58" s="11"/>
      <c r="WCF58" s="11"/>
      <c r="WCG58" s="11"/>
      <c r="WCH58" s="11"/>
      <c r="WCI58" s="11"/>
      <c r="WCJ58" s="11"/>
      <c r="WCK58" s="11"/>
      <c r="WCL58" s="11"/>
      <c r="WCM58" s="11"/>
      <c r="WCN58" s="11"/>
      <c r="WCO58" s="11"/>
      <c r="WCP58" s="11"/>
      <c r="WCQ58" s="11"/>
      <c r="WCR58" s="11"/>
      <c r="WCS58" s="11"/>
      <c r="WCT58" s="11"/>
      <c r="WCU58" s="11"/>
      <c r="WCV58" s="11"/>
      <c r="WCW58" s="11"/>
      <c r="WCX58" s="11"/>
      <c r="WCY58" s="11"/>
      <c r="WCZ58" s="11"/>
      <c r="WDA58" s="11"/>
      <c r="WDB58" s="11"/>
      <c r="WDC58" s="11"/>
      <c r="WDD58" s="11"/>
      <c r="WDE58" s="11"/>
      <c r="WDF58" s="11"/>
      <c r="WDG58" s="11"/>
      <c r="WDH58" s="11"/>
      <c r="WDI58" s="11"/>
      <c r="WDJ58" s="11"/>
      <c r="WDK58" s="11"/>
      <c r="WDL58" s="11"/>
      <c r="WDM58" s="11"/>
      <c r="WDN58" s="11"/>
      <c r="WDO58" s="11"/>
      <c r="WDP58" s="11"/>
      <c r="WDQ58" s="11"/>
      <c r="WDR58" s="11"/>
      <c r="WDS58" s="11"/>
      <c r="WDT58" s="11"/>
      <c r="WDU58" s="11"/>
      <c r="WDV58" s="11"/>
      <c r="WDW58" s="11"/>
      <c r="WDX58" s="11"/>
      <c r="WDY58" s="11"/>
      <c r="WDZ58" s="11"/>
      <c r="WEA58" s="11"/>
      <c r="WEB58" s="11"/>
      <c r="WEC58" s="11"/>
      <c r="WED58" s="11"/>
      <c r="WEE58" s="11"/>
      <c r="WEF58" s="11"/>
      <c r="WEG58" s="11"/>
      <c r="WEH58" s="11"/>
      <c r="WEI58" s="11"/>
      <c r="WEJ58" s="11"/>
      <c r="WEK58" s="11"/>
      <c r="WEL58" s="11"/>
      <c r="WEM58" s="11"/>
      <c r="WEN58" s="11"/>
      <c r="WEO58" s="11"/>
      <c r="WEP58" s="11"/>
      <c r="WEQ58" s="11"/>
      <c r="WER58" s="11"/>
      <c r="WES58" s="11"/>
      <c r="WET58" s="11"/>
      <c r="WEU58" s="11"/>
      <c r="WEV58" s="11"/>
      <c r="WEW58" s="11"/>
      <c r="WEX58" s="11"/>
      <c r="WEY58" s="11"/>
      <c r="WEZ58" s="11"/>
      <c r="WFA58" s="11"/>
      <c r="WFB58" s="11"/>
      <c r="WFC58" s="11"/>
      <c r="WFD58" s="11"/>
      <c r="WFE58" s="11"/>
      <c r="WFF58" s="11"/>
      <c r="WFG58" s="11"/>
      <c r="WFH58" s="11"/>
      <c r="WFI58" s="11"/>
      <c r="WFJ58" s="11"/>
      <c r="WFK58" s="11"/>
      <c r="WFL58" s="11"/>
      <c r="WFM58" s="11"/>
      <c r="WFN58" s="11"/>
      <c r="WFO58" s="11"/>
      <c r="WFP58" s="11"/>
      <c r="WFQ58" s="11"/>
      <c r="WFR58" s="11"/>
      <c r="WFS58" s="11"/>
      <c r="WFT58" s="11"/>
      <c r="WFU58" s="11"/>
      <c r="WFV58" s="11"/>
      <c r="WFW58" s="11"/>
      <c r="WFX58" s="11"/>
      <c r="WFY58" s="11"/>
      <c r="WFZ58" s="11"/>
      <c r="WGA58" s="11"/>
      <c r="WGB58" s="11"/>
      <c r="WGC58" s="11"/>
      <c r="WGD58" s="11"/>
      <c r="WGE58" s="11"/>
      <c r="WGF58" s="11"/>
      <c r="WGG58" s="11"/>
      <c r="WGH58" s="11"/>
      <c r="WGI58" s="11"/>
      <c r="WGJ58" s="11"/>
      <c r="WGK58" s="11"/>
      <c r="WGL58" s="11"/>
      <c r="WGM58" s="11"/>
      <c r="WGN58" s="11"/>
      <c r="WGO58" s="11"/>
      <c r="WGP58" s="11"/>
      <c r="WGQ58" s="11"/>
      <c r="WGR58" s="11"/>
      <c r="WGS58" s="11"/>
      <c r="WGT58" s="11"/>
      <c r="WGU58" s="11"/>
      <c r="WGV58" s="11"/>
      <c r="WGW58" s="11"/>
      <c r="WGX58" s="11"/>
      <c r="WGY58" s="11"/>
      <c r="WGZ58" s="11"/>
      <c r="WHA58" s="11"/>
      <c r="WHB58" s="11"/>
      <c r="WHC58" s="11"/>
      <c r="WHD58" s="11"/>
      <c r="WHE58" s="11"/>
      <c r="WHF58" s="11"/>
      <c r="WHG58" s="11"/>
      <c r="WHH58" s="11"/>
      <c r="WHI58" s="11"/>
      <c r="WHJ58" s="11"/>
      <c r="WHK58" s="11"/>
      <c r="WHL58" s="11"/>
      <c r="WHM58" s="11"/>
      <c r="WHN58" s="11"/>
      <c r="WHO58" s="11"/>
      <c r="WHP58" s="11"/>
      <c r="WHQ58" s="11"/>
      <c r="WHR58" s="11"/>
      <c r="WHS58" s="11"/>
      <c r="WHT58" s="11"/>
      <c r="WHU58" s="11"/>
      <c r="WHV58" s="11"/>
      <c r="WHW58" s="11"/>
      <c r="WHX58" s="11"/>
      <c r="WHY58" s="11"/>
      <c r="WHZ58" s="11"/>
      <c r="WIA58" s="11"/>
      <c r="WIB58" s="11"/>
      <c r="WIC58" s="11"/>
      <c r="WID58" s="11"/>
      <c r="WIE58" s="11"/>
      <c r="WIF58" s="11"/>
      <c r="WIG58" s="11"/>
      <c r="WIH58" s="11"/>
      <c r="WII58" s="11"/>
      <c r="WIJ58" s="11"/>
      <c r="WIK58" s="11"/>
      <c r="WIL58" s="11"/>
      <c r="WIM58" s="11"/>
      <c r="WIN58" s="11"/>
      <c r="WIO58" s="11"/>
      <c r="WIP58" s="11"/>
      <c r="WIQ58" s="11"/>
      <c r="WIR58" s="11"/>
      <c r="WIS58" s="11"/>
      <c r="WIT58" s="11"/>
      <c r="WIU58" s="11"/>
      <c r="WIV58" s="11"/>
      <c r="WIW58" s="11"/>
      <c r="WIX58" s="11"/>
      <c r="WIY58" s="11"/>
      <c r="WIZ58" s="11"/>
      <c r="WJA58" s="11"/>
      <c r="WJB58" s="11"/>
      <c r="WJC58" s="11"/>
      <c r="WJD58" s="11"/>
      <c r="WJE58" s="11"/>
      <c r="WJF58" s="11"/>
      <c r="WJG58" s="11"/>
      <c r="WJH58" s="11"/>
      <c r="WJI58" s="11"/>
      <c r="WJJ58" s="11"/>
      <c r="WJK58" s="11"/>
      <c r="WJL58" s="11"/>
      <c r="WJM58" s="11"/>
      <c r="WJN58" s="11"/>
      <c r="WJO58" s="11"/>
      <c r="WJP58" s="11"/>
      <c r="WJQ58" s="11"/>
      <c r="WJR58" s="11"/>
      <c r="WJS58" s="11"/>
      <c r="WJT58" s="11"/>
      <c r="WJU58" s="11"/>
      <c r="WJV58" s="11"/>
      <c r="WJW58" s="11"/>
      <c r="WJX58" s="11"/>
      <c r="WJY58" s="11"/>
      <c r="WJZ58" s="11"/>
      <c r="WKA58" s="11"/>
      <c r="WKB58" s="11"/>
      <c r="WKC58" s="11"/>
      <c r="WKD58" s="11"/>
      <c r="WKE58" s="11"/>
      <c r="WKF58" s="11"/>
      <c r="WKG58" s="11"/>
      <c r="WKH58" s="11"/>
      <c r="WKI58" s="11"/>
      <c r="WKJ58" s="11"/>
      <c r="WKK58" s="11"/>
      <c r="WKL58" s="11"/>
      <c r="WKM58" s="11"/>
      <c r="WKN58" s="11"/>
      <c r="WKO58" s="11"/>
      <c r="WKP58" s="11"/>
      <c r="WKQ58" s="11"/>
      <c r="WKR58" s="11"/>
      <c r="WKS58" s="11"/>
      <c r="WKT58" s="11"/>
      <c r="WKU58" s="11"/>
      <c r="WKV58" s="11"/>
      <c r="WKW58" s="11"/>
      <c r="WKX58" s="11"/>
      <c r="WKY58" s="11"/>
      <c r="WKZ58" s="11"/>
      <c r="WLA58" s="11"/>
      <c r="WLB58" s="11"/>
      <c r="WLC58" s="11"/>
      <c r="WLD58" s="11"/>
      <c r="WLE58" s="11"/>
      <c r="WLF58" s="11"/>
      <c r="WLG58" s="11"/>
      <c r="WLH58" s="11"/>
      <c r="WLI58" s="11"/>
      <c r="WLJ58" s="11"/>
      <c r="WLK58" s="11"/>
      <c r="WLL58" s="11"/>
      <c r="WLM58" s="11"/>
      <c r="WLN58" s="11"/>
      <c r="WLO58" s="11"/>
      <c r="WLP58" s="11"/>
      <c r="WLQ58" s="11"/>
      <c r="WLR58" s="11"/>
      <c r="WLS58" s="11"/>
      <c r="WLT58" s="11"/>
      <c r="WLU58" s="11"/>
      <c r="WLV58" s="11"/>
      <c r="WLW58" s="11"/>
      <c r="WLX58" s="11"/>
      <c r="WLY58" s="11"/>
      <c r="WLZ58" s="11"/>
      <c r="WMA58" s="11"/>
      <c r="WMB58" s="11"/>
      <c r="WMC58" s="11"/>
      <c r="WMD58" s="11"/>
      <c r="WME58" s="11"/>
      <c r="WMF58" s="11"/>
      <c r="WMG58" s="11"/>
      <c r="WMH58" s="11"/>
      <c r="WMI58" s="11"/>
      <c r="WMJ58" s="11"/>
      <c r="WMK58" s="11"/>
      <c r="WML58" s="11"/>
      <c r="WMM58" s="11"/>
      <c r="WMN58" s="11"/>
      <c r="WMO58" s="11"/>
      <c r="WMP58" s="11"/>
      <c r="WMQ58" s="11"/>
      <c r="WMR58" s="11"/>
      <c r="WMS58" s="11"/>
      <c r="WMT58" s="11"/>
      <c r="WMU58" s="11"/>
      <c r="WMV58" s="11"/>
      <c r="WMW58" s="11"/>
      <c r="WMX58" s="11"/>
      <c r="WMY58" s="11"/>
      <c r="WMZ58" s="11"/>
      <c r="WNA58" s="11"/>
      <c r="WNB58" s="11"/>
      <c r="WNC58" s="11"/>
      <c r="WND58" s="11"/>
      <c r="WNE58" s="11"/>
      <c r="WNF58" s="11"/>
      <c r="WNG58" s="11"/>
      <c r="WNH58" s="11"/>
      <c r="WNI58" s="11"/>
      <c r="WNJ58" s="11"/>
      <c r="WNK58" s="11"/>
      <c r="WNL58" s="11"/>
      <c r="WNM58" s="11"/>
      <c r="WNN58" s="11"/>
      <c r="WNO58" s="11"/>
      <c r="WNP58" s="11"/>
      <c r="WNQ58" s="11"/>
      <c r="WNR58" s="11"/>
      <c r="WNS58" s="11"/>
      <c r="WNT58" s="11"/>
      <c r="WNU58" s="11"/>
      <c r="WNV58" s="11"/>
      <c r="WNW58" s="11"/>
      <c r="WNX58" s="11"/>
      <c r="WNY58" s="11"/>
      <c r="WNZ58" s="11"/>
      <c r="WOA58" s="11"/>
      <c r="WOB58" s="11"/>
      <c r="WOC58" s="11"/>
      <c r="WOD58" s="11"/>
      <c r="WOE58" s="11"/>
      <c r="WOF58" s="11"/>
      <c r="WOG58" s="11"/>
      <c r="WOH58" s="11"/>
      <c r="WOI58" s="11"/>
      <c r="WOJ58" s="11"/>
      <c r="WOK58" s="11"/>
      <c r="WOL58" s="11"/>
      <c r="WOM58" s="11"/>
      <c r="WON58" s="11"/>
      <c r="WOO58" s="11"/>
      <c r="WOP58" s="11"/>
      <c r="WOQ58" s="11"/>
      <c r="WOR58" s="11"/>
      <c r="WOS58" s="11"/>
      <c r="WOT58" s="11"/>
      <c r="WOU58" s="11"/>
      <c r="WOV58" s="11"/>
      <c r="WOW58" s="11"/>
      <c r="WOX58" s="11"/>
      <c r="WOY58" s="11"/>
      <c r="WOZ58" s="11"/>
      <c r="WPA58" s="11"/>
      <c r="WPB58" s="11"/>
      <c r="WPC58" s="11"/>
      <c r="WPD58" s="11"/>
      <c r="WPE58" s="11"/>
      <c r="WPF58" s="11"/>
      <c r="WPG58" s="11"/>
      <c r="WPH58" s="11"/>
      <c r="WPI58" s="11"/>
      <c r="WPJ58" s="11"/>
      <c r="WPK58" s="11"/>
      <c r="WPL58" s="11"/>
      <c r="WPM58" s="11"/>
      <c r="WPN58" s="11"/>
      <c r="WPO58" s="11"/>
      <c r="WPP58" s="11"/>
      <c r="WPQ58" s="11"/>
      <c r="WPR58" s="11"/>
      <c r="WPS58" s="11"/>
      <c r="WPT58" s="11"/>
      <c r="WPU58" s="11"/>
      <c r="WPV58" s="11"/>
      <c r="WPW58" s="11"/>
      <c r="WPX58" s="11"/>
      <c r="WPY58" s="11"/>
      <c r="WPZ58" s="11"/>
      <c r="WQA58" s="11"/>
      <c r="WQB58" s="11"/>
      <c r="WQC58" s="11"/>
      <c r="WQD58" s="11"/>
      <c r="WQE58" s="11"/>
      <c r="WQF58" s="11"/>
      <c r="WQG58" s="11"/>
      <c r="WQH58" s="11"/>
      <c r="WQI58" s="11"/>
      <c r="WQJ58" s="11"/>
      <c r="WQK58" s="11"/>
      <c r="WQL58" s="11"/>
      <c r="WQM58" s="11"/>
      <c r="WQN58" s="11"/>
      <c r="WQO58" s="11"/>
      <c r="WQP58" s="11"/>
      <c r="WQQ58" s="11"/>
      <c r="WQR58" s="11"/>
      <c r="WQS58" s="11"/>
      <c r="WQT58" s="11"/>
      <c r="WQU58" s="11"/>
      <c r="WQV58" s="11"/>
      <c r="WQW58" s="11"/>
      <c r="WQX58" s="11"/>
      <c r="WQY58" s="11"/>
      <c r="WQZ58" s="11"/>
      <c r="WRA58" s="11"/>
      <c r="WRB58" s="11"/>
      <c r="WRC58" s="11"/>
      <c r="WRD58" s="11"/>
      <c r="WRE58" s="11"/>
      <c r="WRF58" s="11"/>
      <c r="WRG58" s="11"/>
      <c r="WRH58" s="11"/>
      <c r="WRI58" s="11"/>
      <c r="WRJ58" s="11"/>
      <c r="WRK58" s="11"/>
      <c r="WRL58" s="11"/>
      <c r="WRM58" s="11"/>
      <c r="WRN58" s="11"/>
      <c r="WRO58" s="11"/>
      <c r="WRP58" s="11"/>
      <c r="WRQ58" s="11"/>
      <c r="WRR58" s="11"/>
      <c r="WRS58" s="11"/>
      <c r="WRT58" s="11"/>
      <c r="WRU58" s="11"/>
      <c r="WRV58" s="11"/>
      <c r="WRW58" s="11"/>
      <c r="WRX58" s="11"/>
      <c r="WRY58" s="11"/>
      <c r="WRZ58" s="11"/>
      <c r="WSA58" s="11"/>
      <c r="WSB58" s="11"/>
      <c r="WSC58" s="11"/>
      <c r="WSD58" s="11"/>
      <c r="WSE58" s="11"/>
      <c r="WSF58" s="11"/>
      <c r="WSG58" s="11"/>
      <c r="WSH58" s="11"/>
      <c r="WSI58" s="11"/>
      <c r="WSJ58" s="11"/>
      <c r="WSK58" s="11"/>
      <c r="WSL58" s="11"/>
      <c r="WSM58" s="11"/>
      <c r="WSN58" s="11"/>
      <c r="WSO58" s="11"/>
      <c r="WSP58" s="11"/>
      <c r="WSQ58" s="11"/>
      <c r="WSR58" s="11"/>
      <c r="WSS58" s="11"/>
      <c r="WST58" s="11"/>
      <c r="WSU58" s="11"/>
      <c r="WSV58" s="11"/>
      <c r="WSW58" s="11"/>
      <c r="WSX58" s="11"/>
      <c r="WSY58" s="11"/>
      <c r="WSZ58" s="11"/>
      <c r="WTA58" s="11"/>
      <c r="WTB58" s="11"/>
      <c r="WTC58" s="11"/>
      <c r="WTD58" s="11"/>
      <c r="WTE58" s="11"/>
      <c r="WTF58" s="11"/>
      <c r="WTG58" s="11"/>
      <c r="WTH58" s="11"/>
      <c r="WTI58" s="11"/>
      <c r="WTJ58" s="11"/>
      <c r="WTK58" s="11"/>
      <c r="WTL58" s="11"/>
      <c r="WTM58" s="11"/>
      <c r="WTN58" s="11"/>
      <c r="WTO58" s="11"/>
      <c r="WTP58" s="11"/>
      <c r="WTQ58" s="11"/>
      <c r="WTR58" s="11"/>
      <c r="WTS58" s="11"/>
      <c r="WTT58" s="11"/>
      <c r="WTU58" s="11"/>
      <c r="WTV58" s="11"/>
      <c r="WTW58" s="11"/>
      <c r="WTX58" s="11"/>
      <c r="WTY58" s="11"/>
      <c r="WTZ58" s="11"/>
      <c r="WUA58" s="11"/>
      <c r="WUB58" s="11"/>
      <c r="WUC58" s="11"/>
      <c r="WUD58" s="11"/>
      <c r="WUE58" s="11"/>
      <c r="WUF58" s="11"/>
      <c r="WUG58" s="11"/>
      <c r="WUH58" s="11"/>
      <c r="WUI58" s="11"/>
      <c r="WUJ58" s="11"/>
      <c r="WUK58" s="11"/>
      <c r="WUL58" s="11"/>
      <c r="WUM58" s="11"/>
      <c r="WUN58" s="11"/>
      <c r="WUO58" s="11"/>
      <c r="WUP58" s="11"/>
      <c r="WUQ58" s="11"/>
      <c r="WUR58" s="11"/>
      <c r="WUS58" s="11"/>
      <c r="WUT58" s="11"/>
      <c r="WUU58" s="11"/>
      <c r="WUV58" s="11"/>
      <c r="WUW58" s="11"/>
      <c r="WUX58" s="11"/>
      <c r="WUY58" s="11"/>
      <c r="WUZ58" s="11"/>
      <c r="WVA58" s="11"/>
      <c r="WVB58" s="11"/>
      <c r="WVC58" s="11"/>
      <c r="WVD58" s="11"/>
      <c r="WVE58" s="11"/>
      <c r="WVF58" s="11"/>
      <c r="WVG58" s="11"/>
      <c r="WVH58" s="11"/>
      <c r="WVI58" s="11"/>
      <c r="WVJ58" s="11"/>
      <c r="WVK58" s="11"/>
      <c r="WVL58" s="11"/>
      <c r="WVM58" s="11"/>
      <c r="WVN58" s="11"/>
      <c r="WVO58" s="11"/>
      <c r="WVP58" s="11"/>
      <c r="WVQ58" s="11"/>
      <c r="WVR58" s="11"/>
      <c r="WVS58" s="11"/>
      <c r="WVT58" s="11"/>
      <c r="WVU58" s="11"/>
      <c r="WVV58" s="11"/>
      <c r="WVW58" s="11"/>
      <c r="WVX58" s="11"/>
      <c r="WVY58" s="11"/>
      <c r="WVZ58" s="11"/>
      <c r="WWA58" s="11"/>
      <c r="WWB58" s="11"/>
      <c r="WWC58" s="11"/>
      <c r="WWD58" s="11"/>
      <c r="WWE58" s="11"/>
      <c r="WWF58" s="11"/>
      <c r="WWG58" s="11"/>
      <c r="WWH58" s="11"/>
      <c r="WWI58" s="11"/>
      <c r="WWJ58" s="11"/>
      <c r="WWK58" s="11"/>
      <c r="WWL58" s="11"/>
      <c r="WWM58" s="11"/>
      <c r="WWN58" s="11"/>
      <c r="WWO58" s="11"/>
      <c r="WWP58" s="11"/>
      <c r="WWQ58" s="11"/>
      <c r="WWR58" s="11"/>
      <c r="WWS58" s="11"/>
      <c r="WWT58" s="11"/>
      <c r="WWU58" s="11"/>
      <c r="WWV58" s="11"/>
      <c r="WWW58" s="11"/>
      <c r="WWX58" s="11"/>
      <c r="WWY58" s="11"/>
      <c r="WWZ58" s="11"/>
      <c r="WXA58" s="11"/>
      <c r="WXB58" s="11"/>
      <c r="WXC58" s="11"/>
      <c r="WXD58" s="11"/>
      <c r="WXE58" s="11"/>
      <c r="WXF58" s="11"/>
      <c r="WXG58" s="11"/>
      <c r="WXH58" s="11"/>
      <c r="WXI58" s="11"/>
      <c r="WXJ58" s="11"/>
      <c r="WXK58" s="11"/>
      <c r="WXL58" s="11"/>
      <c r="WXM58" s="11"/>
      <c r="WXN58" s="11"/>
      <c r="WXO58" s="11"/>
      <c r="WXP58" s="11"/>
      <c r="WXQ58" s="11"/>
      <c r="WXR58" s="11"/>
      <c r="WXS58" s="11"/>
      <c r="WXT58" s="11"/>
      <c r="WXU58" s="11"/>
      <c r="WXV58" s="11"/>
      <c r="WXW58" s="11"/>
      <c r="WXX58" s="11"/>
      <c r="WXY58" s="11"/>
      <c r="WXZ58" s="11"/>
      <c r="WYA58" s="11"/>
      <c r="WYB58" s="11"/>
      <c r="WYC58" s="11"/>
      <c r="WYD58" s="11"/>
      <c r="WYE58" s="11"/>
      <c r="WYF58" s="11"/>
      <c r="WYG58" s="11"/>
      <c r="WYH58" s="11"/>
      <c r="WYI58" s="11"/>
      <c r="WYJ58" s="11"/>
      <c r="WYK58" s="11"/>
      <c r="WYL58" s="11"/>
      <c r="WYM58" s="11"/>
      <c r="WYN58" s="11"/>
      <c r="WYO58" s="11"/>
      <c r="WYP58" s="11"/>
      <c r="WYQ58" s="11"/>
      <c r="WYR58" s="11"/>
      <c r="WYS58" s="11"/>
      <c r="WYT58" s="11"/>
      <c r="WYU58" s="11"/>
      <c r="WYV58" s="11"/>
      <c r="WYW58" s="11"/>
      <c r="WYX58" s="11"/>
      <c r="WYY58" s="11"/>
      <c r="WYZ58" s="11"/>
      <c r="WZA58" s="11"/>
      <c r="WZB58" s="11"/>
      <c r="WZC58" s="11"/>
      <c r="WZD58" s="11"/>
      <c r="WZE58" s="11"/>
      <c r="WZF58" s="11"/>
      <c r="WZG58" s="11"/>
      <c r="WZH58" s="11"/>
      <c r="WZI58" s="11"/>
      <c r="WZJ58" s="11"/>
      <c r="WZK58" s="11"/>
      <c r="WZL58" s="11"/>
      <c r="WZM58" s="11"/>
      <c r="WZN58" s="11"/>
      <c r="WZO58" s="11"/>
      <c r="WZP58" s="11"/>
      <c r="WZQ58" s="11"/>
      <c r="WZR58" s="11"/>
      <c r="WZS58" s="11"/>
      <c r="WZT58" s="11"/>
      <c r="WZU58" s="11"/>
      <c r="WZV58" s="11"/>
      <c r="WZW58" s="11"/>
      <c r="WZX58" s="11"/>
      <c r="WZY58" s="11"/>
      <c r="WZZ58" s="11"/>
      <c r="XAA58" s="11"/>
      <c r="XAB58" s="11"/>
      <c r="XAC58" s="11"/>
      <c r="XAD58" s="11"/>
      <c r="XAE58" s="11"/>
      <c r="XAF58" s="11"/>
      <c r="XAG58" s="11"/>
      <c r="XAH58" s="11"/>
      <c r="XAI58" s="11"/>
      <c r="XAJ58" s="11"/>
      <c r="XAK58" s="11"/>
      <c r="XAL58" s="11"/>
      <c r="XAM58" s="11"/>
      <c r="XAN58" s="11"/>
      <c r="XAO58" s="11"/>
      <c r="XAP58" s="11"/>
      <c r="XAQ58" s="11"/>
      <c r="XAR58" s="11"/>
      <c r="XAS58" s="11"/>
      <c r="XAT58" s="11"/>
      <c r="XAU58" s="11"/>
      <c r="XAV58" s="11"/>
      <c r="XAW58" s="11"/>
      <c r="XAX58" s="11"/>
      <c r="XAY58" s="11"/>
      <c r="XAZ58" s="11"/>
      <c r="XBA58" s="11"/>
      <c r="XBB58" s="11"/>
      <c r="XBC58" s="11"/>
      <c r="XBD58" s="11"/>
      <c r="XBE58" s="11"/>
      <c r="XBF58" s="11"/>
      <c r="XBG58" s="11"/>
      <c r="XBH58" s="11"/>
      <c r="XBI58" s="11"/>
      <c r="XBJ58" s="11"/>
      <c r="XBK58" s="11"/>
      <c r="XBL58" s="11"/>
      <c r="XBM58" s="11"/>
      <c r="XBN58" s="11"/>
      <c r="XBO58" s="11"/>
      <c r="XBP58" s="11"/>
      <c r="XBQ58" s="11"/>
      <c r="XBR58" s="11"/>
      <c r="XBS58" s="11"/>
      <c r="XBT58" s="11"/>
      <c r="XBU58" s="11"/>
      <c r="XBV58" s="11"/>
      <c r="XBW58" s="11"/>
      <c r="XBX58" s="11"/>
      <c r="XBY58" s="11"/>
      <c r="XBZ58" s="11"/>
      <c r="XCA58" s="11"/>
      <c r="XCB58" s="11"/>
      <c r="XCC58" s="11"/>
      <c r="XCD58" s="11"/>
      <c r="XCE58" s="11"/>
      <c r="XCF58" s="11"/>
      <c r="XCG58" s="11"/>
      <c r="XCH58" s="11"/>
      <c r="XCI58" s="11"/>
      <c r="XCJ58" s="11"/>
      <c r="XCK58" s="11"/>
      <c r="XCL58" s="11"/>
      <c r="XCM58" s="11"/>
      <c r="XCN58" s="11"/>
      <c r="XCO58" s="11"/>
      <c r="XCP58" s="11"/>
      <c r="XCQ58" s="11"/>
      <c r="XCR58" s="11"/>
      <c r="XCS58" s="11"/>
      <c r="XCT58" s="11"/>
      <c r="XCU58" s="11"/>
      <c r="XCV58" s="11"/>
      <c r="XCW58" s="11"/>
      <c r="XCX58" s="11"/>
      <c r="XCY58" s="11"/>
      <c r="XCZ58" s="11"/>
      <c r="XDA58" s="11"/>
      <c r="XDB58" s="11"/>
      <c r="XDC58" s="11"/>
      <c r="XDD58" s="11"/>
      <c r="XDE58" s="11"/>
      <c r="XDF58" s="11"/>
      <c r="XDG58" s="11"/>
      <c r="XDH58" s="11"/>
      <c r="XDI58" s="11"/>
      <c r="XDJ58" s="11"/>
      <c r="XDK58" s="11"/>
      <c r="XDL58" s="11"/>
      <c r="XDM58" s="11"/>
      <c r="XDN58" s="11"/>
      <c r="XDO58" s="11"/>
      <c r="XDP58" s="11"/>
      <c r="XDQ58" s="11"/>
      <c r="XDR58" s="11"/>
      <c r="XDS58" s="11"/>
      <c r="XDT58" s="11"/>
      <c r="XDU58" s="11"/>
      <c r="XDV58" s="11"/>
      <c r="XDW58" s="11"/>
      <c r="XDX58" s="11"/>
      <c r="XDY58" s="11"/>
      <c r="XDZ58" s="11"/>
      <c r="XEA58" s="11"/>
      <c r="XEB58" s="11"/>
      <c r="XEC58" s="11"/>
      <c r="XED58" s="11"/>
      <c r="XEE58" s="11"/>
      <c r="XEF58" s="11"/>
      <c r="XEG58" s="11"/>
      <c r="XEH58" s="11"/>
      <c r="XEI58" s="11"/>
      <c r="XEJ58" s="11"/>
      <c r="XEK58" s="11"/>
      <c r="XEL58" s="11"/>
      <c r="XEM58" s="11"/>
      <c r="XEN58" s="11"/>
      <c r="XEO58" s="51"/>
      <c r="XEP58" s="51"/>
      <c r="XEQ58" s="51"/>
      <c r="XER58" s="51"/>
      <c r="XES58" s="51"/>
      <c r="XET58" s="51"/>
      <c r="XEU58" s="51"/>
      <c r="XEV58" s="51"/>
      <c r="XEW58" s="51"/>
    </row>
  </sheetData>
  <sheetProtection formatCells="0" insertHyperlinks="0" autoFilter="0"/>
  <mergeCells count="52">
    <mergeCell ref="A1:L1"/>
    <mergeCell ref="M1:N1"/>
    <mergeCell ref="O1:Q1"/>
    <mergeCell ref="R1:T1"/>
    <mergeCell ref="U1:V1"/>
    <mergeCell ref="W1:X1"/>
    <mergeCell ref="Y1:AB1"/>
    <mergeCell ref="A3:A8"/>
    <mergeCell ref="A10:A14"/>
    <mergeCell ref="A16:A18"/>
    <mergeCell ref="A20:A24"/>
    <mergeCell ref="A26:A27"/>
    <mergeCell ref="A29:A36"/>
    <mergeCell ref="A39:A40"/>
    <mergeCell ref="A43:A45"/>
    <mergeCell ref="A47:A57"/>
    <mergeCell ref="B3:B8"/>
    <mergeCell ref="B10:B14"/>
    <mergeCell ref="B16:B18"/>
    <mergeCell ref="B20:B24"/>
    <mergeCell ref="B26:B27"/>
    <mergeCell ref="B29:B36"/>
    <mergeCell ref="B39:B40"/>
    <mergeCell ref="B43:B45"/>
    <mergeCell ref="B47:B57"/>
    <mergeCell ref="M3:M8"/>
    <mergeCell ref="M10:M14"/>
    <mergeCell ref="M16:M18"/>
    <mergeCell ref="M20:M24"/>
    <mergeCell ref="M26:M27"/>
    <mergeCell ref="M29:M36"/>
    <mergeCell ref="M39:M40"/>
    <mergeCell ref="M43:M45"/>
    <mergeCell ref="M47:M57"/>
    <mergeCell ref="N3:N8"/>
    <mergeCell ref="N10:N14"/>
    <mergeCell ref="N16:N18"/>
    <mergeCell ref="N20:N24"/>
    <mergeCell ref="N26:N27"/>
    <mergeCell ref="N29:N36"/>
    <mergeCell ref="N39:N40"/>
    <mergeCell ref="N43:N45"/>
    <mergeCell ref="N47:N57"/>
    <mergeCell ref="AC1:AC2"/>
    <mergeCell ref="AC10:AC14"/>
    <mergeCell ref="AC16:AC18"/>
    <mergeCell ref="AC20:AC24"/>
    <mergeCell ref="AC26:AC27"/>
    <mergeCell ref="AC29:AC36"/>
    <mergeCell ref="AC39:AC40"/>
    <mergeCell ref="AC43:AC45"/>
    <mergeCell ref="AC47:AC57"/>
  </mergeCells>
  <pageMargins left="0.275" right="0.156944444444444" top="0.196527777777778" bottom="0.236111111111111" header="0.236111111111111" footer="0.156944444444444"/>
  <pageSetup paperSize="9" scale="4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L11" sqref="A1:L11"/>
    </sheetView>
  </sheetViews>
  <sheetFormatPr defaultColWidth="9" defaultRowHeight="13.5"/>
  <cols>
    <col min="1" max="1" width="16.375" customWidth="1"/>
  </cols>
  <sheetData>
    <row r="1" s="5" customFormat="1" ht="40.5" spans="1:12">
      <c r="A1" s="6" t="s">
        <v>971</v>
      </c>
      <c r="B1" s="6" t="s">
        <v>972</v>
      </c>
      <c r="C1" s="6" t="s">
        <v>973</v>
      </c>
      <c r="D1" s="6" t="s">
        <v>974</v>
      </c>
      <c r="E1" s="6" t="s">
        <v>975</v>
      </c>
      <c r="F1" s="6" t="s">
        <v>976</v>
      </c>
      <c r="G1" s="6" t="s">
        <v>977</v>
      </c>
      <c r="H1" s="6" t="s">
        <v>978</v>
      </c>
      <c r="I1" s="6" t="s">
        <v>979</v>
      </c>
      <c r="J1" s="6" t="s">
        <v>980</v>
      </c>
      <c r="K1" s="6" t="s">
        <v>981</v>
      </c>
      <c r="L1" s="6" t="s">
        <v>982</v>
      </c>
    </row>
    <row r="2" spans="1:12">
      <c r="A2" s="7" t="s">
        <v>983</v>
      </c>
      <c r="B2" s="7">
        <v>959</v>
      </c>
      <c r="C2" s="7">
        <v>1264</v>
      </c>
      <c r="D2" s="7">
        <v>436</v>
      </c>
      <c r="E2" s="7">
        <v>915</v>
      </c>
      <c r="F2" s="7">
        <v>163</v>
      </c>
      <c r="G2" s="7">
        <v>1540</v>
      </c>
      <c r="H2" s="7">
        <v>297</v>
      </c>
      <c r="I2" s="7">
        <v>143</v>
      </c>
      <c r="J2" s="7">
        <v>377</v>
      </c>
      <c r="K2" s="7">
        <v>360</v>
      </c>
      <c r="L2" s="7">
        <v>380</v>
      </c>
    </row>
    <row r="3" spans="1:12">
      <c r="A3" s="7" t="s">
        <v>984</v>
      </c>
      <c r="B3" s="7">
        <v>504</v>
      </c>
      <c r="C3" s="7">
        <v>664</v>
      </c>
      <c r="D3" s="7">
        <v>224</v>
      </c>
      <c r="E3" s="7">
        <v>557</v>
      </c>
      <c r="F3" s="7">
        <v>101</v>
      </c>
      <c r="G3" s="7">
        <v>1450</v>
      </c>
      <c r="H3" s="7">
        <v>182</v>
      </c>
      <c r="I3" s="7">
        <v>82</v>
      </c>
      <c r="J3" s="7">
        <v>222</v>
      </c>
      <c r="K3" s="7">
        <v>216</v>
      </c>
      <c r="L3" s="7">
        <v>233</v>
      </c>
    </row>
    <row r="4" spans="1:12">
      <c r="A4" s="7" t="s">
        <v>985</v>
      </c>
      <c r="B4" s="7">
        <v>384</v>
      </c>
      <c r="C4" s="7">
        <v>507</v>
      </c>
      <c r="D4" s="7">
        <v>167</v>
      </c>
      <c r="E4" s="7">
        <v>339</v>
      </c>
      <c r="F4" s="7">
        <v>63</v>
      </c>
      <c r="G4" s="7">
        <v>600</v>
      </c>
      <c r="H4" s="7">
        <v>104</v>
      </c>
      <c r="I4" s="7">
        <v>53</v>
      </c>
      <c r="J4" s="7">
        <v>155</v>
      </c>
      <c r="K4" s="7">
        <v>154</v>
      </c>
      <c r="L4" s="7">
        <v>150</v>
      </c>
    </row>
    <row r="5" spans="1:12">
      <c r="A5" s="7" t="s">
        <v>986</v>
      </c>
      <c r="B5" s="7">
        <v>402</v>
      </c>
      <c r="C5" s="7">
        <v>529</v>
      </c>
      <c r="D5" s="7">
        <v>164</v>
      </c>
      <c r="E5" s="7">
        <v>374</v>
      </c>
      <c r="F5" s="7">
        <v>52</v>
      </c>
      <c r="G5" s="7">
        <v>618</v>
      </c>
      <c r="H5" s="7">
        <v>102</v>
      </c>
      <c r="I5" s="7">
        <v>47</v>
      </c>
      <c r="J5" s="7">
        <v>135</v>
      </c>
      <c r="K5" s="7">
        <v>121</v>
      </c>
      <c r="L5" s="7">
        <v>123</v>
      </c>
    </row>
    <row r="6" spans="1:12">
      <c r="A6" s="7" t="s">
        <v>987</v>
      </c>
      <c r="B6" s="7">
        <v>2178</v>
      </c>
      <c r="C6" s="7">
        <v>2871</v>
      </c>
      <c r="D6" s="7">
        <v>1026</v>
      </c>
      <c r="E6" s="7">
        <v>1972</v>
      </c>
      <c r="F6" s="7">
        <v>346</v>
      </c>
      <c r="G6" s="7">
        <v>3122</v>
      </c>
      <c r="H6" s="7">
        <v>549</v>
      </c>
      <c r="I6" s="7">
        <v>246</v>
      </c>
      <c r="J6" s="7">
        <v>711</v>
      </c>
      <c r="K6" s="7">
        <v>647</v>
      </c>
      <c r="L6" s="7">
        <v>934</v>
      </c>
    </row>
    <row r="7" spans="1:12">
      <c r="A7" s="7" t="s">
        <v>988</v>
      </c>
      <c r="B7" s="7">
        <v>2102</v>
      </c>
      <c r="C7" s="7">
        <v>2771</v>
      </c>
      <c r="D7" s="7">
        <v>992</v>
      </c>
      <c r="E7" s="7">
        <v>1858</v>
      </c>
      <c r="F7" s="7">
        <v>310</v>
      </c>
      <c r="G7" s="7">
        <v>3161</v>
      </c>
      <c r="H7" s="7">
        <v>530</v>
      </c>
      <c r="I7" s="7">
        <v>224</v>
      </c>
      <c r="J7" s="7">
        <v>623</v>
      </c>
      <c r="K7" s="7">
        <v>613</v>
      </c>
      <c r="L7" s="7">
        <v>1060</v>
      </c>
    </row>
    <row r="8" spans="1:12">
      <c r="A8" s="7" t="s">
        <v>989</v>
      </c>
      <c r="B8" s="7">
        <v>648</v>
      </c>
      <c r="C8" s="7">
        <v>856</v>
      </c>
      <c r="D8" s="7">
        <v>242</v>
      </c>
      <c r="E8" s="7">
        <v>502</v>
      </c>
      <c r="F8" s="7">
        <v>68</v>
      </c>
      <c r="G8" s="7">
        <v>1378</v>
      </c>
      <c r="H8" s="7">
        <v>133</v>
      </c>
      <c r="I8" s="7">
        <v>39</v>
      </c>
      <c r="J8" s="7">
        <v>154</v>
      </c>
      <c r="K8" s="7">
        <v>104</v>
      </c>
      <c r="L8" s="7">
        <v>308</v>
      </c>
    </row>
    <row r="9" spans="1:12">
      <c r="A9" s="7" t="s">
        <v>990</v>
      </c>
      <c r="B9" s="7">
        <v>2431</v>
      </c>
      <c r="C9" s="7">
        <v>3232</v>
      </c>
      <c r="D9" s="7">
        <v>1105</v>
      </c>
      <c r="E9" s="7">
        <v>2310</v>
      </c>
      <c r="F9" s="7">
        <v>409</v>
      </c>
      <c r="G9" s="7">
        <v>3886</v>
      </c>
      <c r="H9" s="7">
        <v>664</v>
      </c>
      <c r="I9" s="7">
        <v>276</v>
      </c>
      <c r="J9" s="7">
        <v>818</v>
      </c>
      <c r="K9" s="7">
        <v>768</v>
      </c>
      <c r="L9" s="7">
        <v>1295</v>
      </c>
    </row>
    <row r="10" spans="1:12">
      <c r="A10" s="7" t="s">
        <v>991</v>
      </c>
      <c r="B10" s="7">
        <v>9608</v>
      </c>
      <c r="C10" s="7">
        <v>12694</v>
      </c>
      <c r="D10" s="7">
        <v>4356</v>
      </c>
      <c r="E10" s="7">
        <v>8827</v>
      </c>
      <c r="F10" s="7">
        <v>1512</v>
      </c>
      <c r="G10" s="7">
        <v>15755</v>
      </c>
      <c r="H10" s="7">
        <v>2561</v>
      </c>
      <c r="I10" s="7">
        <v>1110</v>
      </c>
      <c r="J10" s="7">
        <v>3195</v>
      </c>
      <c r="K10" s="7">
        <v>2983</v>
      </c>
      <c r="L10" s="7">
        <v>4483</v>
      </c>
    </row>
    <row r="11" spans="1:12">
      <c r="A11" s="7" t="s">
        <v>992</v>
      </c>
      <c r="B11" s="7">
        <v>19216</v>
      </c>
      <c r="C11" s="7">
        <v>25388</v>
      </c>
      <c r="D11" s="7">
        <v>8712</v>
      </c>
      <c r="E11" s="7">
        <v>17654</v>
      </c>
      <c r="F11" s="7">
        <v>3024</v>
      </c>
      <c r="G11" s="7">
        <v>31510</v>
      </c>
      <c r="H11" s="7">
        <v>5122</v>
      </c>
      <c r="I11" s="7">
        <v>2220</v>
      </c>
      <c r="J11" s="7">
        <v>6390</v>
      </c>
      <c r="K11" s="7">
        <v>5966</v>
      </c>
      <c r="L11" s="7">
        <v>8966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0"/>
  <sheetViews>
    <sheetView workbookViewId="0">
      <selection activeCell="H6" sqref="H6"/>
    </sheetView>
  </sheetViews>
  <sheetFormatPr defaultColWidth="9" defaultRowHeight="13.5"/>
  <cols>
    <col min="2" max="2" width="17" customWidth="1"/>
    <col min="12" max="12" width="29.75" customWidth="1"/>
  </cols>
  <sheetData>
    <row r="1" spans="1:13">
      <c r="A1" s="1" t="s">
        <v>748</v>
      </c>
      <c r="B1" s="1" t="s">
        <v>1065</v>
      </c>
      <c r="C1" s="1" t="s">
        <v>1066</v>
      </c>
      <c r="D1" s="1" t="s">
        <v>750</v>
      </c>
      <c r="E1" s="1" t="s">
        <v>1067</v>
      </c>
      <c r="F1" s="1" t="s">
        <v>1068</v>
      </c>
      <c r="G1" s="2" t="s">
        <v>1069</v>
      </c>
      <c r="H1" s="1" t="s">
        <v>1070</v>
      </c>
      <c r="K1" s="3" t="s">
        <v>18</v>
      </c>
      <c r="L1" s="3" t="s">
        <v>19</v>
      </c>
      <c r="M1" s="3" t="s">
        <v>1071</v>
      </c>
    </row>
    <row r="2" spans="1:13">
      <c r="A2" s="1">
        <v>118078</v>
      </c>
      <c r="B2" s="1" t="s">
        <v>12</v>
      </c>
      <c r="C2" s="1" t="s">
        <v>1072</v>
      </c>
      <c r="D2" s="1" t="s">
        <v>58</v>
      </c>
      <c r="E2" s="1" t="s">
        <v>1073</v>
      </c>
      <c r="F2" s="1" t="s">
        <v>1074</v>
      </c>
      <c r="G2" s="2">
        <v>50</v>
      </c>
      <c r="H2" s="1" t="s">
        <v>901</v>
      </c>
      <c r="K2" s="4">
        <v>307</v>
      </c>
      <c r="L2" s="3" t="s">
        <v>465</v>
      </c>
      <c r="M2" s="4">
        <v>76</v>
      </c>
    </row>
    <row r="3" spans="1:13">
      <c r="A3" s="1">
        <v>23896</v>
      </c>
      <c r="B3" s="1" t="s">
        <v>12</v>
      </c>
      <c r="C3" s="1" t="s">
        <v>1072</v>
      </c>
      <c r="D3" s="1" t="s">
        <v>56</v>
      </c>
      <c r="E3" s="1" t="s">
        <v>1073</v>
      </c>
      <c r="F3" s="1" t="s">
        <v>903</v>
      </c>
      <c r="G3" s="2">
        <v>15</v>
      </c>
      <c r="H3" s="1" t="s">
        <v>904</v>
      </c>
      <c r="K3" s="4">
        <v>571</v>
      </c>
      <c r="L3" s="3" t="s">
        <v>284</v>
      </c>
      <c r="M3" s="4">
        <v>70</v>
      </c>
    </row>
    <row r="4" spans="1:13">
      <c r="A4" s="1">
        <v>23895</v>
      </c>
      <c r="B4" s="1" t="s">
        <v>12</v>
      </c>
      <c r="C4" s="1" t="s">
        <v>1072</v>
      </c>
      <c r="D4" s="1" t="s">
        <v>55</v>
      </c>
      <c r="E4" s="1" t="s">
        <v>1073</v>
      </c>
      <c r="F4" s="1" t="s">
        <v>762</v>
      </c>
      <c r="G4" s="2">
        <v>3</v>
      </c>
      <c r="H4" s="1" t="s">
        <v>906</v>
      </c>
      <c r="K4" s="4">
        <v>712</v>
      </c>
      <c r="L4" s="3" t="s">
        <v>116</v>
      </c>
      <c r="M4" s="4">
        <v>60</v>
      </c>
    </row>
    <row r="5" spans="1:13">
      <c r="A5" s="1">
        <v>23455</v>
      </c>
      <c r="B5" s="1" t="s">
        <v>12</v>
      </c>
      <c r="C5" s="1" t="s">
        <v>1072</v>
      </c>
      <c r="D5" s="1" t="s">
        <v>1075</v>
      </c>
      <c r="E5" s="1" t="s">
        <v>1073</v>
      </c>
      <c r="F5" s="1" t="s">
        <v>762</v>
      </c>
      <c r="G5" s="2">
        <v>2</v>
      </c>
      <c r="H5" s="1" t="s">
        <v>908</v>
      </c>
      <c r="K5" s="4">
        <v>750</v>
      </c>
      <c r="L5" s="3" t="s">
        <v>67</v>
      </c>
      <c r="M5" s="4">
        <v>60</v>
      </c>
    </row>
    <row r="6" spans="1:13">
      <c r="A6" s="1">
        <v>140822</v>
      </c>
      <c r="B6" s="1" t="s">
        <v>12</v>
      </c>
      <c r="C6" s="1" t="s">
        <v>1072</v>
      </c>
      <c r="D6" s="1" t="s">
        <v>1076</v>
      </c>
      <c r="E6" s="1" t="s">
        <v>1073</v>
      </c>
      <c r="F6" s="1" t="s">
        <v>762</v>
      </c>
      <c r="G6" s="2">
        <v>4</v>
      </c>
      <c r="H6" s="1" t="s">
        <v>906</v>
      </c>
      <c r="K6" s="4">
        <v>106066</v>
      </c>
      <c r="L6" s="3" t="s">
        <v>357</v>
      </c>
      <c r="M6" s="4">
        <v>50</v>
      </c>
    </row>
    <row r="7" spans="1:13">
      <c r="A7" s="1">
        <v>198582</v>
      </c>
      <c r="B7" s="1" t="s">
        <v>12</v>
      </c>
      <c r="C7" s="1" t="s">
        <v>1072</v>
      </c>
      <c r="D7" s="1" t="s">
        <v>1077</v>
      </c>
      <c r="E7" s="1" t="s">
        <v>1073</v>
      </c>
      <c r="F7" s="1" t="s">
        <v>912</v>
      </c>
      <c r="G7" s="2">
        <v>10</v>
      </c>
      <c r="H7" s="1" t="s">
        <v>913</v>
      </c>
      <c r="K7" s="4">
        <v>707</v>
      </c>
      <c r="L7" s="3" t="s">
        <v>141</v>
      </c>
      <c r="M7" s="4">
        <v>50</v>
      </c>
    </row>
    <row r="8" spans="1:13">
      <c r="A8" s="1">
        <v>140823</v>
      </c>
      <c r="B8" s="1" t="s">
        <v>12</v>
      </c>
      <c r="C8" s="1" t="s">
        <v>1072</v>
      </c>
      <c r="D8" s="1" t="s">
        <v>1078</v>
      </c>
      <c r="E8" s="1" t="s">
        <v>1073</v>
      </c>
      <c r="F8" s="1" t="s">
        <v>915</v>
      </c>
      <c r="G8" s="2">
        <v>20</v>
      </c>
      <c r="H8" s="1" t="s">
        <v>904</v>
      </c>
      <c r="K8" s="4">
        <v>598</v>
      </c>
      <c r="L8" s="3" t="s">
        <v>396</v>
      </c>
      <c r="M8" s="4">
        <v>48</v>
      </c>
    </row>
    <row r="9" spans="11:13">
      <c r="K9" s="4">
        <v>717</v>
      </c>
      <c r="L9" s="3" t="s">
        <v>256</v>
      </c>
      <c r="M9" s="4">
        <v>48</v>
      </c>
    </row>
    <row r="10" spans="11:13">
      <c r="K10" s="4">
        <v>513</v>
      </c>
      <c r="L10" s="3" t="s">
        <v>654</v>
      </c>
      <c r="M10" s="4">
        <v>45</v>
      </c>
    </row>
    <row r="11" spans="11:13">
      <c r="K11" s="4">
        <v>343</v>
      </c>
      <c r="L11" s="3" t="s">
        <v>274</v>
      </c>
      <c r="M11" s="4">
        <v>45</v>
      </c>
    </row>
    <row r="12" spans="11:13">
      <c r="K12" s="4">
        <v>365</v>
      </c>
      <c r="L12" s="3" t="s">
        <v>270</v>
      </c>
      <c r="M12" s="4">
        <v>40</v>
      </c>
    </row>
    <row r="13" spans="11:13">
      <c r="K13" s="4">
        <v>337</v>
      </c>
      <c r="L13" s="3" t="s">
        <v>446</v>
      </c>
      <c r="M13" s="4">
        <v>40</v>
      </c>
    </row>
    <row r="14" spans="11:13">
      <c r="K14" s="4">
        <v>399</v>
      </c>
      <c r="L14" s="3" t="s">
        <v>315</v>
      </c>
      <c r="M14" s="4">
        <v>40</v>
      </c>
    </row>
    <row r="15" spans="11:13">
      <c r="K15" s="4">
        <v>105751</v>
      </c>
      <c r="L15" s="3" t="s">
        <v>299</v>
      </c>
      <c r="M15" s="4">
        <v>40</v>
      </c>
    </row>
    <row r="16" spans="11:13">
      <c r="K16" s="4">
        <v>349</v>
      </c>
      <c r="L16" s="3" t="s">
        <v>589</v>
      </c>
      <c r="M16" s="4">
        <v>38</v>
      </c>
    </row>
    <row r="17" spans="11:13">
      <c r="K17" s="4">
        <v>391</v>
      </c>
      <c r="L17" s="3" t="s">
        <v>440</v>
      </c>
      <c r="M17" s="4">
        <v>38</v>
      </c>
    </row>
    <row r="18" spans="11:13">
      <c r="K18" s="4">
        <v>103198</v>
      </c>
      <c r="L18" s="3" t="s">
        <v>538</v>
      </c>
      <c r="M18" s="4">
        <v>38</v>
      </c>
    </row>
    <row r="19" spans="11:13">
      <c r="K19" s="4">
        <v>709</v>
      </c>
      <c r="L19" s="3" t="s">
        <v>691</v>
      </c>
      <c r="M19" s="4">
        <v>36</v>
      </c>
    </row>
    <row r="20" spans="11:13">
      <c r="K20" s="4">
        <v>727</v>
      </c>
      <c r="L20" s="3" t="s">
        <v>400</v>
      </c>
      <c r="M20" s="4">
        <v>35</v>
      </c>
    </row>
    <row r="21" spans="11:13">
      <c r="K21" s="4">
        <v>106569</v>
      </c>
      <c r="L21" s="3" t="s">
        <v>632</v>
      </c>
      <c r="M21" s="4">
        <v>35</v>
      </c>
    </row>
    <row r="22" spans="11:13">
      <c r="K22" s="4">
        <v>515</v>
      </c>
      <c r="L22" s="3" t="s">
        <v>97</v>
      </c>
      <c r="M22" s="4">
        <v>32</v>
      </c>
    </row>
    <row r="23" spans="11:13">
      <c r="K23" s="4">
        <v>546</v>
      </c>
      <c r="L23" s="3" t="s">
        <v>386</v>
      </c>
      <c r="M23" s="4">
        <v>32</v>
      </c>
    </row>
    <row r="24" spans="11:13">
      <c r="K24" s="4">
        <v>102565</v>
      </c>
      <c r="L24" s="3" t="s">
        <v>638</v>
      </c>
      <c r="M24" s="4">
        <v>32</v>
      </c>
    </row>
    <row r="25" spans="11:13">
      <c r="K25" s="4">
        <v>517</v>
      </c>
      <c r="L25" s="3" t="s">
        <v>527</v>
      </c>
      <c r="M25" s="4">
        <v>31</v>
      </c>
    </row>
    <row r="26" spans="11:13">
      <c r="K26" s="4">
        <v>112888</v>
      </c>
      <c r="L26" s="3" t="s">
        <v>660</v>
      </c>
      <c r="M26" s="4">
        <v>30</v>
      </c>
    </row>
    <row r="27" spans="11:13">
      <c r="K27" s="4">
        <v>339</v>
      </c>
      <c r="L27" s="3" t="s">
        <v>596</v>
      </c>
      <c r="M27" s="4">
        <v>30</v>
      </c>
    </row>
    <row r="28" spans="11:13">
      <c r="K28" s="4">
        <v>744</v>
      </c>
      <c r="L28" s="3" t="s">
        <v>644</v>
      </c>
      <c r="M28" s="4">
        <v>30</v>
      </c>
    </row>
    <row r="29" spans="11:13">
      <c r="K29" s="4">
        <v>102934</v>
      </c>
      <c r="L29" s="3" t="s">
        <v>432</v>
      </c>
      <c r="M29" s="4">
        <v>30</v>
      </c>
    </row>
    <row r="30" spans="11:13">
      <c r="K30" s="4">
        <v>724</v>
      </c>
      <c r="L30" s="3" t="s">
        <v>332</v>
      </c>
      <c r="M30" s="4">
        <v>30</v>
      </c>
    </row>
    <row r="31" spans="11:13">
      <c r="K31" s="4">
        <v>570</v>
      </c>
      <c r="L31" s="3" t="s">
        <v>541</v>
      </c>
      <c r="M31" s="4">
        <v>28</v>
      </c>
    </row>
    <row r="32" spans="11:13">
      <c r="K32" s="4">
        <v>581</v>
      </c>
      <c r="L32" s="3" t="s">
        <v>109</v>
      </c>
      <c r="M32" s="4">
        <v>28</v>
      </c>
    </row>
    <row r="33" spans="11:13">
      <c r="K33" s="4">
        <v>347</v>
      </c>
      <c r="L33" s="3" t="s">
        <v>557</v>
      </c>
      <c r="M33" s="4">
        <v>27</v>
      </c>
    </row>
    <row r="34" spans="11:13">
      <c r="K34" s="4">
        <v>379</v>
      </c>
      <c r="L34" s="3" t="s">
        <v>619</v>
      </c>
      <c r="M34" s="4">
        <v>27</v>
      </c>
    </row>
    <row r="35" spans="11:13">
      <c r="K35" s="4">
        <v>582</v>
      </c>
      <c r="L35" s="3" t="s">
        <v>568</v>
      </c>
      <c r="M35" s="4">
        <v>25</v>
      </c>
    </row>
    <row r="36" spans="11:13">
      <c r="K36" s="4">
        <v>585</v>
      </c>
      <c r="L36" s="3" t="s">
        <v>160</v>
      </c>
      <c r="M36" s="4">
        <v>25</v>
      </c>
    </row>
    <row r="37" spans="11:13">
      <c r="K37" s="4">
        <v>743</v>
      </c>
      <c r="L37" s="3" t="s">
        <v>145</v>
      </c>
      <c r="M37" s="4">
        <v>25</v>
      </c>
    </row>
    <row r="38" spans="11:13">
      <c r="K38" s="4">
        <v>105910</v>
      </c>
      <c r="L38" s="3" t="s">
        <v>310</v>
      </c>
      <c r="M38" s="4">
        <v>25</v>
      </c>
    </row>
    <row r="39" spans="11:13">
      <c r="K39" s="4">
        <v>106568</v>
      </c>
      <c r="L39" s="3" t="s">
        <v>306</v>
      </c>
      <c r="M39" s="4">
        <v>25</v>
      </c>
    </row>
    <row r="40" spans="11:13">
      <c r="K40" s="4">
        <v>377</v>
      </c>
      <c r="L40" s="3" t="s">
        <v>728</v>
      </c>
      <c r="M40" s="4">
        <v>24</v>
      </c>
    </row>
    <row r="41" spans="11:13">
      <c r="K41" s="4">
        <v>752</v>
      </c>
      <c r="L41" s="3" t="s">
        <v>226</v>
      </c>
      <c r="M41" s="4">
        <v>24</v>
      </c>
    </row>
    <row r="42" spans="11:13">
      <c r="K42" s="4">
        <v>102479</v>
      </c>
      <c r="L42" s="3" t="s">
        <v>346</v>
      </c>
      <c r="M42" s="4">
        <v>24</v>
      </c>
    </row>
    <row r="43" spans="11:13">
      <c r="K43" s="4">
        <v>103639</v>
      </c>
      <c r="L43" s="3" t="s">
        <v>127</v>
      </c>
      <c r="M43" s="4">
        <v>24</v>
      </c>
    </row>
    <row r="44" spans="11:13">
      <c r="K44" s="4">
        <v>103199</v>
      </c>
      <c r="L44" s="3" t="s">
        <v>152</v>
      </c>
      <c r="M44" s="4">
        <v>23</v>
      </c>
    </row>
    <row r="45" spans="11:13">
      <c r="K45" s="4">
        <v>107658</v>
      </c>
      <c r="L45" s="3" t="s">
        <v>696</v>
      </c>
      <c r="M45" s="4">
        <v>23</v>
      </c>
    </row>
    <row r="46" spans="11:13">
      <c r="K46" s="4">
        <v>341</v>
      </c>
      <c r="L46" s="3" t="s">
        <v>520</v>
      </c>
      <c r="M46" s="4">
        <v>22</v>
      </c>
    </row>
    <row r="47" spans="11:13">
      <c r="K47" s="4">
        <v>359</v>
      </c>
      <c r="L47" s="3" t="s">
        <v>737</v>
      </c>
      <c r="M47" s="4">
        <v>22</v>
      </c>
    </row>
    <row r="48" spans="11:13">
      <c r="K48" s="4">
        <v>591</v>
      </c>
      <c r="L48" s="3" t="s">
        <v>510</v>
      </c>
      <c r="M48" s="4">
        <v>22</v>
      </c>
    </row>
    <row r="49" spans="11:13">
      <c r="K49" s="4">
        <v>740</v>
      </c>
      <c r="L49" s="3" t="s">
        <v>113</v>
      </c>
      <c r="M49" s="4">
        <v>22</v>
      </c>
    </row>
    <row r="50" spans="11:13">
      <c r="K50" s="4">
        <v>748</v>
      </c>
      <c r="L50" s="3" t="s">
        <v>242</v>
      </c>
      <c r="M50" s="4">
        <v>22</v>
      </c>
    </row>
    <row r="51" spans="11:13">
      <c r="K51" s="4">
        <v>106399</v>
      </c>
      <c r="L51" s="3" t="s">
        <v>576</v>
      </c>
      <c r="M51" s="4">
        <v>22</v>
      </c>
    </row>
    <row r="52" spans="11:13">
      <c r="K52" s="4">
        <v>107829</v>
      </c>
      <c r="L52" s="3" t="s">
        <v>414</v>
      </c>
      <c r="M52" s="4">
        <v>22</v>
      </c>
    </row>
    <row r="53" spans="11:13">
      <c r="K53" s="4">
        <v>108656</v>
      </c>
      <c r="L53" s="3" t="s">
        <v>712</v>
      </c>
      <c r="M53" s="4">
        <v>22</v>
      </c>
    </row>
    <row r="54" spans="11:13">
      <c r="K54" s="4">
        <v>385</v>
      </c>
      <c r="L54" s="3" t="s">
        <v>680</v>
      </c>
      <c r="M54" s="4">
        <v>21</v>
      </c>
    </row>
    <row r="55" spans="11:13">
      <c r="K55" s="4">
        <v>56</v>
      </c>
      <c r="L55" s="3" t="s">
        <v>602</v>
      </c>
      <c r="M55" s="4">
        <v>20</v>
      </c>
    </row>
    <row r="56" spans="11:13">
      <c r="K56" s="4">
        <v>539</v>
      </c>
      <c r="L56" s="3" t="s">
        <v>260</v>
      </c>
      <c r="M56" s="4">
        <v>20</v>
      </c>
    </row>
    <row r="57" spans="11:13">
      <c r="K57" s="4">
        <v>730</v>
      </c>
      <c r="L57" s="3" t="s">
        <v>700</v>
      </c>
      <c r="M57" s="4">
        <v>20</v>
      </c>
    </row>
    <row r="58" spans="11:13">
      <c r="K58" s="4">
        <v>737</v>
      </c>
      <c r="L58" s="3" t="s">
        <v>279</v>
      </c>
      <c r="M58" s="4">
        <v>20</v>
      </c>
    </row>
    <row r="59" spans="11:13">
      <c r="K59" s="4">
        <v>742</v>
      </c>
      <c r="L59" s="3" t="s">
        <v>376</v>
      </c>
      <c r="M59" s="4">
        <v>20</v>
      </c>
    </row>
    <row r="60" spans="11:13">
      <c r="K60" s="4">
        <v>101453</v>
      </c>
      <c r="L60" s="3" t="s">
        <v>675</v>
      </c>
      <c r="M60" s="4">
        <v>20</v>
      </c>
    </row>
    <row r="61" spans="11:13">
      <c r="K61" s="4">
        <v>102478</v>
      </c>
      <c r="L61" s="3" t="s">
        <v>342</v>
      </c>
      <c r="M61" s="4">
        <v>20</v>
      </c>
    </row>
    <row r="62" spans="11:13">
      <c r="K62" s="4">
        <v>105267</v>
      </c>
      <c r="L62" s="3" t="s">
        <v>424</v>
      </c>
      <c r="M62" s="4">
        <v>20</v>
      </c>
    </row>
    <row r="63" spans="11:13">
      <c r="K63" s="4">
        <v>723</v>
      </c>
      <c r="L63" s="3" t="s">
        <v>352</v>
      </c>
      <c r="M63" s="4">
        <v>20</v>
      </c>
    </row>
    <row r="64" spans="11:13">
      <c r="K64" s="4">
        <v>52</v>
      </c>
      <c r="L64" s="3" t="s">
        <v>186</v>
      </c>
      <c r="M64" s="4">
        <v>18</v>
      </c>
    </row>
    <row r="65" spans="11:13">
      <c r="K65" s="4">
        <v>373</v>
      </c>
      <c r="L65" s="3" t="s">
        <v>623</v>
      </c>
      <c r="M65" s="4">
        <v>18</v>
      </c>
    </row>
    <row r="66" spans="11:13">
      <c r="K66" s="4">
        <v>747</v>
      </c>
      <c r="L66" s="3" t="s">
        <v>461</v>
      </c>
      <c r="M66" s="4">
        <v>18</v>
      </c>
    </row>
    <row r="67" spans="11:13">
      <c r="K67" s="4">
        <v>104429</v>
      </c>
      <c r="L67" s="3" t="s">
        <v>628</v>
      </c>
      <c r="M67" s="4">
        <v>18</v>
      </c>
    </row>
    <row r="68" spans="11:13">
      <c r="K68" s="4">
        <v>351</v>
      </c>
      <c r="L68" s="3" t="s">
        <v>221</v>
      </c>
      <c r="M68" s="4">
        <v>16</v>
      </c>
    </row>
    <row r="69" spans="11:13">
      <c r="K69" s="4">
        <v>572</v>
      </c>
      <c r="L69" s="3" t="s">
        <v>456</v>
      </c>
      <c r="M69" s="4">
        <v>16</v>
      </c>
    </row>
    <row r="70" spans="11:13">
      <c r="K70" s="4">
        <v>733</v>
      </c>
      <c r="L70" s="3" t="s">
        <v>610</v>
      </c>
      <c r="M70" s="4">
        <v>16</v>
      </c>
    </row>
    <row r="71" spans="11:13">
      <c r="K71" s="4">
        <v>738</v>
      </c>
      <c r="L71" s="3" t="s">
        <v>202</v>
      </c>
      <c r="M71" s="4">
        <v>16</v>
      </c>
    </row>
    <row r="72" spans="11:13">
      <c r="K72" s="4">
        <v>104428</v>
      </c>
      <c r="L72" s="3" t="s">
        <v>1079</v>
      </c>
      <c r="M72" s="4">
        <v>16</v>
      </c>
    </row>
    <row r="73" spans="11:13">
      <c r="K73" s="4">
        <v>104838</v>
      </c>
      <c r="L73" s="3" t="s">
        <v>179</v>
      </c>
      <c r="M73" s="4">
        <v>16</v>
      </c>
    </row>
    <row r="74" spans="11:13">
      <c r="K74" s="4">
        <v>713</v>
      </c>
      <c r="L74" s="3" t="s">
        <v>189</v>
      </c>
      <c r="M74" s="4">
        <v>15</v>
      </c>
    </row>
    <row r="75" spans="11:13">
      <c r="K75" s="4">
        <v>113299</v>
      </c>
      <c r="L75" s="3" t="s">
        <v>649</v>
      </c>
      <c r="M75" s="4">
        <v>15</v>
      </c>
    </row>
    <row r="76" spans="11:13">
      <c r="K76" s="4">
        <v>114286</v>
      </c>
      <c r="L76" s="3" t="s">
        <v>548</v>
      </c>
      <c r="M76" s="4">
        <v>15</v>
      </c>
    </row>
    <row r="77" spans="11:13">
      <c r="K77" s="4">
        <v>704</v>
      </c>
      <c r="L77" s="3" t="s">
        <v>197</v>
      </c>
      <c r="M77" s="4">
        <v>14</v>
      </c>
    </row>
    <row r="78" spans="11:13">
      <c r="K78" s="4">
        <v>573</v>
      </c>
      <c r="L78" s="3" t="s">
        <v>614</v>
      </c>
      <c r="M78" s="4">
        <v>12</v>
      </c>
    </row>
    <row r="79" spans="11:13">
      <c r="K79" s="4">
        <v>587</v>
      </c>
      <c r="L79" s="3" t="s">
        <v>192</v>
      </c>
      <c r="M79" s="4">
        <v>12</v>
      </c>
    </row>
    <row r="80" spans="11:13">
      <c r="K80" s="4">
        <v>726</v>
      </c>
      <c r="L80" s="3" t="s">
        <v>409</v>
      </c>
      <c r="M80" s="4">
        <v>12</v>
      </c>
    </row>
    <row r="81" spans="11:13">
      <c r="K81" s="4">
        <v>745</v>
      </c>
      <c r="L81" s="3" t="s">
        <v>419</v>
      </c>
      <c r="M81" s="4">
        <v>12</v>
      </c>
    </row>
    <row r="82" spans="11:13">
      <c r="K82" s="4">
        <v>746</v>
      </c>
      <c r="L82" s="3" t="s">
        <v>247</v>
      </c>
      <c r="M82" s="4">
        <v>12</v>
      </c>
    </row>
    <row r="83" spans="11:13">
      <c r="K83" s="4">
        <v>107728</v>
      </c>
      <c r="L83" s="3" t="s">
        <v>234</v>
      </c>
      <c r="M83" s="4">
        <v>12</v>
      </c>
    </row>
    <row r="84" spans="11:13">
      <c r="K84" s="4">
        <v>112415</v>
      </c>
      <c r="L84" s="3" t="s">
        <v>428</v>
      </c>
      <c r="M84" s="4">
        <v>12</v>
      </c>
    </row>
    <row r="85" spans="11:13">
      <c r="K85" s="4">
        <v>114622</v>
      </c>
      <c r="L85" s="3" t="s">
        <v>102</v>
      </c>
      <c r="M85" s="4">
        <v>12</v>
      </c>
    </row>
    <row r="86" spans="11:13">
      <c r="K86" s="4">
        <v>355</v>
      </c>
      <c r="L86" s="3" t="s">
        <v>606</v>
      </c>
      <c r="M86" s="4">
        <v>11</v>
      </c>
    </row>
    <row r="87" spans="11:13">
      <c r="K87" s="4">
        <v>308</v>
      </c>
      <c r="L87" s="3" t="s">
        <v>319</v>
      </c>
      <c r="M87" s="4">
        <v>10</v>
      </c>
    </row>
    <row r="88" spans="11:13">
      <c r="K88" s="4">
        <v>311</v>
      </c>
      <c r="L88" s="3" t="s">
        <v>688</v>
      </c>
      <c r="M88" s="4">
        <v>10</v>
      </c>
    </row>
    <row r="89" spans="11:13">
      <c r="K89" s="4">
        <v>753</v>
      </c>
      <c r="L89" s="3" t="s">
        <v>338</v>
      </c>
      <c r="M89" s="4">
        <v>10</v>
      </c>
    </row>
    <row r="90" spans="11:13">
      <c r="K90" s="4">
        <v>106485</v>
      </c>
      <c r="L90" s="3" t="s">
        <v>90</v>
      </c>
      <c r="M90" s="4">
        <v>10</v>
      </c>
    </row>
    <row r="91" spans="11:13">
      <c r="K91" s="4">
        <v>114685</v>
      </c>
      <c r="L91" s="3" t="s">
        <v>561</v>
      </c>
      <c r="M91" s="4">
        <v>9</v>
      </c>
    </row>
    <row r="92" spans="11:13">
      <c r="K92" s="4">
        <v>357</v>
      </c>
      <c r="L92" s="3" t="s">
        <v>491</v>
      </c>
      <c r="M92" s="4">
        <v>8</v>
      </c>
    </row>
    <row r="93" spans="11:13">
      <c r="K93" s="4">
        <v>367</v>
      </c>
      <c r="L93" s="3" t="s">
        <v>328</v>
      </c>
      <c r="M93" s="4">
        <v>8</v>
      </c>
    </row>
    <row r="94" spans="11:13">
      <c r="K94" s="4">
        <v>706</v>
      </c>
      <c r="L94" s="3" t="s">
        <v>215</v>
      </c>
      <c r="M94" s="4">
        <v>8</v>
      </c>
    </row>
    <row r="95" spans="11:13">
      <c r="K95" s="4">
        <v>754</v>
      </c>
      <c r="L95" s="3" t="s">
        <v>174</v>
      </c>
      <c r="M95" s="4">
        <v>8</v>
      </c>
    </row>
    <row r="96" spans="11:13">
      <c r="K96" s="4">
        <v>102935</v>
      </c>
      <c r="L96" s="3" t="s">
        <v>584</v>
      </c>
      <c r="M96" s="4">
        <v>8</v>
      </c>
    </row>
    <row r="97" spans="11:13">
      <c r="K97" s="4">
        <v>111219</v>
      </c>
      <c r="L97" s="3" t="s">
        <v>404</v>
      </c>
      <c r="M97" s="4">
        <v>8</v>
      </c>
    </row>
    <row r="98" spans="11:13">
      <c r="K98" s="4">
        <v>113023</v>
      </c>
      <c r="L98" s="3" t="s">
        <v>156</v>
      </c>
      <c r="M98" s="4">
        <v>8</v>
      </c>
    </row>
    <row r="99" spans="11:13">
      <c r="K99" s="4">
        <v>113298</v>
      </c>
      <c r="L99" s="3" t="s">
        <v>668</v>
      </c>
      <c r="M99" s="4">
        <v>8</v>
      </c>
    </row>
    <row r="100" spans="11:13">
      <c r="K100" s="4">
        <v>113833</v>
      </c>
      <c r="L100" s="3" t="s">
        <v>553</v>
      </c>
      <c r="M100" s="4">
        <v>7</v>
      </c>
    </row>
    <row r="101" spans="11:13">
      <c r="K101" s="4">
        <v>54</v>
      </c>
      <c r="L101" s="3" t="s">
        <v>323</v>
      </c>
      <c r="M101" s="4">
        <v>6</v>
      </c>
    </row>
    <row r="102" spans="11:13">
      <c r="K102" s="4">
        <v>329</v>
      </c>
      <c r="L102" s="3" t="s">
        <v>672</v>
      </c>
      <c r="M102" s="4">
        <v>6</v>
      </c>
    </row>
    <row r="103" spans="11:13">
      <c r="K103" s="4">
        <v>371</v>
      </c>
      <c r="L103" s="3" t="s">
        <v>733</v>
      </c>
      <c r="M103" s="4">
        <v>6</v>
      </c>
    </row>
    <row r="104" spans="11:13">
      <c r="K104" s="4">
        <v>387</v>
      </c>
      <c r="L104" s="3" t="s">
        <v>725</v>
      </c>
      <c r="M104" s="4">
        <v>6</v>
      </c>
    </row>
    <row r="105" spans="11:13">
      <c r="K105" s="4">
        <v>511</v>
      </c>
      <c r="L105" s="3" t="s">
        <v>165</v>
      </c>
      <c r="M105" s="4">
        <v>6</v>
      </c>
    </row>
    <row r="106" spans="11:13">
      <c r="K106" s="4">
        <v>514</v>
      </c>
      <c r="L106" s="3" t="s">
        <v>707</v>
      </c>
      <c r="M106" s="4">
        <v>6</v>
      </c>
    </row>
    <row r="107" spans="11:13">
      <c r="K107" s="4">
        <v>545</v>
      </c>
      <c r="L107" s="3" t="s">
        <v>132</v>
      </c>
      <c r="M107" s="4">
        <v>6</v>
      </c>
    </row>
    <row r="108" spans="11:13">
      <c r="K108" s="4">
        <v>549</v>
      </c>
      <c r="L108" s="3" t="s">
        <v>238</v>
      </c>
      <c r="M108" s="4">
        <v>6</v>
      </c>
    </row>
    <row r="109" spans="11:13">
      <c r="K109" s="4">
        <v>578</v>
      </c>
      <c r="L109" s="3" t="s">
        <v>122</v>
      </c>
      <c r="M109" s="4">
        <v>6</v>
      </c>
    </row>
    <row r="110" spans="11:13">
      <c r="K110" s="4">
        <v>594</v>
      </c>
      <c r="L110" s="3" t="s">
        <v>230</v>
      </c>
      <c r="M110" s="4">
        <v>6</v>
      </c>
    </row>
    <row r="111" spans="11:13">
      <c r="K111" s="4">
        <v>710</v>
      </c>
      <c r="L111" s="3" t="s">
        <v>208</v>
      </c>
      <c r="M111" s="4">
        <v>6</v>
      </c>
    </row>
    <row r="112" spans="11:13">
      <c r="K112" s="4">
        <v>716</v>
      </c>
      <c r="L112" s="3" t="s">
        <v>263</v>
      </c>
      <c r="M112" s="4">
        <v>6</v>
      </c>
    </row>
    <row r="113" spans="11:13">
      <c r="K113" s="4">
        <v>720</v>
      </c>
      <c r="L113" s="3" t="s">
        <v>266</v>
      </c>
      <c r="M113" s="4">
        <v>6</v>
      </c>
    </row>
    <row r="114" spans="11:13">
      <c r="K114" s="4">
        <v>721</v>
      </c>
      <c r="L114" s="3" t="s">
        <v>505</v>
      </c>
      <c r="M114" s="4">
        <v>6</v>
      </c>
    </row>
    <row r="115" spans="11:13">
      <c r="K115" s="4">
        <v>732</v>
      </c>
      <c r="L115" s="3" t="s">
        <v>517</v>
      </c>
      <c r="M115" s="4">
        <v>6</v>
      </c>
    </row>
    <row r="116" spans="11:13">
      <c r="K116" s="4">
        <v>102564</v>
      </c>
      <c r="L116" s="3" t="s">
        <v>501</v>
      </c>
      <c r="M116" s="4">
        <v>6</v>
      </c>
    </row>
    <row r="117" spans="11:13">
      <c r="K117" s="4">
        <v>102567</v>
      </c>
      <c r="L117" s="3" t="s">
        <v>721</v>
      </c>
      <c r="M117" s="4">
        <v>6</v>
      </c>
    </row>
    <row r="118" spans="11:13">
      <c r="K118" s="4">
        <v>104430</v>
      </c>
      <c r="L118" s="3" t="s">
        <v>302</v>
      </c>
      <c r="M118" s="4">
        <v>6</v>
      </c>
    </row>
    <row r="119" spans="11:13">
      <c r="K119" s="4">
        <v>104533</v>
      </c>
      <c r="L119" s="3" t="s">
        <v>253</v>
      </c>
      <c r="M119" s="4">
        <v>6</v>
      </c>
    </row>
    <row r="120" spans="11:13">
      <c r="K120" s="4">
        <v>105396</v>
      </c>
      <c r="L120" s="3" t="s">
        <v>635</v>
      </c>
      <c r="M120" s="4">
        <v>6</v>
      </c>
    </row>
    <row r="121" spans="11:13">
      <c r="K121" s="4">
        <v>106865</v>
      </c>
      <c r="L121" s="3" t="s">
        <v>663</v>
      </c>
      <c r="M121" s="4">
        <v>6</v>
      </c>
    </row>
    <row r="122" spans="11:13">
      <c r="K122" s="4">
        <v>108277</v>
      </c>
      <c r="L122" s="3" t="s">
        <v>437</v>
      </c>
      <c r="M122" s="4">
        <v>6</v>
      </c>
    </row>
    <row r="123" spans="11:13">
      <c r="K123" s="4">
        <v>110378</v>
      </c>
      <c r="L123" s="3" t="s">
        <v>212</v>
      </c>
      <c r="M123" s="4">
        <v>6</v>
      </c>
    </row>
    <row r="124" spans="11:13">
      <c r="K124" s="4">
        <v>111064</v>
      </c>
      <c r="L124" s="3" t="s">
        <v>498</v>
      </c>
      <c r="M124" s="4">
        <v>6</v>
      </c>
    </row>
    <row r="125" spans="11:13">
      <c r="K125" s="4">
        <v>111400</v>
      </c>
      <c r="L125" s="3" t="s">
        <v>513</v>
      </c>
      <c r="M125" s="4">
        <v>6</v>
      </c>
    </row>
    <row r="126" spans="11:13">
      <c r="K126" s="4">
        <v>113008</v>
      </c>
      <c r="L126" s="3" t="s">
        <v>295</v>
      </c>
      <c r="M126" s="4">
        <v>6</v>
      </c>
    </row>
    <row r="127" spans="11:13">
      <c r="K127" s="4">
        <v>113025</v>
      </c>
      <c r="L127" s="3" t="s">
        <v>581</v>
      </c>
      <c r="M127" s="4">
        <v>6</v>
      </c>
    </row>
    <row r="128" spans="11:13">
      <c r="K128" s="4">
        <v>114069</v>
      </c>
      <c r="L128" s="3" t="s">
        <v>290</v>
      </c>
      <c r="M128" s="4">
        <v>6</v>
      </c>
    </row>
    <row r="129" spans="11:13">
      <c r="K129" s="4">
        <v>114844</v>
      </c>
      <c r="L129" s="3" t="s">
        <v>136</v>
      </c>
      <c r="M129" s="4">
        <v>6</v>
      </c>
    </row>
    <row r="130" spans="11:13">
      <c r="K130" s="3" t="s">
        <v>992</v>
      </c>
      <c r="L130" s="3"/>
      <c r="M130" s="4">
        <v>2597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个人完成情况</vt:lpstr>
      <vt:lpstr>11月星级品种清单</vt:lpstr>
      <vt:lpstr>一句话卖点</vt:lpstr>
      <vt:lpstr>Sheet2</vt:lpstr>
      <vt:lpstr>Sheet5</vt:lpstr>
      <vt:lpstr>门店任务明细表</vt:lpstr>
      <vt:lpstr>总任务完成情况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2020-10-31T00:35:00Z</dcterms:created>
  <dcterms:modified xsi:type="dcterms:W3CDTF">2021-01-11T12:23:23Z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