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4.18-4.20活动数据" sheetId="1" r:id="rId1"/>
    <sheet name="片区完成情况" sheetId="2" r:id="rId2"/>
    <sheet name="员工奖励明细" sheetId="3" r:id="rId3"/>
  </sheets>
  <definedNames>
    <definedName name="_xlnm._FilterDatabase" localSheetId="0" hidden="1">'4.18-4.20活动数据'!$A$2:$Z$118</definedName>
  </definedNames>
  <calcPr calcId="144525"/>
</workbook>
</file>

<file path=xl/sharedStrings.xml><?xml version="1.0" encoding="utf-8"?>
<sst xmlns="http://schemas.openxmlformats.org/spreadsheetml/2006/main" count="319" uniqueCount="176">
  <si>
    <t>4.18-4.20 考核目标</t>
  </si>
  <si>
    <t>1档目标</t>
  </si>
  <si>
    <t>1档</t>
  </si>
  <si>
    <t>2档目标</t>
  </si>
  <si>
    <t>2档</t>
  </si>
  <si>
    <t>活动期间</t>
  </si>
  <si>
    <t>团购数据</t>
  </si>
  <si>
    <t>扣除团购数据</t>
  </si>
  <si>
    <t>1档完成情况</t>
  </si>
  <si>
    <t>2档完成情况</t>
  </si>
  <si>
    <t>1档 奖励</t>
  </si>
  <si>
    <t>2档 奖励</t>
  </si>
  <si>
    <t>序号</t>
  </si>
  <si>
    <t>片</t>
  </si>
  <si>
    <t>门店ID</t>
  </si>
  <si>
    <t>门店</t>
  </si>
  <si>
    <t>销售</t>
  </si>
  <si>
    <t>3天销售</t>
  </si>
  <si>
    <t>毛利</t>
  </si>
  <si>
    <t>3天毛利</t>
  </si>
  <si>
    <t>毛利率</t>
  </si>
  <si>
    <t>城郊二片</t>
  </si>
  <si>
    <t>怀远店</t>
  </si>
  <si>
    <t>东南片</t>
  </si>
  <si>
    <t>天久北巷药店</t>
  </si>
  <si>
    <t>城郊一片</t>
  </si>
  <si>
    <t>邛崃市临邛街道涌泉街药店</t>
  </si>
  <si>
    <t>城中片</t>
  </si>
  <si>
    <t>北东街店</t>
  </si>
  <si>
    <t>温江店</t>
  </si>
  <si>
    <t>郫县郫筒镇东大街药店</t>
  </si>
  <si>
    <t>旗舰片</t>
  </si>
  <si>
    <t>梨花街药店</t>
  </si>
  <si>
    <t>西北片</t>
  </si>
  <si>
    <t>沙河源药店</t>
  </si>
  <si>
    <t>都江堰聚源镇药店</t>
  </si>
  <si>
    <t>郫县郫筒镇一环路东南段药店</t>
  </si>
  <si>
    <t>中和公济桥路药店</t>
  </si>
  <si>
    <t>大邑县晋原镇子龙路店</t>
  </si>
  <si>
    <t>解放路药店</t>
  </si>
  <si>
    <t>光华药店</t>
  </si>
  <si>
    <t>都江堰景中路店</t>
  </si>
  <si>
    <t>水杉街药店</t>
  </si>
  <si>
    <t>万宇路药店</t>
  </si>
  <si>
    <t>新都区新都街道万和北路药店</t>
  </si>
  <si>
    <t>邛崃市临邛镇翠荫街药店</t>
  </si>
  <si>
    <t>旗舰店</t>
  </si>
  <si>
    <t>双流县西航港街道锦华路一段药店</t>
  </si>
  <si>
    <t>蜀汉路药店</t>
  </si>
  <si>
    <t>贝森北路药店</t>
  </si>
  <si>
    <t>崇州市崇阳镇永康东路药店</t>
  </si>
  <si>
    <t>都江堰药店</t>
  </si>
  <si>
    <t>都江堰幸福镇翔凤路药店</t>
  </si>
  <si>
    <t>银河北街药店</t>
  </si>
  <si>
    <t>崇州市崇阳镇蜀州中路药店</t>
  </si>
  <si>
    <t>五津西路药店</t>
  </si>
  <si>
    <t>华油路药店</t>
  </si>
  <si>
    <t>二环路北四段药店（汇融名城）</t>
  </si>
  <si>
    <t>通盈街药店</t>
  </si>
  <si>
    <t>丝竹路药店</t>
  </si>
  <si>
    <t>紫薇东路药店</t>
  </si>
  <si>
    <t>崇州市崇阳镇尚贤坊街药店</t>
  </si>
  <si>
    <t>金马河路药店</t>
  </si>
  <si>
    <t>科华街药店</t>
  </si>
  <si>
    <t>黄苑东街药店</t>
  </si>
  <si>
    <t>大石西路药店</t>
  </si>
  <si>
    <t>花照壁药店</t>
  </si>
  <si>
    <t>土龙路药店</t>
  </si>
  <si>
    <t>万科路药店</t>
  </si>
  <si>
    <t>大邑县沙渠镇方圆路药店</t>
  </si>
  <si>
    <t>红星店</t>
  </si>
  <si>
    <t>邛崃市临邛镇洪川小区药店</t>
  </si>
  <si>
    <t>温江区公平街道江安路药店</t>
  </si>
  <si>
    <t>都江堰市蒲阳镇堰问道西路药店</t>
  </si>
  <si>
    <t>都江堰奎光路中段药店</t>
  </si>
  <si>
    <t>聚萃街药店</t>
  </si>
  <si>
    <t>新都区马超东路店</t>
  </si>
  <si>
    <t>航中街药店</t>
  </si>
  <si>
    <t>金沙路药店</t>
  </si>
  <si>
    <t>邛崃中心药店</t>
  </si>
  <si>
    <t>庆云南街药店</t>
  </si>
  <si>
    <t>新下街药店</t>
  </si>
  <si>
    <t>华泰路药店</t>
  </si>
  <si>
    <t>童子街药店</t>
  </si>
  <si>
    <t>杉板桥南一路店</t>
  </si>
  <si>
    <t>大源北街药店</t>
  </si>
  <si>
    <t>羊子山西路药店（兴元华盛）</t>
  </si>
  <si>
    <t>龙潭西路店</t>
  </si>
  <si>
    <t>新都区新繁镇繁江北路药店</t>
  </si>
  <si>
    <t>光华村街药店</t>
  </si>
  <si>
    <t>大邑县晋源镇东壕沟段药店</t>
  </si>
  <si>
    <t>大邑县晋原镇潘家街药店</t>
  </si>
  <si>
    <t>民丰大道西段药店</t>
  </si>
  <si>
    <t>佳灵路药店</t>
  </si>
  <si>
    <t>大悦路药店</t>
  </si>
  <si>
    <t>新津县五津镇武阳西路药店</t>
  </si>
  <si>
    <t>劼人路药店</t>
  </si>
  <si>
    <t>观音桥街药店</t>
  </si>
  <si>
    <t>大华街药店</t>
  </si>
  <si>
    <t>大邑县晋原镇东街药店</t>
  </si>
  <si>
    <t>新乐中街药店</t>
  </si>
  <si>
    <t>榕声路店</t>
  </si>
  <si>
    <t>华康路药店</t>
  </si>
  <si>
    <t>双流区东升街道三强西路药店</t>
  </si>
  <si>
    <t>双林路药店</t>
  </si>
  <si>
    <t>新津邓双镇岷江店</t>
  </si>
  <si>
    <t>十二桥药店（4.20-4.22）</t>
  </si>
  <si>
    <t>18、19对比下滑</t>
  </si>
  <si>
    <t>蜀辉路药店</t>
  </si>
  <si>
    <t>大邑县晋原镇内蒙古大道桃源药店</t>
  </si>
  <si>
    <t>崇州中心店</t>
  </si>
  <si>
    <t>元华二巷药店</t>
  </si>
  <si>
    <t>清江东路药店</t>
  </si>
  <si>
    <t>崔家店路药店</t>
  </si>
  <si>
    <t>新津县五津镇五津西路二药房</t>
  </si>
  <si>
    <t>大邑县新场镇文昌街药店</t>
  </si>
  <si>
    <t>人民中路店</t>
  </si>
  <si>
    <t>西林一街药店</t>
  </si>
  <si>
    <t>交大路第三药店</t>
  </si>
  <si>
    <t>都江堰市永丰街道宝莲路药店</t>
  </si>
  <si>
    <t>新园大道药店</t>
  </si>
  <si>
    <t>清江东路2药店</t>
  </si>
  <si>
    <t>邛崃市临邛镇长安大道药店</t>
  </si>
  <si>
    <t>大邑县安仁镇千禧街药店</t>
  </si>
  <si>
    <t>大邑县晋原镇通达东路五段药店</t>
  </si>
  <si>
    <t>都江堰市蒲阳路药店</t>
  </si>
  <si>
    <t>银沙路药店</t>
  </si>
  <si>
    <t>顺和街店</t>
  </si>
  <si>
    <t>成汉南路店（4.20-4.22）</t>
  </si>
  <si>
    <t>大邑县晋原镇北街药店</t>
  </si>
  <si>
    <t>邛崃市羊安镇永康大道药店</t>
  </si>
  <si>
    <t>三江店</t>
  </si>
  <si>
    <t>枣子巷药店</t>
  </si>
  <si>
    <t>兴义镇万兴路药店</t>
  </si>
  <si>
    <t>柳翠路药店</t>
  </si>
  <si>
    <t>静明路药店</t>
  </si>
  <si>
    <t>新怡路店</t>
  </si>
  <si>
    <t>金带街药店</t>
  </si>
  <si>
    <t>中和大道药店</t>
  </si>
  <si>
    <r>
      <rPr>
        <sz val="10"/>
        <color rgb="FFFF0000"/>
        <rFont val="宋体"/>
        <charset val="0"/>
      </rPr>
      <t>浆洗街药店（</t>
    </r>
    <r>
      <rPr>
        <sz val="10"/>
        <color rgb="FFFF0000"/>
        <rFont val="Arial"/>
        <charset val="0"/>
      </rPr>
      <t>4.20-4.22</t>
    </r>
    <r>
      <rPr>
        <sz val="10"/>
        <color rgb="FFFF0000"/>
        <rFont val="宋体"/>
        <charset val="0"/>
      </rPr>
      <t>）</t>
    </r>
  </si>
  <si>
    <t>金丝街药店</t>
  </si>
  <si>
    <t>西部店</t>
  </si>
  <si>
    <t>邛崃市文君街道杏林路药店</t>
  </si>
  <si>
    <t xml:space="preserve"> </t>
  </si>
  <si>
    <t>合计</t>
  </si>
  <si>
    <t>春季惠购 4月18日—4月20日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</si>
  <si>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</si>
  <si>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</si>
  <si>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</si>
  <si>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</si>
  <si>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</si>
  <si>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</si>
  <si>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</si>
  <si>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</si>
  <si>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</si>
  <si>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</si>
  <si>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</si>
  <si>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</si>
  <si>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</si>
  <si>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</si>
  <si>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梨花街有奖励不加分</t>
  </si>
  <si>
    <t>刘琴英</t>
  </si>
  <si>
    <t>新津片</t>
  </si>
  <si>
    <t>王燕丽</t>
  </si>
  <si>
    <t>五津西路有奖励不加分</t>
  </si>
  <si>
    <t>贾兰</t>
  </si>
  <si>
    <t>4月18-4.20日 活动奖励</t>
  </si>
  <si>
    <t>员工ID</t>
  </si>
  <si>
    <t>员工姓名</t>
  </si>
  <si>
    <t>奖励金额</t>
  </si>
  <si>
    <t>江安店</t>
  </si>
  <si>
    <t>王馨</t>
  </si>
  <si>
    <t>王慧</t>
  </si>
  <si>
    <t>李思琪</t>
  </si>
  <si>
    <t>贺春芳</t>
  </si>
  <si>
    <t>共200元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</si>
</sst>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0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33" fillId="16" borderId="11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0" fontId="6" fillId="2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176" fontId="8" fillId="2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76" fontId="8" fillId="3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0" fontId="8" fillId="2" borderId="4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10" fontId="8" fillId="3" borderId="4" xfId="0" applyNumberFormat="1" applyFont="1" applyFill="1" applyBorder="1" applyAlignment="1">
      <alignment horizontal="center" vertical="center"/>
    </xf>
    <xf numFmtId="10" fontId="2" fillId="2" borderId="4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10" fontId="2" fillId="3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8" fillId="2" borderId="3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10" fontId="8" fillId="3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2" fillId="0" borderId="4" xfId="0" applyNumberFormat="1" applyFont="1" applyFill="1" applyBorder="1" applyAlignment="1"/>
    <xf numFmtId="0" fontId="12" fillId="0" borderId="0" xfId="0" applyNumberFormat="1" applyFont="1" applyFill="1" applyBorder="1" applyAlignment="1">
      <alignment horizontal="center"/>
    </xf>
    <xf numFmtId="10" fontId="5" fillId="3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0" fontId="6" fillId="3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176" fontId="11" fillId="0" borderId="4" xfId="0" applyNumberFormat="1" applyFont="1" applyFill="1" applyBorder="1" applyAlignment="1">
      <alignment horizontal="center"/>
    </xf>
    <xf numFmtId="0" fontId="12" fillId="0" borderId="4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8"/>
  <sheetViews>
    <sheetView topLeftCell="C5" workbookViewId="0">
      <selection activeCell="C48" sqref="$A48:$XFD48"/>
    </sheetView>
  </sheetViews>
  <sheetFormatPr defaultColWidth="9" defaultRowHeight="13.5"/>
  <cols>
    <col min="1" max="1" width="4.375" style="16" customWidth="1"/>
    <col min="2" max="2" width="7.5" style="17" customWidth="1"/>
    <col min="3" max="3" width="6.375" style="18" customWidth="1"/>
    <col min="4" max="4" width="23" style="19" customWidth="1"/>
    <col min="5" max="5" width="11.875" style="20" hidden="1" customWidth="1"/>
    <col min="6" max="6" width="10.125" style="20" customWidth="1"/>
    <col min="7" max="7" width="11.875" style="20" hidden="1" customWidth="1"/>
    <col min="8" max="8" width="9.25" style="20" customWidth="1"/>
    <col min="9" max="9" width="8.75" style="21" hidden="1" customWidth="1"/>
    <col min="10" max="10" width="11.875" style="20" hidden="1" customWidth="1"/>
    <col min="11" max="11" width="10.125" style="20" customWidth="1"/>
    <col min="12" max="12" width="11.875" style="20" hidden="1" customWidth="1"/>
    <col min="13" max="13" width="9.375" style="20" customWidth="1"/>
    <col min="14" max="14" width="7.625" style="21" hidden="1" customWidth="1"/>
    <col min="15" max="16" width="9.5" style="20" customWidth="1"/>
    <col min="17" max="17" width="8.25" style="22" customWidth="1"/>
    <col min="18" max="18" width="7.875" style="23" customWidth="1"/>
    <col min="19" max="19" width="11.5" style="24" customWidth="1"/>
    <col min="20" max="20" width="8.125" style="24" customWidth="1"/>
    <col min="21" max="21" width="8.375" style="21" customWidth="1"/>
    <col min="22" max="22" width="7.5" style="21" customWidth="1"/>
    <col min="23" max="24" width="8.25" style="21" customWidth="1"/>
    <col min="25" max="25" width="5.25" style="25" customWidth="1"/>
    <col min="26" max="26" width="5.875" style="25" customWidth="1"/>
    <col min="27" max="27" width="7.25" style="26" customWidth="1"/>
  </cols>
  <sheetData>
    <row r="1" s="15" customFormat="1" spans="1:27">
      <c r="A1" s="27" t="s">
        <v>0</v>
      </c>
      <c r="B1" s="28"/>
      <c r="C1" s="28"/>
      <c r="D1" s="29"/>
      <c r="E1" s="30" t="s">
        <v>1</v>
      </c>
      <c r="F1" s="31" t="s">
        <v>2</v>
      </c>
      <c r="G1" s="32"/>
      <c r="H1" s="32"/>
      <c r="I1" s="47"/>
      <c r="J1" s="48" t="s">
        <v>3</v>
      </c>
      <c r="K1" s="49" t="s">
        <v>4</v>
      </c>
      <c r="L1" s="50"/>
      <c r="M1" s="50"/>
      <c r="N1" s="51"/>
      <c r="O1" s="52" t="s">
        <v>5</v>
      </c>
      <c r="P1" s="52"/>
      <c r="Q1" s="60" t="s">
        <v>6</v>
      </c>
      <c r="R1" s="61"/>
      <c r="S1" s="62" t="s">
        <v>7</v>
      </c>
      <c r="T1" s="63"/>
      <c r="U1" s="64" t="s">
        <v>8</v>
      </c>
      <c r="V1" s="65"/>
      <c r="W1" s="66" t="s">
        <v>9</v>
      </c>
      <c r="X1" s="67"/>
      <c r="Y1" s="77" t="s">
        <v>10</v>
      </c>
      <c r="Z1" s="77" t="s">
        <v>11</v>
      </c>
      <c r="AA1" s="78"/>
    </row>
    <row r="2" s="15" customFormat="1" spans="1:27">
      <c r="A2" s="33" t="s">
        <v>12</v>
      </c>
      <c r="B2" s="34" t="s">
        <v>13</v>
      </c>
      <c r="C2" s="35" t="s">
        <v>14</v>
      </c>
      <c r="D2" s="36" t="s">
        <v>15</v>
      </c>
      <c r="E2" s="37" t="s">
        <v>16</v>
      </c>
      <c r="F2" s="37" t="s">
        <v>17</v>
      </c>
      <c r="G2" s="37" t="s">
        <v>18</v>
      </c>
      <c r="H2" s="37" t="s">
        <v>19</v>
      </c>
      <c r="I2" s="53" t="s">
        <v>20</v>
      </c>
      <c r="J2" s="54" t="s">
        <v>16</v>
      </c>
      <c r="K2" s="54" t="s">
        <v>17</v>
      </c>
      <c r="L2" s="54" t="s">
        <v>18</v>
      </c>
      <c r="M2" s="54" t="s">
        <v>19</v>
      </c>
      <c r="N2" s="55" t="s">
        <v>20</v>
      </c>
      <c r="O2" s="52" t="s">
        <v>16</v>
      </c>
      <c r="P2" s="52" t="s">
        <v>18</v>
      </c>
      <c r="Q2" s="68" t="s">
        <v>16</v>
      </c>
      <c r="R2" s="69" t="s">
        <v>18</v>
      </c>
      <c r="S2" s="70" t="s">
        <v>16</v>
      </c>
      <c r="T2" s="70" t="s">
        <v>18</v>
      </c>
      <c r="U2" s="53" t="s">
        <v>16</v>
      </c>
      <c r="V2" s="7" t="s">
        <v>18</v>
      </c>
      <c r="W2" s="55" t="s">
        <v>16</v>
      </c>
      <c r="X2" s="55" t="s">
        <v>18</v>
      </c>
      <c r="Y2" s="77"/>
      <c r="Z2" s="77"/>
      <c r="AA2" s="78"/>
    </row>
    <row r="3" spans="1:27">
      <c r="A3" s="38">
        <v>1</v>
      </c>
      <c r="B3" s="39" t="s">
        <v>21</v>
      </c>
      <c r="C3" s="40">
        <v>54</v>
      </c>
      <c r="D3" s="41" t="s">
        <v>22</v>
      </c>
      <c r="E3" s="42">
        <v>8662.41872727273</v>
      </c>
      <c r="F3" s="42">
        <f t="shared" ref="F3:F66" si="0">E3*3</f>
        <v>25987.2561818182</v>
      </c>
      <c r="G3" s="42">
        <v>2856.41738836364</v>
      </c>
      <c r="H3" s="42">
        <f t="shared" ref="H3:H66" si="1">G3*3</f>
        <v>8569.25216509092</v>
      </c>
      <c r="I3" s="56">
        <v>0.329748246799765</v>
      </c>
      <c r="J3" s="57">
        <v>9961.78153636363</v>
      </c>
      <c r="K3" s="57">
        <f t="shared" ref="K3:K66" si="2">J3*3</f>
        <v>29885.3446090909</v>
      </c>
      <c r="L3" s="57">
        <v>3169.26310232727</v>
      </c>
      <c r="M3" s="57">
        <f t="shared" ref="M3:M66" si="3">L3*3</f>
        <v>9507.78930698181</v>
      </c>
      <c r="N3" s="58">
        <v>0.31814220084615</v>
      </c>
      <c r="O3" s="59">
        <v>42211.78</v>
      </c>
      <c r="P3" s="59">
        <v>12630.9</v>
      </c>
      <c r="Q3" s="71">
        <v>2170</v>
      </c>
      <c r="R3" s="72">
        <v>273</v>
      </c>
      <c r="S3" s="5">
        <f>O3-Q3</f>
        <v>40041.78</v>
      </c>
      <c r="T3" s="5">
        <f>P3-R3</f>
        <v>12357.9</v>
      </c>
      <c r="U3" s="11">
        <f t="shared" ref="U3:U66" si="4">O3/F3</f>
        <v>1.624326158355</v>
      </c>
      <c r="V3" s="11">
        <f>P3/H3</f>
        <v>1.47397926407806</v>
      </c>
      <c r="W3" s="73">
        <f>S3/K3</f>
        <v>1.3398466881931</v>
      </c>
      <c r="X3" s="73">
        <f>T3/M3</f>
        <v>1.29976586575444</v>
      </c>
      <c r="Y3" s="79"/>
      <c r="Z3" s="79">
        <v>600</v>
      </c>
      <c r="AA3"/>
    </row>
    <row r="4" spans="1:27">
      <c r="A4" s="38">
        <v>2</v>
      </c>
      <c r="B4" s="39" t="s">
        <v>23</v>
      </c>
      <c r="C4" s="40">
        <v>399</v>
      </c>
      <c r="D4" s="41" t="s">
        <v>24</v>
      </c>
      <c r="E4" s="42">
        <v>9087.11454545455</v>
      </c>
      <c r="F4" s="42">
        <f t="shared" si="0"/>
        <v>27261.3436363637</v>
      </c>
      <c r="G4" s="42">
        <v>2597.11910181818</v>
      </c>
      <c r="H4" s="42">
        <f t="shared" si="1"/>
        <v>7791.35730545454</v>
      </c>
      <c r="I4" s="56">
        <v>0.285802395119723</v>
      </c>
      <c r="J4" s="57">
        <v>10450.1817272727</v>
      </c>
      <c r="K4" s="57">
        <f t="shared" si="2"/>
        <v>31350.5451818181</v>
      </c>
      <c r="L4" s="57">
        <v>2881.56547963636</v>
      </c>
      <c r="M4" s="57">
        <f t="shared" si="3"/>
        <v>8644.69643890908</v>
      </c>
      <c r="N4" s="58">
        <v>0.275743097568925</v>
      </c>
      <c r="O4" s="59">
        <v>40631.49</v>
      </c>
      <c r="P4" s="59">
        <v>10542.72</v>
      </c>
      <c r="Q4" s="74"/>
      <c r="R4" s="75"/>
      <c r="S4" s="5">
        <f t="shared" ref="S4:S35" si="5">O4-Q4</f>
        <v>40631.49</v>
      </c>
      <c r="T4" s="5">
        <f t="shared" ref="T4:T35" si="6">P4-R4</f>
        <v>10542.72</v>
      </c>
      <c r="U4" s="11">
        <f t="shared" si="4"/>
        <v>1.49044341107978</v>
      </c>
      <c r="V4" s="11">
        <f t="shared" ref="V4:V35" si="7">P4/H4</f>
        <v>1.35313008846601</v>
      </c>
      <c r="W4" s="73">
        <f t="shared" ref="W4:W35" si="8">S4/K4</f>
        <v>1.29603774876503</v>
      </c>
      <c r="X4" s="73">
        <f t="shared" ref="X4:X35" si="9">T4/M4</f>
        <v>1.21955930720113</v>
      </c>
      <c r="Y4" s="79"/>
      <c r="Z4" s="79">
        <v>600</v>
      </c>
      <c r="AA4"/>
    </row>
    <row r="5" spans="1:27">
      <c r="A5" s="38">
        <v>3</v>
      </c>
      <c r="B5" s="43" t="s">
        <v>25</v>
      </c>
      <c r="C5" s="44">
        <v>111064</v>
      </c>
      <c r="D5" s="45" t="s">
        <v>26</v>
      </c>
      <c r="E5" s="42">
        <v>2000</v>
      </c>
      <c r="F5" s="42">
        <f t="shared" si="0"/>
        <v>6000</v>
      </c>
      <c r="G5" s="42">
        <v>596.956787077074</v>
      </c>
      <c r="H5" s="42">
        <f t="shared" si="1"/>
        <v>1790.87036123122</v>
      </c>
      <c r="I5" s="56">
        <v>0.298478393538537</v>
      </c>
      <c r="J5" s="57">
        <v>2300</v>
      </c>
      <c r="K5" s="57">
        <f t="shared" si="2"/>
        <v>6900</v>
      </c>
      <c r="L5" s="57">
        <v>662.337768518849</v>
      </c>
      <c r="M5" s="57">
        <f t="shared" si="3"/>
        <v>1987.01330555655</v>
      </c>
      <c r="N5" s="58">
        <v>0.287972942834282</v>
      </c>
      <c r="O5" s="59">
        <v>8938.7</v>
      </c>
      <c r="P5" s="59">
        <v>2634.25</v>
      </c>
      <c r="Q5" s="74"/>
      <c r="R5" s="75"/>
      <c r="S5" s="5">
        <f t="shared" si="5"/>
        <v>8938.7</v>
      </c>
      <c r="T5" s="5">
        <f t="shared" si="6"/>
        <v>2634.25</v>
      </c>
      <c r="U5" s="11">
        <f t="shared" si="4"/>
        <v>1.48978333333333</v>
      </c>
      <c r="V5" s="11">
        <f t="shared" si="7"/>
        <v>1.47093282519286</v>
      </c>
      <c r="W5" s="73">
        <f t="shared" si="8"/>
        <v>1.29546376811594</v>
      </c>
      <c r="X5" s="73">
        <f t="shared" si="9"/>
        <v>1.32573344759871</v>
      </c>
      <c r="Y5" s="79"/>
      <c r="Z5" s="79">
        <v>600</v>
      </c>
      <c r="AA5"/>
    </row>
    <row r="6" spans="1:27">
      <c r="A6" s="38">
        <v>4</v>
      </c>
      <c r="B6" s="39" t="s">
        <v>27</v>
      </c>
      <c r="C6" s="40">
        <v>517</v>
      </c>
      <c r="D6" s="41" t="s">
        <v>28</v>
      </c>
      <c r="E6" s="42">
        <v>27234.6222272727</v>
      </c>
      <c r="F6" s="42">
        <f t="shared" si="0"/>
        <v>81703.8666818181</v>
      </c>
      <c r="G6" s="42">
        <v>5890.66079890909</v>
      </c>
      <c r="H6" s="42">
        <f t="shared" si="1"/>
        <v>17671.9823967273</v>
      </c>
      <c r="I6" s="56">
        <v>0.216293097431335</v>
      </c>
      <c r="J6" s="57">
        <v>31319.8155613636</v>
      </c>
      <c r="K6" s="57">
        <f t="shared" si="2"/>
        <v>93959.4466840908</v>
      </c>
      <c r="L6" s="57">
        <v>6535.82841021818</v>
      </c>
      <c r="M6" s="57">
        <f t="shared" si="3"/>
        <v>19607.4852306545</v>
      </c>
      <c r="N6" s="58">
        <v>0.208680296900625</v>
      </c>
      <c r="O6" s="59">
        <v>118990.74</v>
      </c>
      <c r="P6" s="59">
        <v>25744.6</v>
      </c>
      <c r="Q6" s="74"/>
      <c r="R6" s="75"/>
      <c r="S6" s="5">
        <f t="shared" si="5"/>
        <v>118990.74</v>
      </c>
      <c r="T6" s="5">
        <f t="shared" si="6"/>
        <v>25744.6</v>
      </c>
      <c r="U6" s="11">
        <f t="shared" si="4"/>
        <v>1.45636607950746</v>
      </c>
      <c r="V6" s="11">
        <f t="shared" si="7"/>
        <v>1.45680317137299</v>
      </c>
      <c r="W6" s="73">
        <f t="shared" si="8"/>
        <v>1.26640528652823</v>
      </c>
      <c r="X6" s="73">
        <f t="shared" si="9"/>
        <v>1.31299856647352</v>
      </c>
      <c r="Y6" s="79"/>
      <c r="Z6" s="79">
        <v>600</v>
      </c>
      <c r="AA6" s="80"/>
    </row>
    <row r="7" spans="1:27">
      <c r="A7" s="38">
        <v>5</v>
      </c>
      <c r="B7" s="39" t="s">
        <v>21</v>
      </c>
      <c r="C7" s="40">
        <v>329</v>
      </c>
      <c r="D7" s="41" t="s">
        <v>29</v>
      </c>
      <c r="E7" s="42">
        <v>6112.65836363636</v>
      </c>
      <c r="F7" s="42">
        <f t="shared" si="0"/>
        <v>18337.9750909091</v>
      </c>
      <c r="G7" s="42">
        <v>1693.13103272727</v>
      </c>
      <c r="H7" s="42">
        <f t="shared" si="1"/>
        <v>5079.39309818181</v>
      </c>
      <c r="I7" s="56">
        <v>0.276987675738522</v>
      </c>
      <c r="J7" s="57">
        <v>7029.55711818182</v>
      </c>
      <c r="K7" s="57">
        <f t="shared" si="2"/>
        <v>21088.6713545455</v>
      </c>
      <c r="L7" s="57">
        <v>1878.56919345455</v>
      </c>
      <c r="M7" s="57">
        <f t="shared" si="3"/>
        <v>5635.70758036365</v>
      </c>
      <c r="N7" s="58">
        <v>0.267238627110044</v>
      </c>
      <c r="O7" s="59">
        <v>25882.45</v>
      </c>
      <c r="P7" s="59">
        <v>5086.63</v>
      </c>
      <c r="Q7" s="74"/>
      <c r="R7" s="75"/>
      <c r="S7" s="5">
        <f t="shared" si="5"/>
        <v>25882.45</v>
      </c>
      <c r="T7" s="5">
        <f t="shared" si="6"/>
        <v>5086.63</v>
      </c>
      <c r="U7" s="11">
        <f t="shared" si="4"/>
        <v>1.41141264898059</v>
      </c>
      <c r="V7" s="11">
        <f t="shared" si="7"/>
        <v>1.0014247571862</v>
      </c>
      <c r="W7" s="73">
        <f t="shared" si="8"/>
        <v>1.22731534693964</v>
      </c>
      <c r="X7" s="76">
        <f t="shared" si="9"/>
        <v>0.902571669566961</v>
      </c>
      <c r="Y7" s="79">
        <v>200</v>
      </c>
      <c r="Z7" s="79"/>
      <c r="AA7"/>
    </row>
    <row r="8" spans="1:27">
      <c r="A8" s="38">
        <v>6</v>
      </c>
      <c r="B8" s="39" t="s">
        <v>27</v>
      </c>
      <c r="C8" s="40">
        <v>572</v>
      </c>
      <c r="D8" s="41" t="s">
        <v>30</v>
      </c>
      <c r="E8" s="42">
        <v>7450.846</v>
      </c>
      <c r="F8" s="42">
        <f t="shared" si="0"/>
        <v>22352.538</v>
      </c>
      <c r="G8" s="42">
        <v>2105.62668845455</v>
      </c>
      <c r="H8" s="42">
        <f t="shared" si="1"/>
        <v>6316.88006536365</v>
      </c>
      <c r="I8" s="56">
        <v>0.282602363336263</v>
      </c>
      <c r="J8" s="57">
        <v>8568.4729</v>
      </c>
      <c r="K8" s="57">
        <f t="shared" si="2"/>
        <v>25705.4187</v>
      </c>
      <c r="L8" s="57">
        <v>2336.24294480909</v>
      </c>
      <c r="M8" s="57">
        <f t="shared" si="3"/>
        <v>7008.72883442727</v>
      </c>
      <c r="N8" s="58">
        <v>0.272655696303724</v>
      </c>
      <c r="O8" s="59">
        <v>30938.77</v>
      </c>
      <c r="P8" s="59">
        <v>8774.69</v>
      </c>
      <c r="Q8" s="74"/>
      <c r="R8" s="75"/>
      <c r="S8" s="5">
        <f t="shared" si="5"/>
        <v>30938.77</v>
      </c>
      <c r="T8" s="5">
        <f t="shared" si="6"/>
        <v>8774.69</v>
      </c>
      <c r="U8" s="11">
        <f t="shared" si="4"/>
        <v>1.38412783371624</v>
      </c>
      <c r="V8" s="11">
        <f t="shared" si="7"/>
        <v>1.38908605343212</v>
      </c>
      <c r="W8" s="73">
        <f t="shared" si="8"/>
        <v>1.20358942062282</v>
      </c>
      <c r="X8" s="73">
        <f t="shared" si="9"/>
        <v>1.25196597090449</v>
      </c>
      <c r="Y8" s="79"/>
      <c r="Z8" s="79">
        <v>600</v>
      </c>
      <c r="AA8" s="80"/>
    </row>
    <row r="9" spans="1:27">
      <c r="A9" s="38">
        <v>7</v>
      </c>
      <c r="B9" s="39" t="s">
        <v>31</v>
      </c>
      <c r="C9" s="40">
        <v>106066</v>
      </c>
      <c r="D9" s="41" t="s">
        <v>32</v>
      </c>
      <c r="E9" s="42">
        <v>7095.4325</v>
      </c>
      <c r="F9" s="42">
        <f t="shared" si="0"/>
        <v>21286.2975</v>
      </c>
      <c r="G9" s="42">
        <v>2388.04982945455</v>
      </c>
      <c r="H9" s="42">
        <f t="shared" si="1"/>
        <v>7164.14948836365</v>
      </c>
      <c r="I9" s="56">
        <v>0.336561559771662</v>
      </c>
      <c r="J9" s="57">
        <v>8159.747375</v>
      </c>
      <c r="K9" s="57">
        <f t="shared" si="2"/>
        <v>24479.242125</v>
      </c>
      <c r="L9" s="57">
        <v>2649.59814410909</v>
      </c>
      <c r="M9" s="57">
        <f t="shared" si="3"/>
        <v>7948.79443232727</v>
      </c>
      <c r="N9" s="58">
        <v>0.324715707771417</v>
      </c>
      <c r="O9" s="59">
        <v>27479.13</v>
      </c>
      <c r="P9" s="59">
        <v>8605.11</v>
      </c>
      <c r="Q9" s="74"/>
      <c r="R9" s="75"/>
      <c r="S9" s="5">
        <f t="shared" si="5"/>
        <v>27479.13</v>
      </c>
      <c r="T9" s="5">
        <f t="shared" si="6"/>
        <v>8605.11</v>
      </c>
      <c r="U9" s="11">
        <f t="shared" si="4"/>
        <v>1.29093046829774</v>
      </c>
      <c r="V9" s="11">
        <f t="shared" si="7"/>
        <v>1.20113490289068</v>
      </c>
      <c r="W9" s="73">
        <f t="shared" si="8"/>
        <v>1.12254823330238</v>
      </c>
      <c r="X9" s="73">
        <f t="shared" si="9"/>
        <v>1.08256793822766</v>
      </c>
      <c r="Y9" s="79"/>
      <c r="Z9" s="79">
        <v>400</v>
      </c>
      <c r="AA9"/>
    </row>
    <row r="10" spans="1:26">
      <c r="A10" s="38">
        <v>8</v>
      </c>
      <c r="B10" s="39" t="s">
        <v>33</v>
      </c>
      <c r="C10" s="40">
        <v>339</v>
      </c>
      <c r="D10" s="41" t="s">
        <v>34</v>
      </c>
      <c r="E10" s="42">
        <v>5596.19581818182</v>
      </c>
      <c r="F10" s="42">
        <f t="shared" si="0"/>
        <v>16788.5874545455</v>
      </c>
      <c r="G10" s="42">
        <v>1668.442356</v>
      </c>
      <c r="H10" s="42">
        <f t="shared" si="1"/>
        <v>5005.327068</v>
      </c>
      <c r="I10" s="56">
        <v>0.298138666016528</v>
      </c>
      <c r="J10" s="57">
        <v>6435.62519090909</v>
      </c>
      <c r="K10" s="57">
        <f t="shared" si="2"/>
        <v>19306.8755727273</v>
      </c>
      <c r="L10" s="57">
        <v>1851.1765188</v>
      </c>
      <c r="M10" s="57">
        <f t="shared" si="3"/>
        <v>5553.5295564</v>
      </c>
      <c r="N10" s="58">
        <v>0.287645172595656</v>
      </c>
      <c r="O10" s="59">
        <v>21632.45</v>
      </c>
      <c r="P10" s="59">
        <v>5552.2</v>
      </c>
      <c r="Q10" s="74"/>
      <c r="R10" s="75"/>
      <c r="S10" s="5">
        <f t="shared" si="5"/>
        <v>21632.45</v>
      </c>
      <c r="T10" s="5">
        <f t="shared" si="6"/>
        <v>5552.2</v>
      </c>
      <c r="U10" s="11">
        <f t="shared" si="4"/>
        <v>1.28852114917763</v>
      </c>
      <c r="V10" s="11">
        <f t="shared" si="7"/>
        <v>1.10925818124779</v>
      </c>
      <c r="W10" s="73">
        <f t="shared" si="8"/>
        <v>1.12045317319794</v>
      </c>
      <c r="X10" s="76">
        <f t="shared" si="9"/>
        <v>0.999760592540924</v>
      </c>
      <c r="Y10" s="79">
        <v>200</v>
      </c>
      <c r="Z10" s="79"/>
    </row>
    <row r="11" spans="1:27">
      <c r="A11" s="38">
        <v>9</v>
      </c>
      <c r="B11" s="39" t="s">
        <v>21</v>
      </c>
      <c r="C11" s="40">
        <v>713</v>
      </c>
      <c r="D11" s="41" t="s">
        <v>35</v>
      </c>
      <c r="E11" s="42">
        <v>4343.63745454545</v>
      </c>
      <c r="F11" s="42">
        <f t="shared" si="0"/>
        <v>13030.9123636364</v>
      </c>
      <c r="G11" s="42">
        <v>1369.17283363636</v>
      </c>
      <c r="H11" s="42">
        <f t="shared" si="1"/>
        <v>4107.51850090908</v>
      </c>
      <c r="I11" s="56">
        <v>0.315213423763895</v>
      </c>
      <c r="J11" s="57">
        <v>4995.18307272727</v>
      </c>
      <c r="K11" s="57">
        <f t="shared" si="2"/>
        <v>14985.5492181818</v>
      </c>
      <c r="L11" s="57">
        <v>1519.12985827273</v>
      </c>
      <c r="M11" s="57">
        <f t="shared" si="3"/>
        <v>4557.38957481819</v>
      </c>
      <c r="N11" s="58">
        <v>0.304118955432661</v>
      </c>
      <c r="O11" s="59">
        <v>16638.2</v>
      </c>
      <c r="P11" s="59">
        <v>5317.37</v>
      </c>
      <c r="Q11" s="74"/>
      <c r="R11" s="75"/>
      <c r="S11" s="5">
        <f t="shared" si="5"/>
        <v>16638.2</v>
      </c>
      <c r="T11" s="5">
        <f t="shared" si="6"/>
        <v>5317.37</v>
      </c>
      <c r="U11" s="11">
        <f t="shared" si="4"/>
        <v>1.27682540835974</v>
      </c>
      <c r="V11" s="11">
        <f t="shared" si="7"/>
        <v>1.29454559944725</v>
      </c>
      <c r="W11" s="73">
        <f t="shared" si="8"/>
        <v>1.11028296379108</v>
      </c>
      <c r="X11" s="73">
        <f t="shared" si="9"/>
        <v>1.16675783641168</v>
      </c>
      <c r="Y11" s="79"/>
      <c r="Z11" s="79">
        <v>400</v>
      </c>
      <c r="AA11"/>
    </row>
    <row r="12" spans="1:27">
      <c r="A12" s="38">
        <v>10</v>
      </c>
      <c r="B12" s="39" t="s">
        <v>27</v>
      </c>
      <c r="C12" s="40">
        <v>747</v>
      </c>
      <c r="D12" s="41" t="s">
        <v>36</v>
      </c>
      <c r="E12" s="42">
        <v>10416.4712727273</v>
      </c>
      <c r="F12" s="42">
        <f t="shared" si="0"/>
        <v>31249.4138181819</v>
      </c>
      <c r="G12" s="42">
        <v>2218.35682472727</v>
      </c>
      <c r="H12" s="42">
        <f t="shared" si="1"/>
        <v>6655.07047418181</v>
      </c>
      <c r="I12" s="56">
        <v>0.212966249956014</v>
      </c>
      <c r="J12" s="57">
        <v>11978.9419636364</v>
      </c>
      <c r="K12" s="57">
        <f t="shared" si="2"/>
        <v>35936.8258909092</v>
      </c>
      <c r="L12" s="57">
        <v>2461.31971505455</v>
      </c>
      <c r="M12" s="57">
        <f t="shared" si="3"/>
        <v>7383.95914516365</v>
      </c>
      <c r="N12" s="58">
        <v>0.205470543435823</v>
      </c>
      <c r="O12" s="59">
        <v>39850.58</v>
      </c>
      <c r="P12" s="59">
        <v>9884.76</v>
      </c>
      <c r="Q12" s="74"/>
      <c r="R12" s="75"/>
      <c r="S12" s="5">
        <f t="shared" si="5"/>
        <v>39850.58</v>
      </c>
      <c r="T12" s="5">
        <f t="shared" si="6"/>
        <v>9884.76</v>
      </c>
      <c r="U12" s="11">
        <f t="shared" si="4"/>
        <v>1.27524248076659</v>
      </c>
      <c r="V12" s="11">
        <f t="shared" si="7"/>
        <v>1.48529756947694</v>
      </c>
      <c r="W12" s="73">
        <f t="shared" si="8"/>
        <v>1.10890650501442</v>
      </c>
      <c r="X12" s="73">
        <f t="shared" si="9"/>
        <v>1.33868021283329</v>
      </c>
      <c r="Y12" s="79"/>
      <c r="Z12" s="79">
        <v>400</v>
      </c>
      <c r="AA12" s="80"/>
    </row>
    <row r="13" spans="1:27">
      <c r="A13" s="38">
        <v>11</v>
      </c>
      <c r="B13" s="39" t="s">
        <v>23</v>
      </c>
      <c r="C13" s="40">
        <v>106568</v>
      </c>
      <c r="D13" s="46" t="s">
        <v>37</v>
      </c>
      <c r="E13" s="42">
        <v>3350.62827272727</v>
      </c>
      <c r="F13" s="42">
        <f t="shared" si="0"/>
        <v>10051.8848181818</v>
      </c>
      <c r="G13" s="42">
        <v>1076.15816127273</v>
      </c>
      <c r="H13" s="42">
        <f t="shared" si="1"/>
        <v>3228.47448381819</v>
      </c>
      <c r="I13" s="56">
        <v>0.32118100656889</v>
      </c>
      <c r="J13" s="57">
        <v>3853.22251363636</v>
      </c>
      <c r="K13" s="57">
        <f t="shared" si="2"/>
        <v>11559.6675409091</v>
      </c>
      <c r="L13" s="57">
        <v>1194.02310274545</v>
      </c>
      <c r="M13" s="57">
        <f t="shared" si="3"/>
        <v>3582.06930823635</v>
      </c>
      <c r="N13" s="58">
        <v>0.30987649909131</v>
      </c>
      <c r="O13" s="59">
        <v>12758.55</v>
      </c>
      <c r="P13" s="59">
        <v>3984.17</v>
      </c>
      <c r="Q13" s="74"/>
      <c r="R13" s="75"/>
      <c r="S13" s="5">
        <f t="shared" si="5"/>
        <v>12758.55</v>
      </c>
      <c r="T13" s="5">
        <f t="shared" si="6"/>
        <v>3984.17</v>
      </c>
      <c r="U13" s="11">
        <f t="shared" si="4"/>
        <v>1.26926941869871</v>
      </c>
      <c r="V13" s="11">
        <f t="shared" si="7"/>
        <v>1.23407201140028</v>
      </c>
      <c r="W13" s="73">
        <f t="shared" si="8"/>
        <v>1.10371253799888</v>
      </c>
      <c r="X13" s="73">
        <f t="shared" si="9"/>
        <v>1.11225374418052</v>
      </c>
      <c r="Y13" s="79"/>
      <c r="Z13" s="79">
        <v>400</v>
      </c>
      <c r="AA13"/>
    </row>
    <row r="14" spans="1:27">
      <c r="A14" s="38">
        <v>12</v>
      </c>
      <c r="B14" s="39" t="s">
        <v>25</v>
      </c>
      <c r="C14" s="40">
        <v>539</v>
      </c>
      <c r="D14" s="41" t="s">
        <v>38</v>
      </c>
      <c r="E14" s="42">
        <v>6769.77895454546</v>
      </c>
      <c r="F14" s="42">
        <f t="shared" si="0"/>
        <v>20309.3368636364</v>
      </c>
      <c r="G14" s="42">
        <v>1933.94512881818</v>
      </c>
      <c r="H14" s="42">
        <f t="shared" si="1"/>
        <v>5801.83538645454</v>
      </c>
      <c r="I14" s="56">
        <v>0.285673305111338</v>
      </c>
      <c r="J14" s="57">
        <v>7785.24579772727</v>
      </c>
      <c r="K14" s="57">
        <f t="shared" si="2"/>
        <v>23355.7373931818</v>
      </c>
      <c r="L14" s="57">
        <v>2145.75816673636</v>
      </c>
      <c r="M14" s="57">
        <f t="shared" si="3"/>
        <v>6437.27450020908</v>
      </c>
      <c r="N14" s="58">
        <v>0.275618551101209</v>
      </c>
      <c r="O14" s="59">
        <v>25452.65</v>
      </c>
      <c r="P14" s="59">
        <v>6822.77</v>
      </c>
      <c r="Q14" s="74"/>
      <c r="R14" s="75"/>
      <c r="S14" s="5">
        <f t="shared" si="5"/>
        <v>25452.65</v>
      </c>
      <c r="T14" s="5">
        <f t="shared" si="6"/>
        <v>6822.77</v>
      </c>
      <c r="U14" s="11">
        <f t="shared" si="4"/>
        <v>1.2532486989062</v>
      </c>
      <c r="V14" s="11">
        <f t="shared" si="7"/>
        <v>1.17596752502303</v>
      </c>
      <c r="W14" s="73">
        <f t="shared" si="8"/>
        <v>1.08978147730974</v>
      </c>
      <c r="X14" s="73">
        <f t="shared" si="9"/>
        <v>1.05988489379758</v>
      </c>
      <c r="Y14" s="79"/>
      <c r="Z14" s="79">
        <v>400</v>
      </c>
      <c r="AA14"/>
    </row>
    <row r="15" spans="1:27">
      <c r="A15" s="38">
        <v>13</v>
      </c>
      <c r="B15" s="39" t="s">
        <v>27</v>
      </c>
      <c r="C15" s="40">
        <v>107829</v>
      </c>
      <c r="D15" s="41" t="s">
        <v>39</v>
      </c>
      <c r="E15" s="42">
        <v>3084.711</v>
      </c>
      <c r="F15" s="42">
        <f t="shared" si="0"/>
        <v>9254.133</v>
      </c>
      <c r="G15" s="42">
        <v>907.255081090909</v>
      </c>
      <c r="H15" s="42">
        <f t="shared" si="1"/>
        <v>2721.76524327273</v>
      </c>
      <c r="I15" s="56">
        <v>0.294113478083007</v>
      </c>
      <c r="J15" s="57">
        <v>3547.41765</v>
      </c>
      <c r="K15" s="57">
        <f t="shared" si="2"/>
        <v>10642.25295</v>
      </c>
      <c r="L15" s="57">
        <v>1006.62111378182</v>
      </c>
      <c r="M15" s="57">
        <f t="shared" si="3"/>
        <v>3019.86334134546</v>
      </c>
      <c r="N15" s="58">
        <v>0.283761657943439</v>
      </c>
      <c r="O15" s="59">
        <v>11505.19</v>
      </c>
      <c r="P15" s="59">
        <v>4686.23</v>
      </c>
      <c r="Q15" s="74"/>
      <c r="R15" s="75"/>
      <c r="S15" s="5">
        <f t="shared" si="5"/>
        <v>11505.19</v>
      </c>
      <c r="T15" s="5">
        <f t="shared" si="6"/>
        <v>4686.23</v>
      </c>
      <c r="U15" s="11">
        <f t="shared" si="4"/>
        <v>1.24324882730776</v>
      </c>
      <c r="V15" s="11">
        <f t="shared" si="7"/>
        <v>1.72176127665042</v>
      </c>
      <c r="W15" s="73">
        <f t="shared" si="8"/>
        <v>1.08108593678935</v>
      </c>
      <c r="X15" s="73">
        <f t="shared" si="9"/>
        <v>1.55180200899823</v>
      </c>
      <c r="Y15" s="79"/>
      <c r="Z15" s="79">
        <v>400</v>
      </c>
      <c r="AA15" s="80"/>
    </row>
    <row r="16" spans="1:26">
      <c r="A16" s="38">
        <v>14</v>
      </c>
      <c r="B16" s="39" t="s">
        <v>33</v>
      </c>
      <c r="C16" s="40">
        <v>343</v>
      </c>
      <c r="D16" s="41" t="s">
        <v>40</v>
      </c>
      <c r="E16" s="42">
        <v>20278.6170681818</v>
      </c>
      <c r="F16" s="42">
        <f t="shared" si="0"/>
        <v>60835.8512045454</v>
      </c>
      <c r="G16" s="42">
        <v>5691.62365609091</v>
      </c>
      <c r="H16" s="42">
        <f t="shared" si="1"/>
        <v>17074.8709682727</v>
      </c>
      <c r="I16" s="56">
        <v>0.280671193551031</v>
      </c>
      <c r="J16" s="57">
        <v>23320.4096284091</v>
      </c>
      <c r="K16" s="57">
        <f t="shared" si="2"/>
        <v>69961.2288852273</v>
      </c>
      <c r="L16" s="57">
        <v>6314.99196128182</v>
      </c>
      <c r="M16" s="57">
        <f t="shared" si="3"/>
        <v>18944.9758838455</v>
      </c>
      <c r="N16" s="58">
        <v>0.270792497297683</v>
      </c>
      <c r="O16" s="59">
        <v>75574.73</v>
      </c>
      <c r="P16" s="59">
        <v>20096.43</v>
      </c>
      <c r="Q16" s="74"/>
      <c r="R16" s="75"/>
      <c r="S16" s="5">
        <f t="shared" si="5"/>
        <v>75574.73</v>
      </c>
      <c r="T16" s="5">
        <f t="shared" si="6"/>
        <v>20096.43</v>
      </c>
      <c r="U16" s="11">
        <f t="shared" si="4"/>
        <v>1.24227291150902</v>
      </c>
      <c r="V16" s="11">
        <f t="shared" si="7"/>
        <v>1.17695940644832</v>
      </c>
      <c r="W16" s="73">
        <f t="shared" si="8"/>
        <v>1.08023731435567</v>
      </c>
      <c r="X16" s="73">
        <f t="shared" si="9"/>
        <v>1.06077886418089</v>
      </c>
      <c r="Y16" s="79"/>
      <c r="Z16" s="79">
        <v>400</v>
      </c>
    </row>
    <row r="17" spans="1:27">
      <c r="A17" s="38">
        <v>15</v>
      </c>
      <c r="B17" s="39" t="s">
        <v>21</v>
      </c>
      <c r="C17" s="40">
        <v>587</v>
      </c>
      <c r="D17" s="41" t="s">
        <v>41</v>
      </c>
      <c r="E17" s="42">
        <v>6793.17245454546</v>
      </c>
      <c r="F17" s="42">
        <f t="shared" si="0"/>
        <v>20379.5173636364</v>
      </c>
      <c r="G17" s="42">
        <v>1838.29540936364</v>
      </c>
      <c r="H17" s="42">
        <f t="shared" si="1"/>
        <v>5514.88622809092</v>
      </c>
      <c r="I17" s="56">
        <v>0.270609265650778</v>
      </c>
      <c r="J17" s="57">
        <v>7812.14832272727</v>
      </c>
      <c r="K17" s="57">
        <f t="shared" si="2"/>
        <v>23436.4449681818</v>
      </c>
      <c r="L17" s="57">
        <v>2039.63252562727</v>
      </c>
      <c r="M17" s="57">
        <f t="shared" si="3"/>
        <v>6118.89757688181</v>
      </c>
      <c r="N17" s="58">
        <v>0.26108471592808</v>
      </c>
      <c r="O17" s="59">
        <v>25294.07</v>
      </c>
      <c r="P17" s="59">
        <v>6158.08</v>
      </c>
      <c r="Q17" s="74"/>
      <c r="R17" s="75"/>
      <c r="S17" s="5">
        <f t="shared" si="5"/>
        <v>25294.07</v>
      </c>
      <c r="T17" s="5">
        <f t="shared" si="6"/>
        <v>6158.08</v>
      </c>
      <c r="U17" s="11">
        <f t="shared" si="4"/>
        <v>1.24115157138769</v>
      </c>
      <c r="V17" s="11">
        <f t="shared" si="7"/>
        <v>1.11662865656827</v>
      </c>
      <c r="W17" s="73">
        <f t="shared" si="8"/>
        <v>1.0792622359893</v>
      </c>
      <c r="X17" s="73">
        <f t="shared" si="9"/>
        <v>1.00640351021175</v>
      </c>
      <c r="Y17" s="79"/>
      <c r="Z17" s="79">
        <v>400</v>
      </c>
      <c r="AA17"/>
    </row>
    <row r="18" spans="1:27">
      <c r="A18" s="38">
        <v>16</v>
      </c>
      <c r="B18" s="39" t="s">
        <v>23</v>
      </c>
      <c r="C18" s="40">
        <v>598</v>
      </c>
      <c r="D18" s="41" t="s">
        <v>42</v>
      </c>
      <c r="E18" s="42">
        <v>7754.76609090909</v>
      </c>
      <c r="F18" s="42">
        <f t="shared" si="0"/>
        <v>23264.2982727273</v>
      </c>
      <c r="G18" s="42">
        <v>2443.22801290909</v>
      </c>
      <c r="H18" s="42">
        <f t="shared" si="1"/>
        <v>7329.68403872727</v>
      </c>
      <c r="I18" s="56">
        <v>0.31506147113493</v>
      </c>
      <c r="J18" s="57">
        <v>8917.98100454545</v>
      </c>
      <c r="K18" s="57">
        <f t="shared" si="2"/>
        <v>26753.9430136364</v>
      </c>
      <c r="L18" s="57">
        <v>2710.81965241818</v>
      </c>
      <c r="M18" s="57">
        <f t="shared" si="3"/>
        <v>8132.45895725454</v>
      </c>
      <c r="N18" s="58">
        <v>0.303972351032873</v>
      </c>
      <c r="O18" s="59">
        <v>28826.5</v>
      </c>
      <c r="P18" s="59">
        <v>7987.97</v>
      </c>
      <c r="Q18" s="74"/>
      <c r="R18" s="75"/>
      <c r="S18" s="5">
        <f t="shared" si="5"/>
        <v>28826.5</v>
      </c>
      <c r="T18" s="5">
        <f t="shared" si="6"/>
        <v>7987.97</v>
      </c>
      <c r="U18" s="11">
        <f t="shared" si="4"/>
        <v>1.23908744902026</v>
      </c>
      <c r="V18" s="11">
        <f t="shared" si="7"/>
        <v>1.08981096017163</v>
      </c>
      <c r="W18" s="73">
        <f t="shared" si="8"/>
        <v>1.07746734697413</v>
      </c>
      <c r="X18" s="76">
        <f t="shared" si="9"/>
        <v>0.982233054231937</v>
      </c>
      <c r="Y18" s="79">
        <v>200</v>
      </c>
      <c r="Z18" s="79"/>
      <c r="AA18"/>
    </row>
    <row r="19" spans="1:27">
      <c r="A19" s="38">
        <v>17</v>
      </c>
      <c r="B19" s="39" t="s">
        <v>23</v>
      </c>
      <c r="C19" s="40">
        <v>743</v>
      </c>
      <c r="D19" s="41" t="s">
        <v>43</v>
      </c>
      <c r="E19" s="42">
        <v>6977.65840909091</v>
      </c>
      <c r="F19" s="42">
        <f t="shared" si="0"/>
        <v>20932.9752272727</v>
      </c>
      <c r="G19" s="42">
        <v>2247.79238154545</v>
      </c>
      <c r="H19" s="42">
        <f t="shared" si="1"/>
        <v>6743.37714463635</v>
      </c>
      <c r="I19" s="56">
        <v>0.322141361723425</v>
      </c>
      <c r="J19" s="57">
        <v>8024.30717045454</v>
      </c>
      <c r="K19" s="57">
        <f t="shared" si="2"/>
        <v>24072.9215113636</v>
      </c>
      <c r="L19" s="57">
        <v>2493.97916619091</v>
      </c>
      <c r="M19" s="57">
        <f t="shared" si="3"/>
        <v>7481.93749857273</v>
      </c>
      <c r="N19" s="58">
        <v>0.310803052925706</v>
      </c>
      <c r="O19" s="59">
        <v>25845.64</v>
      </c>
      <c r="P19" s="59">
        <v>8186.61</v>
      </c>
      <c r="Q19" s="74"/>
      <c r="R19" s="75"/>
      <c r="S19" s="5">
        <f t="shared" si="5"/>
        <v>25845.64</v>
      </c>
      <c r="T19" s="5">
        <f t="shared" si="6"/>
        <v>8186.61</v>
      </c>
      <c r="U19" s="11">
        <f t="shared" si="4"/>
        <v>1.23468545294635</v>
      </c>
      <c r="V19" s="11">
        <f t="shared" si="7"/>
        <v>1.21402226575917</v>
      </c>
      <c r="W19" s="73">
        <f t="shared" si="8"/>
        <v>1.07363952430118</v>
      </c>
      <c r="X19" s="73">
        <f t="shared" si="9"/>
        <v>1.09418315798036</v>
      </c>
      <c r="Y19" s="79"/>
      <c r="Z19" s="79">
        <v>400</v>
      </c>
      <c r="AA19"/>
    </row>
    <row r="20" spans="1:26">
      <c r="A20" s="38">
        <v>18</v>
      </c>
      <c r="B20" s="39" t="s">
        <v>33</v>
      </c>
      <c r="C20" s="40">
        <v>107658</v>
      </c>
      <c r="D20" s="41" t="s">
        <v>44</v>
      </c>
      <c r="E20" s="42">
        <v>6692.69645454545</v>
      </c>
      <c r="F20" s="42">
        <f t="shared" si="0"/>
        <v>20078.0893636364</v>
      </c>
      <c r="G20" s="42">
        <v>2055.72517022727</v>
      </c>
      <c r="H20" s="42">
        <f t="shared" si="1"/>
        <v>6167.17551068181</v>
      </c>
      <c r="I20" s="56">
        <v>0.30715948111334</v>
      </c>
      <c r="J20" s="57">
        <v>7696.60092272727</v>
      </c>
      <c r="K20" s="57">
        <f t="shared" si="2"/>
        <v>23089.8027681818</v>
      </c>
      <c r="L20" s="57">
        <v>2280.87602220455</v>
      </c>
      <c r="M20" s="57">
        <f t="shared" si="3"/>
        <v>6842.62806661365</v>
      </c>
      <c r="N20" s="58">
        <v>0.296348484883678</v>
      </c>
      <c r="O20" s="59">
        <v>24682.11</v>
      </c>
      <c r="P20" s="59">
        <v>7038.8</v>
      </c>
      <c r="Q20" s="74"/>
      <c r="R20" s="75"/>
      <c r="S20" s="5">
        <f t="shared" si="5"/>
        <v>24682.11</v>
      </c>
      <c r="T20" s="5">
        <f t="shared" si="6"/>
        <v>7038.8</v>
      </c>
      <c r="U20" s="11">
        <f t="shared" si="4"/>
        <v>1.22930571495025</v>
      </c>
      <c r="V20" s="11">
        <f t="shared" si="7"/>
        <v>1.14133284966651</v>
      </c>
      <c r="W20" s="73">
        <f t="shared" si="8"/>
        <v>1.06896149126109</v>
      </c>
      <c r="X20" s="73">
        <f t="shared" si="9"/>
        <v>1.02866909197411</v>
      </c>
      <c r="Y20" s="79"/>
      <c r="Z20" s="79">
        <v>400</v>
      </c>
    </row>
    <row r="21" spans="1:27">
      <c r="A21" s="38">
        <v>19</v>
      </c>
      <c r="B21" s="39" t="s">
        <v>25</v>
      </c>
      <c r="C21" s="40">
        <v>102564</v>
      </c>
      <c r="D21" s="41" t="s">
        <v>45</v>
      </c>
      <c r="E21" s="42">
        <v>5244.966</v>
      </c>
      <c r="F21" s="42">
        <f t="shared" si="0"/>
        <v>15734.898</v>
      </c>
      <c r="G21" s="42">
        <v>1698.76511795455</v>
      </c>
      <c r="H21" s="42">
        <f t="shared" si="1"/>
        <v>5096.29535386365</v>
      </c>
      <c r="I21" s="56">
        <v>0.323884867500484</v>
      </c>
      <c r="J21" s="57">
        <v>6031.7109</v>
      </c>
      <c r="K21" s="57">
        <f t="shared" si="2"/>
        <v>18095.1327</v>
      </c>
      <c r="L21" s="57">
        <v>1884.82034515909</v>
      </c>
      <c r="M21" s="57">
        <f t="shared" si="3"/>
        <v>5654.46103547727</v>
      </c>
      <c r="N21" s="58">
        <v>0.312485193075001</v>
      </c>
      <c r="O21" s="59">
        <v>19177.91</v>
      </c>
      <c r="P21" s="59">
        <v>6104.54</v>
      </c>
      <c r="Q21" s="74"/>
      <c r="R21" s="75"/>
      <c r="S21" s="5">
        <f t="shared" si="5"/>
        <v>19177.91</v>
      </c>
      <c r="T21" s="5">
        <f t="shared" si="6"/>
        <v>6104.54</v>
      </c>
      <c r="U21" s="11">
        <f t="shared" si="4"/>
        <v>1.21881374763281</v>
      </c>
      <c r="V21" s="11">
        <f t="shared" si="7"/>
        <v>1.1978387389522</v>
      </c>
      <c r="W21" s="73">
        <f t="shared" si="8"/>
        <v>1.05983804141983</v>
      </c>
      <c r="X21" s="73">
        <f t="shared" si="9"/>
        <v>1.07959714669512</v>
      </c>
      <c r="Y21" s="79"/>
      <c r="Z21" s="79">
        <v>400</v>
      </c>
      <c r="AA21"/>
    </row>
    <row r="22" spans="1:27">
      <c r="A22" s="38">
        <v>20</v>
      </c>
      <c r="B22" s="39" t="s">
        <v>31</v>
      </c>
      <c r="C22" s="40">
        <v>307</v>
      </c>
      <c r="D22" s="41" t="s">
        <v>46</v>
      </c>
      <c r="E22" s="42">
        <v>60703.8852272727</v>
      </c>
      <c r="F22" s="42">
        <f t="shared" si="0"/>
        <v>182111.655681818</v>
      </c>
      <c r="G22" s="42">
        <v>16229.9257193182</v>
      </c>
      <c r="H22" s="42">
        <f t="shared" si="1"/>
        <v>48689.7771579546</v>
      </c>
      <c r="I22" s="56">
        <v>0.267362223333054</v>
      </c>
      <c r="J22" s="57">
        <v>66774.27375</v>
      </c>
      <c r="K22" s="57">
        <f t="shared" si="2"/>
        <v>200322.82125</v>
      </c>
      <c r="L22" s="57">
        <v>17224.5547075</v>
      </c>
      <c r="M22" s="57">
        <f t="shared" si="3"/>
        <v>51673.6641225</v>
      </c>
      <c r="N22" s="58">
        <v>0.257951958743692</v>
      </c>
      <c r="O22" s="59">
        <v>221115.16</v>
      </c>
      <c r="P22" s="59">
        <v>52426.01</v>
      </c>
      <c r="Q22" s="74">
        <v>54427.5</v>
      </c>
      <c r="R22" s="75">
        <v>12337.5</v>
      </c>
      <c r="S22" s="5">
        <f t="shared" si="5"/>
        <v>166687.66</v>
      </c>
      <c r="T22" s="5">
        <f t="shared" si="6"/>
        <v>40088.51</v>
      </c>
      <c r="U22" s="11">
        <f t="shared" si="4"/>
        <v>1.21417357484426</v>
      </c>
      <c r="V22" s="11">
        <f t="shared" si="7"/>
        <v>1.07673546810298</v>
      </c>
      <c r="W22" s="76">
        <f t="shared" si="8"/>
        <v>0.832095209921071</v>
      </c>
      <c r="X22" s="76">
        <f t="shared" si="9"/>
        <v>0.77580157476281</v>
      </c>
      <c r="Y22" s="79">
        <v>200</v>
      </c>
      <c r="Z22" s="79"/>
      <c r="AA22"/>
    </row>
    <row r="23" spans="1:27">
      <c r="A23" s="38">
        <v>21</v>
      </c>
      <c r="B23" s="39" t="s">
        <v>23</v>
      </c>
      <c r="C23" s="40">
        <v>573</v>
      </c>
      <c r="D23" s="41" t="s">
        <v>47</v>
      </c>
      <c r="E23" s="42">
        <v>5063.12384090909</v>
      </c>
      <c r="F23" s="42">
        <f t="shared" si="0"/>
        <v>15189.3715227273</v>
      </c>
      <c r="G23" s="42">
        <v>1522.98684013636</v>
      </c>
      <c r="H23" s="42">
        <f t="shared" si="1"/>
        <v>4568.96052040908</v>
      </c>
      <c r="I23" s="56">
        <v>0.300799839780911</v>
      </c>
      <c r="J23" s="57">
        <v>5822.59241704545</v>
      </c>
      <c r="K23" s="57">
        <f t="shared" si="2"/>
        <v>17467.7772511364</v>
      </c>
      <c r="L23" s="57">
        <v>1689.79016072273</v>
      </c>
      <c r="M23" s="57">
        <f t="shared" si="3"/>
        <v>5069.37048216819</v>
      </c>
      <c r="N23" s="58">
        <v>0.290212681859015</v>
      </c>
      <c r="O23" s="59">
        <v>18340.2</v>
      </c>
      <c r="P23" s="59">
        <v>4530.79</v>
      </c>
      <c r="Q23" s="74"/>
      <c r="R23" s="75"/>
      <c r="S23" s="5">
        <f t="shared" si="5"/>
        <v>18340.2</v>
      </c>
      <c r="T23" s="5">
        <f t="shared" si="6"/>
        <v>4530.79</v>
      </c>
      <c r="U23" s="11">
        <f t="shared" si="4"/>
        <v>1.20743639541361</v>
      </c>
      <c r="V23" s="56">
        <f t="shared" si="7"/>
        <v>0.991645688283237</v>
      </c>
      <c r="W23" s="73">
        <f t="shared" si="8"/>
        <v>1.04994469166401</v>
      </c>
      <c r="X23" s="76">
        <f t="shared" si="9"/>
        <v>0.89375791647845</v>
      </c>
      <c r="Y23" s="79"/>
      <c r="Z23" s="79"/>
      <c r="AA23"/>
    </row>
    <row r="24" spans="1:26">
      <c r="A24" s="38">
        <v>22</v>
      </c>
      <c r="B24" s="39" t="s">
        <v>33</v>
      </c>
      <c r="C24" s="40">
        <v>105267</v>
      </c>
      <c r="D24" s="41" t="s">
        <v>48</v>
      </c>
      <c r="E24" s="42">
        <v>6746.52654545455</v>
      </c>
      <c r="F24" s="42">
        <f t="shared" si="0"/>
        <v>20239.5796363636</v>
      </c>
      <c r="G24" s="42">
        <v>2013.21162</v>
      </c>
      <c r="H24" s="42">
        <f t="shared" si="1"/>
        <v>6039.63486</v>
      </c>
      <c r="I24" s="56">
        <v>0.298407129422235</v>
      </c>
      <c r="J24" s="57">
        <v>7758.50552727273</v>
      </c>
      <c r="K24" s="57">
        <f t="shared" si="2"/>
        <v>23275.5165818182</v>
      </c>
      <c r="L24" s="57">
        <v>2233.706226</v>
      </c>
      <c r="M24" s="57">
        <f t="shared" si="3"/>
        <v>6701.118678</v>
      </c>
      <c r="N24" s="58">
        <v>0.287904186978803</v>
      </c>
      <c r="O24" s="59">
        <v>24027.62</v>
      </c>
      <c r="P24" s="59">
        <v>7073.68</v>
      </c>
      <c r="Q24" s="74"/>
      <c r="R24" s="75"/>
      <c r="S24" s="5">
        <f t="shared" si="5"/>
        <v>24027.62</v>
      </c>
      <c r="T24" s="5">
        <f t="shared" si="6"/>
        <v>7073.68</v>
      </c>
      <c r="U24" s="11">
        <f t="shared" si="4"/>
        <v>1.18716003156659</v>
      </c>
      <c r="V24" s="11">
        <f t="shared" si="7"/>
        <v>1.17120987675073</v>
      </c>
      <c r="W24" s="73">
        <f t="shared" si="8"/>
        <v>1.03231307092747</v>
      </c>
      <c r="X24" s="73">
        <f t="shared" si="9"/>
        <v>1.05559688462512</v>
      </c>
      <c r="Y24" s="79"/>
      <c r="Z24" s="79">
        <v>400</v>
      </c>
    </row>
    <row r="25" spans="1:26">
      <c r="A25" s="38">
        <v>23</v>
      </c>
      <c r="B25" s="39" t="s">
        <v>33</v>
      </c>
      <c r="C25" s="40">
        <v>103198</v>
      </c>
      <c r="D25" s="41" t="s">
        <v>49</v>
      </c>
      <c r="E25" s="42">
        <v>7548.64602272727</v>
      </c>
      <c r="F25" s="42">
        <f t="shared" si="0"/>
        <v>22645.9380681818</v>
      </c>
      <c r="G25" s="42">
        <v>2168.25945</v>
      </c>
      <c r="H25" s="42">
        <f t="shared" si="1"/>
        <v>6504.77835</v>
      </c>
      <c r="I25" s="56">
        <v>0.287238193905484</v>
      </c>
      <c r="J25" s="57">
        <v>8680.94292613636</v>
      </c>
      <c r="K25" s="57">
        <f t="shared" si="2"/>
        <v>26042.8287784091</v>
      </c>
      <c r="L25" s="57">
        <v>2405.735485</v>
      </c>
      <c r="M25" s="57">
        <f t="shared" si="3"/>
        <v>7217.206455</v>
      </c>
      <c r="N25" s="58">
        <v>0.277128360993697</v>
      </c>
      <c r="O25" s="59">
        <v>26656.93</v>
      </c>
      <c r="P25" s="59">
        <v>8268.29</v>
      </c>
      <c r="Q25" s="74"/>
      <c r="R25" s="75"/>
      <c r="S25" s="5">
        <f t="shared" si="5"/>
        <v>26656.93</v>
      </c>
      <c r="T25" s="5">
        <f t="shared" si="6"/>
        <v>8268.29</v>
      </c>
      <c r="U25" s="11">
        <f t="shared" si="4"/>
        <v>1.17711749982456</v>
      </c>
      <c r="V25" s="11">
        <f t="shared" si="7"/>
        <v>1.27111018317788</v>
      </c>
      <c r="W25" s="73">
        <f t="shared" si="8"/>
        <v>1.02358043463005</v>
      </c>
      <c r="X25" s="73">
        <f t="shared" si="9"/>
        <v>1.14563578741354</v>
      </c>
      <c r="Y25" s="79"/>
      <c r="Z25" s="79">
        <v>400</v>
      </c>
    </row>
    <row r="26" spans="1:27">
      <c r="A26" s="38">
        <v>24</v>
      </c>
      <c r="B26" s="39" t="s">
        <v>21</v>
      </c>
      <c r="C26" s="40">
        <v>104428</v>
      </c>
      <c r="D26" s="41" t="s">
        <v>50</v>
      </c>
      <c r="E26" s="42">
        <v>6345.53943181818</v>
      </c>
      <c r="F26" s="42">
        <f t="shared" si="0"/>
        <v>19036.6182954545</v>
      </c>
      <c r="G26" s="42">
        <v>1757.90396727273</v>
      </c>
      <c r="H26" s="42">
        <f t="shared" si="1"/>
        <v>5273.71190181819</v>
      </c>
      <c r="I26" s="56">
        <v>0.27702987053522</v>
      </c>
      <c r="J26" s="57">
        <v>7297.37034659091</v>
      </c>
      <c r="K26" s="57">
        <f t="shared" si="2"/>
        <v>21892.1110397727</v>
      </c>
      <c r="L26" s="57">
        <v>1950.43630654545</v>
      </c>
      <c r="M26" s="57">
        <f t="shared" si="3"/>
        <v>5851.30891963635</v>
      </c>
      <c r="N26" s="58">
        <v>0.267279336789674</v>
      </c>
      <c r="O26" s="59">
        <v>22370.46</v>
      </c>
      <c r="P26" s="59">
        <v>6059.21</v>
      </c>
      <c r="Q26" s="74"/>
      <c r="R26" s="75"/>
      <c r="S26" s="5">
        <f t="shared" si="5"/>
        <v>22370.46</v>
      </c>
      <c r="T26" s="5">
        <f t="shared" si="6"/>
        <v>6059.21</v>
      </c>
      <c r="U26" s="11">
        <f t="shared" si="4"/>
        <v>1.1751278327276</v>
      </c>
      <c r="V26" s="11">
        <f t="shared" si="7"/>
        <v>1.14894596307223</v>
      </c>
      <c r="W26" s="73">
        <f t="shared" si="8"/>
        <v>1.02185028932835</v>
      </c>
      <c r="X26" s="73">
        <f t="shared" si="9"/>
        <v>1.0355306963312</v>
      </c>
      <c r="Y26" s="79"/>
      <c r="Z26" s="79">
        <v>400</v>
      </c>
      <c r="AA26"/>
    </row>
    <row r="27" spans="1:27">
      <c r="A27" s="38">
        <v>25</v>
      </c>
      <c r="B27" s="39" t="s">
        <v>21</v>
      </c>
      <c r="C27" s="40">
        <v>351</v>
      </c>
      <c r="D27" s="41" t="s">
        <v>51</v>
      </c>
      <c r="E27" s="42">
        <v>6990.53904545454</v>
      </c>
      <c r="F27" s="42">
        <f t="shared" si="0"/>
        <v>20971.6171363636</v>
      </c>
      <c r="G27" s="42">
        <v>2178.78902563636</v>
      </c>
      <c r="H27" s="42">
        <f t="shared" si="1"/>
        <v>6536.36707690908</v>
      </c>
      <c r="I27" s="56">
        <v>0.311676826560761</v>
      </c>
      <c r="J27" s="57">
        <v>8039.11990227273</v>
      </c>
      <c r="K27" s="57">
        <f t="shared" si="2"/>
        <v>24117.3597068182</v>
      </c>
      <c r="L27" s="57">
        <v>2417.41829987273</v>
      </c>
      <c r="M27" s="57">
        <f t="shared" si="3"/>
        <v>7252.25489961819</v>
      </c>
      <c r="N27" s="58">
        <v>0.300706834735641</v>
      </c>
      <c r="O27" s="59">
        <v>24614.42</v>
      </c>
      <c r="P27" s="59">
        <v>7292.22</v>
      </c>
      <c r="Q27" s="74"/>
      <c r="R27" s="75"/>
      <c r="S27" s="5">
        <f t="shared" si="5"/>
        <v>24614.42</v>
      </c>
      <c r="T27" s="5">
        <f t="shared" si="6"/>
        <v>7292.22</v>
      </c>
      <c r="U27" s="11">
        <f t="shared" si="4"/>
        <v>1.17370157198416</v>
      </c>
      <c r="V27" s="11">
        <f t="shared" si="7"/>
        <v>1.11563807757387</v>
      </c>
      <c r="W27" s="73">
        <f t="shared" si="8"/>
        <v>1.02061006259492</v>
      </c>
      <c r="X27" s="73">
        <f t="shared" si="9"/>
        <v>1.00551071369319</v>
      </c>
      <c r="Y27" s="79"/>
      <c r="Z27" s="79">
        <v>400</v>
      </c>
      <c r="AA27"/>
    </row>
    <row r="28" spans="1:27">
      <c r="A28" s="38">
        <v>26</v>
      </c>
      <c r="B28" s="39" t="s">
        <v>21</v>
      </c>
      <c r="C28" s="40">
        <v>706</v>
      </c>
      <c r="D28" s="41" t="s">
        <v>52</v>
      </c>
      <c r="E28" s="42">
        <v>5376.64877272727</v>
      </c>
      <c r="F28" s="42">
        <f t="shared" si="0"/>
        <v>16129.9463181818</v>
      </c>
      <c r="G28" s="42">
        <v>1790.98277113636</v>
      </c>
      <c r="H28" s="42">
        <f t="shared" si="1"/>
        <v>5372.94831340908</v>
      </c>
      <c r="I28" s="56">
        <v>0.333103917856977</v>
      </c>
      <c r="J28" s="57">
        <v>6183.14608863636</v>
      </c>
      <c r="K28" s="57">
        <f t="shared" si="2"/>
        <v>18549.4382659091</v>
      </c>
      <c r="L28" s="57">
        <v>1987.13802702273</v>
      </c>
      <c r="M28" s="57">
        <f t="shared" si="3"/>
        <v>5961.41408106819</v>
      </c>
      <c r="N28" s="58">
        <v>0.321379763398243</v>
      </c>
      <c r="O28" s="59">
        <v>18919.65</v>
      </c>
      <c r="P28" s="59">
        <v>6043.43</v>
      </c>
      <c r="Q28" s="74"/>
      <c r="R28" s="75"/>
      <c r="S28" s="5">
        <f t="shared" si="5"/>
        <v>18919.65</v>
      </c>
      <c r="T28" s="5">
        <f t="shared" si="6"/>
        <v>6043.43</v>
      </c>
      <c r="U28" s="11">
        <f t="shared" si="4"/>
        <v>1.17295182679397</v>
      </c>
      <c r="V28" s="11">
        <f t="shared" si="7"/>
        <v>1.12478841177713</v>
      </c>
      <c r="W28" s="73">
        <f t="shared" si="8"/>
        <v>1.01995811025562</v>
      </c>
      <c r="X28" s="73">
        <f t="shared" si="9"/>
        <v>1.0137577960223</v>
      </c>
      <c r="Y28" s="79"/>
      <c r="Z28" s="79">
        <v>400</v>
      </c>
      <c r="AA28"/>
    </row>
    <row r="29" spans="1:26">
      <c r="A29" s="38">
        <v>27</v>
      </c>
      <c r="B29" s="39" t="s">
        <v>33</v>
      </c>
      <c r="C29" s="40">
        <v>102934</v>
      </c>
      <c r="D29" s="41" t="s">
        <v>53</v>
      </c>
      <c r="E29" s="42">
        <v>8510.26854545454</v>
      </c>
      <c r="F29" s="42">
        <f t="shared" si="0"/>
        <v>25530.8056363636</v>
      </c>
      <c r="G29" s="42">
        <v>2560.968396</v>
      </c>
      <c r="H29" s="42">
        <f t="shared" si="1"/>
        <v>7682.905188</v>
      </c>
      <c r="I29" s="56">
        <v>0.300926860571027</v>
      </c>
      <c r="J29" s="57">
        <v>9786.80882727273</v>
      </c>
      <c r="K29" s="57">
        <f t="shared" si="2"/>
        <v>29360.4264818182</v>
      </c>
      <c r="L29" s="57">
        <v>2841.4554108</v>
      </c>
      <c r="M29" s="57">
        <f t="shared" si="3"/>
        <v>8524.3662324</v>
      </c>
      <c r="N29" s="58">
        <v>0.290335231938093</v>
      </c>
      <c r="O29" s="59">
        <v>29827.4</v>
      </c>
      <c r="P29" s="59">
        <v>8973.32</v>
      </c>
      <c r="Q29" s="74"/>
      <c r="R29" s="75"/>
      <c r="S29" s="5">
        <f t="shared" si="5"/>
        <v>29827.4</v>
      </c>
      <c r="T29" s="5">
        <f t="shared" si="6"/>
        <v>8973.32</v>
      </c>
      <c r="U29" s="11">
        <f t="shared" si="4"/>
        <v>1.16829059078013</v>
      </c>
      <c r="V29" s="11">
        <f t="shared" si="7"/>
        <v>1.16795922641549</v>
      </c>
      <c r="W29" s="73">
        <f t="shared" si="8"/>
        <v>1.01590486154794</v>
      </c>
      <c r="X29" s="73">
        <f t="shared" si="9"/>
        <v>1.0526671139367</v>
      </c>
      <c r="Y29" s="79"/>
      <c r="Z29" s="79">
        <v>400</v>
      </c>
    </row>
    <row r="30" spans="1:27">
      <c r="A30" s="38">
        <v>28</v>
      </c>
      <c r="B30" s="39" t="s">
        <v>21</v>
      </c>
      <c r="C30" s="40">
        <v>104838</v>
      </c>
      <c r="D30" s="41" t="s">
        <v>54</v>
      </c>
      <c r="E30" s="42">
        <v>5005.22929545455</v>
      </c>
      <c r="F30" s="42">
        <f t="shared" si="0"/>
        <v>15015.6878863637</v>
      </c>
      <c r="G30" s="42">
        <v>1336.18885145455</v>
      </c>
      <c r="H30" s="42">
        <f t="shared" si="1"/>
        <v>4008.56655436365</v>
      </c>
      <c r="I30" s="56">
        <v>0.266958569244369</v>
      </c>
      <c r="J30" s="57">
        <v>5756.01368977273</v>
      </c>
      <c r="K30" s="57">
        <f t="shared" si="2"/>
        <v>17268.0410693182</v>
      </c>
      <c r="L30" s="57">
        <v>1482.53334470909</v>
      </c>
      <c r="M30" s="57">
        <f t="shared" si="3"/>
        <v>4447.60003412727</v>
      </c>
      <c r="N30" s="58">
        <v>0.257562511941772</v>
      </c>
      <c r="O30" s="59">
        <v>17438.1</v>
      </c>
      <c r="P30" s="59">
        <v>4723.9</v>
      </c>
      <c r="Q30" s="74"/>
      <c r="R30" s="75"/>
      <c r="S30" s="5">
        <f t="shared" si="5"/>
        <v>17438.1</v>
      </c>
      <c r="T30" s="5">
        <f t="shared" si="6"/>
        <v>4723.9</v>
      </c>
      <c r="U30" s="11">
        <f t="shared" si="4"/>
        <v>1.16132541725486</v>
      </c>
      <c r="V30" s="11">
        <f t="shared" si="7"/>
        <v>1.17845118346798</v>
      </c>
      <c r="W30" s="73">
        <f t="shared" si="8"/>
        <v>1.00984818891727</v>
      </c>
      <c r="X30" s="73">
        <f t="shared" si="9"/>
        <v>1.06212338424153</v>
      </c>
      <c r="Y30" s="79"/>
      <c r="Z30" s="79">
        <v>400</v>
      </c>
      <c r="AA30"/>
    </row>
    <row r="31" spans="1:27">
      <c r="A31" s="38">
        <v>29</v>
      </c>
      <c r="B31" s="39" t="s">
        <v>25</v>
      </c>
      <c r="C31" s="40">
        <v>385</v>
      </c>
      <c r="D31" s="41" t="s">
        <v>55</v>
      </c>
      <c r="E31" s="42">
        <v>13445.7545454545</v>
      </c>
      <c r="F31" s="42">
        <f t="shared" si="0"/>
        <v>40337.2636363635</v>
      </c>
      <c r="G31" s="42">
        <v>3468.48974181818</v>
      </c>
      <c r="H31" s="42">
        <f t="shared" si="1"/>
        <v>10405.4692254545</v>
      </c>
      <c r="I31" s="56">
        <v>0.257961703085732</v>
      </c>
      <c r="J31" s="57">
        <v>15462.6177272727</v>
      </c>
      <c r="K31" s="57">
        <f t="shared" si="2"/>
        <v>46387.8531818181</v>
      </c>
      <c r="L31" s="57">
        <v>3848.37195163636</v>
      </c>
      <c r="M31" s="57">
        <f t="shared" si="3"/>
        <v>11545.1158549091</v>
      </c>
      <c r="N31" s="58">
        <v>0.248882305668636</v>
      </c>
      <c r="O31" s="59">
        <v>46795.79</v>
      </c>
      <c r="P31" s="59">
        <v>12154.68</v>
      </c>
      <c r="Q31" s="74"/>
      <c r="R31" s="75"/>
      <c r="S31" s="5">
        <f t="shared" si="5"/>
        <v>46795.79</v>
      </c>
      <c r="T31" s="5">
        <f t="shared" si="6"/>
        <v>12154.68</v>
      </c>
      <c r="U31" s="11">
        <f t="shared" si="4"/>
        <v>1.16011315050668</v>
      </c>
      <c r="V31" s="11">
        <f t="shared" si="7"/>
        <v>1.1681049394934</v>
      </c>
      <c r="W31" s="73">
        <f t="shared" si="8"/>
        <v>1.00879404391885</v>
      </c>
      <c r="X31" s="73">
        <f t="shared" si="9"/>
        <v>1.05279844332023</v>
      </c>
      <c r="Y31" s="79"/>
      <c r="Z31" s="79">
        <v>400</v>
      </c>
      <c r="AA31"/>
    </row>
    <row r="32" spans="1:27">
      <c r="A32" s="38">
        <v>30</v>
      </c>
      <c r="B32" s="39" t="s">
        <v>27</v>
      </c>
      <c r="C32" s="40">
        <v>578</v>
      </c>
      <c r="D32" s="41" t="s">
        <v>56</v>
      </c>
      <c r="E32" s="42">
        <v>10505.1769090909</v>
      </c>
      <c r="F32" s="42">
        <f t="shared" si="0"/>
        <v>31515.5307272727</v>
      </c>
      <c r="G32" s="42">
        <v>3450.76083163636</v>
      </c>
      <c r="H32" s="42">
        <f t="shared" si="1"/>
        <v>10352.2824949091</v>
      </c>
      <c r="I32" s="56">
        <v>0.328481934335648</v>
      </c>
      <c r="J32" s="57">
        <v>12080.9534454545</v>
      </c>
      <c r="K32" s="57">
        <f t="shared" si="2"/>
        <v>36242.8603363635</v>
      </c>
      <c r="L32" s="57">
        <v>3828.70130367273</v>
      </c>
      <c r="M32" s="57">
        <f t="shared" si="3"/>
        <v>11486.1039110182</v>
      </c>
      <c r="N32" s="58">
        <v>0.316920458385946</v>
      </c>
      <c r="O32" s="59">
        <v>36495.25</v>
      </c>
      <c r="P32" s="59">
        <v>11775.58</v>
      </c>
      <c r="Q32" s="74"/>
      <c r="R32" s="75"/>
      <c r="S32" s="5">
        <f t="shared" si="5"/>
        <v>36495.25</v>
      </c>
      <c r="T32" s="5">
        <f t="shared" si="6"/>
        <v>11775.58</v>
      </c>
      <c r="U32" s="11">
        <f t="shared" si="4"/>
        <v>1.1580084218102</v>
      </c>
      <c r="V32" s="11">
        <f t="shared" si="7"/>
        <v>1.13748634716941</v>
      </c>
      <c r="W32" s="73">
        <f t="shared" si="8"/>
        <v>1.00696384505235</v>
      </c>
      <c r="X32" s="73">
        <f t="shared" si="9"/>
        <v>1.0252022871484</v>
      </c>
      <c r="Y32" s="79"/>
      <c r="Z32" s="79">
        <v>400</v>
      </c>
      <c r="AA32" s="80"/>
    </row>
    <row r="33" spans="1:27">
      <c r="A33" s="38">
        <v>31</v>
      </c>
      <c r="B33" s="39" t="s">
        <v>27</v>
      </c>
      <c r="C33" s="40">
        <v>581</v>
      </c>
      <c r="D33" s="41" t="s">
        <v>57</v>
      </c>
      <c r="E33" s="42">
        <v>12612.5541818182</v>
      </c>
      <c r="F33" s="42">
        <f t="shared" si="0"/>
        <v>37837.6625454546</v>
      </c>
      <c r="G33" s="42">
        <v>3965.727528</v>
      </c>
      <c r="H33" s="42">
        <f t="shared" si="1"/>
        <v>11897.182584</v>
      </c>
      <c r="I33" s="56">
        <v>0.314426996374521</v>
      </c>
      <c r="J33" s="57">
        <v>14504.4373090909</v>
      </c>
      <c r="K33" s="57">
        <f t="shared" si="2"/>
        <v>43513.3119272727</v>
      </c>
      <c r="L33" s="57">
        <v>4400.0691144</v>
      </c>
      <c r="M33" s="57">
        <f t="shared" si="3"/>
        <v>13200.2073432</v>
      </c>
      <c r="N33" s="58">
        <v>0.30336020768225</v>
      </c>
      <c r="O33" s="59">
        <v>42682.7</v>
      </c>
      <c r="P33" s="59">
        <v>11912.3</v>
      </c>
      <c r="Q33" s="74"/>
      <c r="R33" s="75"/>
      <c r="S33" s="5">
        <f t="shared" si="5"/>
        <v>42682.7</v>
      </c>
      <c r="T33" s="5">
        <f t="shared" si="6"/>
        <v>11912.3</v>
      </c>
      <c r="U33" s="11">
        <f t="shared" si="4"/>
        <v>1.12804801165307</v>
      </c>
      <c r="V33" s="11">
        <f t="shared" si="7"/>
        <v>1.00127067193373</v>
      </c>
      <c r="W33" s="76">
        <f t="shared" si="8"/>
        <v>0.980911314480935</v>
      </c>
      <c r="X33" s="76">
        <f t="shared" si="9"/>
        <v>0.902432794446713</v>
      </c>
      <c r="Y33" s="79">
        <v>200</v>
      </c>
      <c r="Z33" s="79"/>
      <c r="AA33" s="80"/>
    </row>
    <row r="34" spans="1:27">
      <c r="A34" s="38">
        <v>32</v>
      </c>
      <c r="B34" s="39" t="s">
        <v>27</v>
      </c>
      <c r="C34" s="40">
        <v>373</v>
      </c>
      <c r="D34" s="41" t="s">
        <v>58</v>
      </c>
      <c r="E34" s="42">
        <v>11236.7145</v>
      </c>
      <c r="F34" s="42">
        <f t="shared" si="0"/>
        <v>33710.1435</v>
      </c>
      <c r="G34" s="42">
        <v>3312.784461</v>
      </c>
      <c r="H34" s="42">
        <f t="shared" si="1"/>
        <v>9938.353383</v>
      </c>
      <c r="I34" s="56">
        <v>0.294817890140396</v>
      </c>
      <c r="J34" s="57">
        <v>12922.221675</v>
      </c>
      <c r="K34" s="57">
        <f t="shared" si="2"/>
        <v>38766.665025</v>
      </c>
      <c r="L34" s="57">
        <v>3675.6132353</v>
      </c>
      <c r="M34" s="57">
        <f t="shared" si="3"/>
        <v>11026.8397059</v>
      </c>
      <c r="N34" s="58">
        <v>0.284441277029865</v>
      </c>
      <c r="O34" s="59">
        <v>37775.87</v>
      </c>
      <c r="P34" s="59">
        <v>11811.28</v>
      </c>
      <c r="Q34" s="74"/>
      <c r="R34" s="75"/>
      <c r="S34" s="5">
        <f t="shared" si="5"/>
        <v>37775.87</v>
      </c>
      <c r="T34" s="5">
        <f t="shared" si="6"/>
        <v>11811.28</v>
      </c>
      <c r="U34" s="11">
        <f t="shared" si="4"/>
        <v>1.12060840085122</v>
      </c>
      <c r="V34" s="11">
        <f t="shared" si="7"/>
        <v>1.18845441944173</v>
      </c>
      <c r="W34" s="76">
        <f t="shared" si="8"/>
        <v>0.974442087696709</v>
      </c>
      <c r="X34" s="76">
        <f t="shared" si="9"/>
        <v>1.07113917632087</v>
      </c>
      <c r="Y34" s="79">
        <v>200</v>
      </c>
      <c r="Z34" s="79"/>
      <c r="AA34" s="80"/>
    </row>
    <row r="35" spans="1:27">
      <c r="A35" s="38">
        <v>33</v>
      </c>
      <c r="B35" s="39" t="s">
        <v>27</v>
      </c>
      <c r="C35" s="40">
        <v>106865</v>
      </c>
      <c r="D35" s="41" t="s">
        <v>59</v>
      </c>
      <c r="E35" s="42">
        <v>4595.22727272727</v>
      </c>
      <c r="F35" s="42">
        <f t="shared" si="0"/>
        <v>13785.6818181818</v>
      </c>
      <c r="G35" s="42">
        <v>1287.44001272727</v>
      </c>
      <c r="H35" s="42">
        <f t="shared" si="1"/>
        <v>3862.32003818181</v>
      </c>
      <c r="I35" s="56">
        <v>0.280168952767199</v>
      </c>
      <c r="J35" s="57">
        <v>5284.51136363636</v>
      </c>
      <c r="K35" s="57">
        <f t="shared" si="2"/>
        <v>15853.5340909091</v>
      </c>
      <c r="L35" s="57">
        <v>1428.44534745455</v>
      </c>
      <c r="M35" s="57">
        <f t="shared" si="3"/>
        <v>4285.33604236365</v>
      </c>
      <c r="N35" s="58">
        <v>0.270307933725704</v>
      </c>
      <c r="O35" s="59">
        <v>15374.53</v>
      </c>
      <c r="P35" s="59">
        <v>4250.82</v>
      </c>
      <c r="Q35" s="74"/>
      <c r="R35" s="75"/>
      <c r="S35" s="5">
        <f t="shared" si="5"/>
        <v>15374.53</v>
      </c>
      <c r="T35" s="5">
        <f t="shared" si="6"/>
        <v>4250.82</v>
      </c>
      <c r="U35" s="11">
        <f t="shared" si="4"/>
        <v>1.11525350742701</v>
      </c>
      <c r="V35" s="11">
        <f t="shared" si="7"/>
        <v>1.10058720095114</v>
      </c>
      <c r="W35" s="76">
        <f t="shared" si="8"/>
        <v>0.96978565863218</v>
      </c>
      <c r="X35" s="76">
        <f t="shared" si="9"/>
        <v>0.991945545921619</v>
      </c>
      <c r="Y35" s="79">
        <v>200</v>
      </c>
      <c r="Z35" s="79"/>
      <c r="AA35" s="80"/>
    </row>
    <row r="36" spans="1:27">
      <c r="A36" s="38">
        <v>34</v>
      </c>
      <c r="B36" s="39" t="s">
        <v>23</v>
      </c>
      <c r="C36" s="40">
        <v>105910</v>
      </c>
      <c r="D36" s="46" t="s">
        <v>60</v>
      </c>
      <c r="E36" s="42">
        <v>3500.18072727273</v>
      </c>
      <c r="F36" s="42">
        <f t="shared" si="0"/>
        <v>10500.5421818182</v>
      </c>
      <c r="G36" s="42">
        <v>984.176519454545</v>
      </c>
      <c r="H36" s="42">
        <f t="shared" si="1"/>
        <v>2952.52955836363</v>
      </c>
      <c r="I36" s="56">
        <v>0.281178772223398</v>
      </c>
      <c r="J36" s="57">
        <v>4025.20783636364</v>
      </c>
      <c r="K36" s="57">
        <f t="shared" si="2"/>
        <v>12075.6235090909</v>
      </c>
      <c r="L36" s="57">
        <v>1091.96728110909</v>
      </c>
      <c r="M36" s="57">
        <f t="shared" si="3"/>
        <v>3275.90184332727</v>
      </c>
      <c r="N36" s="58">
        <v>0.271282210882202</v>
      </c>
      <c r="O36" s="59">
        <v>11629.33</v>
      </c>
      <c r="P36" s="59">
        <v>3054.79</v>
      </c>
      <c r="Q36" s="74"/>
      <c r="R36" s="75"/>
      <c r="S36" s="5">
        <f t="shared" ref="S36:S67" si="10">O36-Q36</f>
        <v>11629.33</v>
      </c>
      <c r="T36" s="5">
        <f t="shared" ref="T36:T67" si="11">P36-R36</f>
        <v>3054.79</v>
      </c>
      <c r="U36" s="11">
        <f t="shared" si="4"/>
        <v>1.10749805092315</v>
      </c>
      <c r="V36" s="11">
        <f t="shared" ref="V36:V67" si="12">P36/H36</f>
        <v>1.03463485787863</v>
      </c>
      <c r="W36" s="76">
        <f t="shared" ref="W36:W67" si="13">S36/K36</f>
        <v>0.963041783411439</v>
      </c>
      <c r="X36" s="76">
        <f t="shared" ref="X36:X67" si="14">T36/M36</f>
        <v>0.932503519976444</v>
      </c>
      <c r="Y36" s="79">
        <v>200</v>
      </c>
      <c r="Z36" s="79"/>
      <c r="AA36"/>
    </row>
    <row r="37" spans="1:27">
      <c r="A37" s="38">
        <v>35</v>
      </c>
      <c r="B37" s="39" t="s">
        <v>21</v>
      </c>
      <c r="C37" s="40">
        <v>754</v>
      </c>
      <c r="D37" s="41" t="s">
        <v>61</v>
      </c>
      <c r="E37" s="42">
        <v>9037.58497727273</v>
      </c>
      <c r="F37" s="42">
        <f t="shared" si="0"/>
        <v>27112.7549318182</v>
      </c>
      <c r="G37" s="42">
        <v>2627.17043972727</v>
      </c>
      <c r="H37" s="42">
        <f t="shared" si="1"/>
        <v>7881.51131918181</v>
      </c>
      <c r="I37" s="56">
        <v>0.290693857522109</v>
      </c>
      <c r="J37" s="57">
        <v>10393.2227238636</v>
      </c>
      <c r="K37" s="57">
        <f t="shared" si="2"/>
        <v>31179.6681715908</v>
      </c>
      <c r="L37" s="57">
        <v>2914.90815455455</v>
      </c>
      <c r="M37" s="57">
        <f t="shared" si="3"/>
        <v>8744.72446366365</v>
      </c>
      <c r="N37" s="58">
        <v>0.28046239669835</v>
      </c>
      <c r="O37" s="59">
        <v>30006.91</v>
      </c>
      <c r="P37" s="59">
        <v>7888.08</v>
      </c>
      <c r="Q37" s="74"/>
      <c r="R37" s="75"/>
      <c r="S37" s="5">
        <f t="shared" si="10"/>
        <v>30006.91</v>
      </c>
      <c r="T37" s="5">
        <f t="shared" si="11"/>
        <v>7888.08</v>
      </c>
      <c r="U37" s="11">
        <f t="shared" si="4"/>
        <v>1.10674514911745</v>
      </c>
      <c r="V37" s="11">
        <f t="shared" si="12"/>
        <v>1.00083342909147</v>
      </c>
      <c r="W37" s="76">
        <f t="shared" si="13"/>
        <v>0.962387086189091</v>
      </c>
      <c r="X37" s="76">
        <f t="shared" si="14"/>
        <v>0.90203871291506</v>
      </c>
      <c r="Y37" s="79">
        <v>200</v>
      </c>
      <c r="Z37" s="79"/>
      <c r="AA37"/>
    </row>
    <row r="38" spans="1:27">
      <c r="A38" s="38">
        <v>36</v>
      </c>
      <c r="B38" s="39" t="s">
        <v>23</v>
      </c>
      <c r="C38" s="40">
        <v>103639</v>
      </c>
      <c r="D38" s="41" t="s">
        <v>62</v>
      </c>
      <c r="E38" s="42">
        <v>7081.34727272727</v>
      </c>
      <c r="F38" s="42">
        <f t="shared" si="0"/>
        <v>21244.0418181818</v>
      </c>
      <c r="G38" s="42">
        <v>2314.25454272727</v>
      </c>
      <c r="H38" s="42">
        <f t="shared" si="1"/>
        <v>6942.76362818181</v>
      </c>
      <c r="I38" s="56">
        <v>0.326809920993463</v>
      </c>
      <c r="J38" s="57">
        <v>8143.54936363636</v>
      </c>
      <c r="K38" s="57">
        <f t="shared" si="2"/>
        <v>24430.6480909091</v>
      </c>
      <c r="L38" s="57">
        <v>2567.72051645455</v>
      </c>
      <c r="M38" s="57">
        <f t="shared" si="3"/>
        <v>7703.16154936365</v>
      </c>
      <c r="N38" s="58">
        <v>0.315307294374645</v>
      </c>
      <c r="O38" s="59">
        <v>23350.93</v>
      </c>
      <c r="P38" s="59">
        <v>7669.61</v>
      </c>
      <c r="Q38" s="74"/>
      <c r="R38" s="75"/>
      <c r="S38" s="5">
        <f t="shared" si="10"/>
        <v>23350.93</v>
      </c>
      <c r="T38" s="5">
        <f t="shared" si="11"/>
        <v>7669.61</v>
      </c>
      <c r="U38" s="11">
        <f t="shared" si="4"/>
        <v>1.09917548646581</v>
      </c>
      <c r="V38" s="11">
        <f t="shared" si="12"/>
        <v>1.10469121674657</v>
      </c>
      <c r="W38" s="76">
        <f t="shared" si="13"/>
        <v>0.955804770839834</v>
      </c>
      <c r="X38" s="76">
        <f t="shared" si="14"/>
        <v>0.995644444278022</v>
      </c>
      <c r="Y38" s="79">
        <v>200</v>
      </c>
      <c r="Z38" s="79"/>
      <c r="AA38"/>
    </row>
    <row r="39" spans="1:27">
      <c r="A39" s="38">
        <v>37</v>
      </c>
      <c r="B39" s="39" t="s">
        <v>27</v>
      </c>
      <c r="C39" s="40">
        <v>744</v>
      </c>
      <c r="D39" s="41" t="s">
        <v>63</v>
      </c>
      <c r="E39" s="42">
        <v>8176.99293181818</v>
      </c>
      <c r="F39" s="42">
        <f t="shared" si="0"/>
        <v>24530.9787954545</v>
      </c>
      <c r="G39" s="42">
        <v>2148.43919372727</v>
      </c>
      <c r="H39" s="42">
        <f t="shared" si="1"/>
        <v>6445.31758118181</v>
      </c>
      <c r="I39" s="56">
        <v>0.262741965370583</v>
      </c>
      <c r="J39" s="57">
        <v>9403.54187159091</v>
      </c>
      <c r="K39" s="57">
        <f t="shared" si="2"/>
        <v>28210.6256147727</v>
      </c>
      <c r="L39" s="57">
        <v>2383.74443875455</v>
      </c>
      <c r="M39" s="57">
        <f t="shared" si="3"/>
        <v>7151.23331626365</v>
      </c>
      <c r="N39" s="58">
        <v>0.253494318556297</v>
      </c>
      <c r="O39" s="59">
        <v>26892.98</v>
      </c>
      <c r="P39" s="59">
        <v>7770.05</v>
      </c>
      <c r="Q39" s="74">
        <v>3262.5</v>
      </c>
      <c r="R39" s="75">
        <v>247.95</v>
      </c>
      <c r="S39" s="5">
        <f t="shared" si="10"/>
        <v>23630.48</v>
      </c>
      <c r="T39" s="5">
        <f t="shared" si="11"/>
        <v>7522.1</v>
      </c>
      <c r="U39" s="11">
        <f t="shared" si="4"/>
        <v>1.09628646391326</v>
      </c>
      <c r="V39" s="11">
        <f t="shared" si="12"/>
        <v>1.20553407991655</v>
      </c>
      <c r="W39" s="76">
        <f t="shared" si="13"/>
        <v>0.837644663492529</v>
      </c>
      <c r="X39" s="76">
        <f t="shared" si="14"/>
        <v>1.05186052074303</v>
      </c>
      <c r="Y39" s="79">
        <v>200</v>
      </c>
      <c r="Z39" s="79"/>
      <c r="AA39" s="80"/>
    </row>
    <row r="40" spans="1:26">
      <c r="A40" s="38">
        <v>38</v>
      </c>
      <c r="B40" s="39" t="s">
        <v>33</v>
      </c>
      <c r="C40" s="40">
        <v>727</v>
      </c>
      <c r="D40" s="41" t="s">
        <v>64</v>
      </c>
      <c r="E40" s="42">
        <v>5737.812</v>
      </c>
      <c r="F40" s="42">
        <f t="shared" si="0"/>
        <v>17213.436</v>
      </c>
      <c r="G40" s="42">
        <v>1707.71394436364</v>
      </c>
      <c r="H40" s="42">
        <f t="shared" si="1"/>
        <v>5123.14183309092</v>
      </c>
      <c r="I40" s="56">
        <v>0.297624590063884</v>
      </c>
      <c r="J40" s="57">
        <v>6598.4838</v>
      </c>
      <c r="K40" s="57">
        <f t="shared" si="2"/>
        <v>19795.4514</v>
      </c>
      <c r="L40" s="57">
        <v>1894.74928112727</v>
      </c>
      <c r="M40" s="57">
        <f t="shared" si="3"/>
        <v>5684.24784338181</v>
      </c>
      <c r="N40" s="58">
        <v>0.287149190413603</v>
      </c>
      <c r="O40" s="59">
        <v>18827.28</v>
      </c>
      <c r="P40" s="59">
        <v>5374.48</v>
      </c>
      <c r="Q40" s="74"/>
      <c r="R40" s="75"/>
      <c r="S40" s="5">
        <f t="shared" si="10"/>
        <v>18827.28</v>
      </c>
      <c r="T40" s="5">
        <f t="shared" si="11"/>
        <v>5374.48</v>
      </c>
      <c r="U40" s="11">
        <f t="shared" si="4"/>
        <v>1.09375490169423</v>
      </c>
      <c r="V40" s="11">
        <f t="shared" si="12"/>
        <v>1.04905938096144</v>
      </c>
      <c r="W40" s="76">
        <f t="shared" si="13"/>
        <v>0.951091218864552</v>
      </c>
      <c r="X40" s="76">
        <f t="shared" si="14"/>
        <v>0.945504163098294</v>
      </c>
      <c r="Y40" s="79">
        <v>200</v>
      </c>
      <c r="Z40" s="79"/>
    </row>
    <row r="41" spans="1:26">
      <c r="A41" s="38">
        <v>39</v>
      </c>
      <c r="B41" s="39" t="s">
        <v>33</v>
      </c>
      <c r="C41" s="40">
        <v>570</v>
      </c>
      <c r="D41" s="41" t="s">
        <v>65</v>
      </c>
      <c r="E41" s="42">
        <v>5052.71590909091</v>
      </c>
      <c r="F41" s="42">
        <f t="shared" si="0"/>
        <v>15158.1477272727</v>
      </c>
      <c r="G41" s="42">
        <v>1493.86486009091</v>
      </c>
      <c r="H41" s="42">
        <f t="shared" si="1"/>
        <v>4481.59458027273</v>
      </c>
      <c r="I41" s="56">
        <v>0.295655818963249</v>
      </c>
      <c r="J41" s="57">
        <v>5810.62329545454</v>
      </c>
      <c r="K41" s="57">
        <f t="shared" si="2"/>
        <v>17431.8698863636</v>
      </c>
      <c r="L41" s="57">
        <v>1657.47863048182</v>
      </c>
      <c r="M41" s="57">
        <f t="shared" si="3"/>
        <v>4972.43589144546</v>
      </c>
      <c r="N41" s="58">
        <v>0.285249713533901</v>
      </c>
      <c r="O41" s="59">
        <v>16451.93</v>
      </c>
      <c r="P41" s="59">
        <v>5111.6</v>
      </c>
      <c r="Q41" s="74"/>
      <c r="R41" s="75"/>
      <c r="S41" s="5">
        <f t="shared" si="10"/>
        <v>16451.93</v>
      </c>
      <c r="T41" s="5">
        <f t="shared" si="11"/>
        <v>5111.6</v>
      </c>
      <c r="U41" s="11">
        <f t="shared" si="4"/>
        <v>1.0853522670451</v>
      </c>
      <c r="V41" s="11">
        <f t="shared" si="12"/>
        <v>1.14057617404762</v>
      </c>
      <c r="W41" s="76">
        <f t="shared" si="13"/>
        <v>0.94378458003922</v>
      </c>
      <c r="X41" s="76">
        <f t="shared" si="14"/>
        <v>1.02798710965665</v>
      </c>
      <c r="Y41" s="79">
        <v>200</v>
      </c>
      <c r="Z41" s="79"/>
    </row>
    <row r="42" spans="1:26">
      <c r="A42" s="38">
        <v>40</v>
      </c>
      <c r="B42" s="39" t="s">
        <v>33</v>
      </c>
      <c r="C42" s="40">
        <v>111219</v>
      </c>
      <c r="D42" s="46" t="s">
        <v>66</v>
      </c>
      <c r="E42" s="42">
        <v>5045.12590909091</v>
      </c>
      <c r="F42" s="42">
        <f t="shared" si="0"/>
        <v>15135.3777272727</v>
      </c>
      <c r="G42" s="42">
        <v>1627.85560254545</v>
      </c>
      <c r="H42" s="42">
        <f t="shared" si="1"/>
        <v>4883.56680763635</v>
      </c>
      <c r="I42" s="56">
        <v>0.322659063793074</v>
      </c>
      <c r="J42" s="57">
        <v>5801.89479545454</v>
      </c>
      <c r="K42" s="57">
        <f t="shared" si="2"/>
        <v>17405.6843863636</v>
      </c>
      <c r="L42" s="57">
        <v>1806.14454949091</v>
      </c>
      <c r="M42" s="57">
        <f t="shared" si="3"/>
        <v>5418.43364847273</v>
      </c>
      <c r="N42" s="58">
        <v>0.311302533597459</v>
      </c>
      <c r="O42" s="59">
        <v>16380.5</v>
      </c>
      <c r="P42" s="59">
        <v>5024.11</v>
      </c>
      <c r="Q42" s="74"/>
      <c r="R42" s="75"/>
      <c r="S42" s="5">
        <f t="shared" si="10"/>
        <v>16380.5</v>
      </c>
      <c r="T42" s="5">
        <f t="shared" si="11"/>
        <v>5024.11</v>
      </c>
      <c r="U42" s="11">
        <f t="shared" si="4"/>
        <v>1.08226568871708</v>
      </c>
      <c r="V42" s="11">
        <f t="shared" si="12"/>
        <v>1.02877879998363</v>
      </c>
      <c r="W42" s="76">
        <f t="shared" si="13"/>
        <v>0.941100598884421</v>
      </c>
      <c r="X42" s="76">
        <f t="shared" si="14"/>
        <v>0.927225527882236</v>
      </c>
      <c r="Y42" s="79">
        <v>200</v>
      </c>
      <c r="Z42" s="79"/>
    </row>
    <row r="43" spans="1:26">
      <c r="A43" s="38">
        <v>41</v>
      </c>
      <c r="B43" s="39" t="s">
        <v>33</v>
      </c>
      <c r="C43" s="40">
        <v>379</v>
      </c>
      <c r="D43" s="41" t="s">
        <v>67</v>
      </c>
      <c r="E43" s="42">
        <v>9327.06506818182</v>
      </c>
      <c r="F43" s="42">
        <f t="shared" si="0"/>
        <v>27981.1952045455</v>
      </c>
      <c r="G43" s="42">
        <v>2719.04792918182</v>
      </c>
      <c r="H43" s="42">
        <f t="shared" si="1"/>
        <v>8157.14378754546</v>
      </c>
      <c r="I43" s="56">
        <v>0.291522350203981</v>
      </c>
      <c r="J43" s="57">
        <v>10726.1248284091</v>
      </c>
      <c r="K43" s="57">
        <f t="shared" si="2"/>
        <v>32178.3744852273</v>
      </c>
      <c r="L43" s="57">
        <v>3016.84841666364</v>
      </c>
      <c r="M43" s="57">
        <f t="shared" si="3"/>
        <v>9050.54524999092</v>
      </c>
      <c r="N43" s="58">
        <v>0.281261729182309</v>
      </c>
      <c r="O43" s="59">
        <v>30089.15</v>
      </c>
      <c r="P43" s="59">
        <v>8205.37</v>
      </c>
      <c r="Q43" s="74"/>
      <c r="R43" s="75"/>
      <c r="S43" s="5">
        <f t="shared" si="10"/>
        <v>30089.15</v>
      </c>
      <c r="T43" s="5">
        <f t="shared" si="11"/>
        <v>8205.37</v>
      </c>
      <c r="U43" s="11">
        <f t="shared" si="4"/>
        <v>1.07533469460633</v>
      </c>
      <c r="V43" s="11">
        <f t="shared" si="12"/>
        <v>1.00591214446019</v>
      </c>
      <c r="W43" s="76">
        <f t="shared" si="13"/>
        <v>0.935073647483765</v>
      </c>
      <c r="X43" s="76">
        <f t="shared" si="14"/>
        <v>0.90661609586541</v>
      </c>
      <c r="Y43" s="79">
        <v>200</v>
      </c>
      <c r="Z43" s="79"/>
    </row>
    <row r="44" spans="1:27">
      <c r="A44" s="38">
        <v>42</v>
      </c>
      <c r="B44" s="39" t="s">
        <v>23</v>
      </c>
      <c r="C44" s="40">
        <v>707</v>
      </c>
      <c r="D44" s="41" t="s">
        <v>68</v>
      </c>
      <c r="E44" s="42">
        <v>12587.4258863636</v>
      </c>
      <c r="F44" s="42">
        <f t="shared" si="0"/>
        <v>37762.2776590908</v>
      </c>
      <c r="G44" s="42">
        <v>4143.32221513636</v>
      </c>
      <c r="H44" s="42">
        <f t="shared" si="1"/>
        <v>12429.9666454091</v>
      </c>
      <c r="I44" s="56">
        <v>0.329163583765364</v>
      </c>
      <c r="J44" s="57">
        <v>14475.5397693182</v>
      </c>
      <c r="K44" s="57">
        <f t="shared" si="2"/>
        <v>43426.6193079546</v>
      </c>
      <c r="L44" s="57">
        <v>4597.11464822273</v>
      </c>
      <c r="M44" s="57">
        <f t="shared" si="3"/>
        <v>13791.3439446682</v>
      </c>
      <c r="N44" s="58">
        <v>0.317578116013788</v>
      </c>
      <c r="O44" s="59">
        <v>40504.19</v>
      </c>
      <c r="P44" s="59">
        <v>12378.35</v>
      </c>
      <c r="Q44" s="74"/>
      <c r="R44" s="75"/>
      <c r="S44" s="5">
        <f t="shared" si="10"/>
        <v>40504.19</v>
      </c>
      <c r="T44" s="5">
        <f t="shared" si="11"/>
        <v>12378.35</v>
      </c>
      <c r="U44" s="11">
        <f t="shared" si="4"/>
        <v>1.07260982416534</v>
      </c>
      <c r="V44" s="56">
        <f t="shared" si="12"/>
        <v>0.995847402741974</v>
      </c>
      <c r="W44" s="76">
        <f t="shared" si="13"/>
        <v>0.932704194926376</v>
      </c>
      <c r="X44" s="76">
        <f t="shared" si="14"/>
        <v>0.897544869424095</v>
      </c>
      <c r="Y44" s="79"/>
      <c r="Z44" s="79"/>
      <c r="AA44"/>
    </row>
    <row r="45" spans="1:27">
      <c r="A45" s="38">
        <v>43</v>
      </c>
      <c r="B45" s="39" t="s">
        <v>25</v>
      </c>
      <c r="C45" s="40">
        <v>716</v>
      </c>
      <c r="D45" s="41" t="s">
        <v>69</v>
      </c>
      <c r="E45" s="42">
        <v>7380.22009090909</v>
      </c>
      <c r="F45" s="42">
        <f t="shared" si="0"/>
        <v>22140.6602727273</v>
      </c>
      <c r="G45" s="42">
        <v>2450.56315827273</v>
      </c>
      <c r="H45" s="42">
        <f t="shared" si="1"/>
        <v>7351.68947481819</v>
      </c>
      <c r="I45" s="56">
        <v>0.332044726049744</v>
      </c>
      <c r="J45" s="57">
        <v>8487.25310454545</v>
      </c>
      <c r="K45" s="57">
        <f t="shared" si="2"/>
        <v>25461.7593136364</v>
      </c>
      <c r="L45" s="57">
        <v>2718.95817084545</v>
      </c>
      <c r="M45" s="57">
        <f t="shared" si="3"/>
        <v>8156.87451253635</v>
      </c>
      <c r="N45" s="58">
        <v>0.320357851633915</v>
      </c>
      <c r="O45" s="59">
        <v>23663.38</v>
      </c>
      <c r="P45" s="59">
        <v>7713.06</v>
      </c>
      <c r="Q45" s="74"/>
      <c r="R45" s="75"/>
      <c r="S45" s="5">
        <f t="shared" si="10"/>
        <v>23663.38</v>
      </c>
      <c r="T45" s="5">
        <f t="shared" si="11"/>
        <v>7713.06</v>
      </c>
      <c r="U45" s="11">
        <f t="shared" si="4"/>
        <v>1.0687748110723</v>
      </c>
      <c r="V45" s="11">
        <f t="shared" si="12"/>
        <v>1.0491547591094</v>
      </c>
      <c r="W45" s="76">
        <f t="shared" si="13"/>
        <v>0.929369400932431</v>
      </c>
      <c r="X45" s="76">
        <f t="shared" si="14"/>
        <v>0.945590126235944</v>
      </c>
      <c r="Y45" s="79">
        <v>200</v>
      </c>
      <c r="Z45" s="79"/>
      <c r="AA45"/>
    </row>
    <row r="46" spans="1:27">
      <c r="A46" s="38">
        <v>44</v>
      </c>
      <c r="B46" s="39" t="s">
        <v>27</v>
      </c>
      <c r="C46" s="40">
        <v>308</v>
      </c>
      <c r="D46" s="41" t="s">
        <v>70</v>
      </c>
      <c r="E46" s="42">
        <v>8422.45477272727</v>
      </c>
      <c r="F46" s="42">
        <f t="shared" si="0"/>
        <v>25267.3643181818</v>
      </c>
      <c r="G46" s="42">
        <v>2609.00498536364</v>
      </c>
      <c r="H46" s="42">
        <f t="shared" si="1"/>
        <v>7827.01495609092</v>
      </c>
      <c r="I46" s="56">
        <v>0.309767764359133</v>
      </c>
      <c r="J46" s="57">
        <v>9685.82298863636</v>
      </c>
      <c r="K46" s="57">
        <f t="shared" si="2"/>
        <v>29057.4689659091</v>
      </c>
      <c r="L46" s="57">
        <v>2894.75315042727</v>
      </c>
      <c r="M46" s="57">
        <f t="shared" si="3"/>
        <v>8684.25945128181</v>
      </c>
      <c r="N46" s="58">
        <v>0.298864965199495</v>
      </c>
      <c r="O46" s="59">
        <v>26933.9</v>
      </c>
      <c r="P46" s="59">
        <v>7376.82</v>
      </c>
      <c r="Q46" s="74"/>
      <c r="R46" s="75"/>
      <c r="S46" s="5">
        <f t="shared" si="10"/>
        <v>26933.9</v>
      </c>
      <c r="T46" s="5">
        <f t="shared" si="11"/>
        <v>7376.82</v>
      </c>
      <c r="U46" s="11">
        <f t="shared" si="4"/>
        <v>1.06595605544101</v>
      </c>
      <c r="V46" s="56">
        <f t="shared" si="12"/>
        <v>0.942481909308148</v>
      </c>
      <c r="W46" s="76">
        <f t="shared" si="13"/>
        <v>0.926918309079138</v>
      </c>
      <c r="X46" s="76">
        <f t="shared" si="14"/>
        <v>0.849447214397903</v>
      </c>
      <c r="Y46" s="79"/>
      <c r="Z46" s="79"/>
      <c r="AA46" s="80"/>
    </row>
    <row r="47" spans="1:27">
      <c r="A47" s="38">
        <v>45</v>
      </c>
      <c r="B47" s="39" t="s">
        <v>25</v>
      </c>
      <c r="C47" s="40">
        <v>721</v>
      </c>
      <c r="D47" s="41" t="s">
        <v>71</v>
      </c>
      <c r="E47" s="42">
        <v>7460.75056818182</v>
      </c>
      <c r="F47" s="42">
        <f t="shared" si="0"/>
        <v>22382.2517045455</v>
      </c>
      <c r="G47" s="42">
        <v>2587.71970227273</v>
      </c>
      <c r="H47" s="42">
        <f t="shared" si="1"/>
        <v>7763.15910681819</v>
      </c>
      <c r="I47" s="56">
        <v>0.346844419824017</v>
      </c>
      <c r="J47" s="57">
        <v>8579.86315340909</v>
      </c>
      <c r="K47" s="57">
        <f t="shared" si="2"/>
        <v>25739.5894602273</v>
      </c>
      <c r="L47" s="57">
        <v>2871.13662204546</v>
      </c>
      <c r="M47" s="57">
        <f t="shared" si="3"/>
        <v>8613.40986613638</v>
      </c>
      <c r="N47" s="58">
        <v>0.334636645213234</v>
      </c>
      <c r="O47" s="59">
        <v>23758.33</v>
      </c>
      <c r="P47" s="59">
        <v>6018.16</v>
      </c>
      <c r="Q47" s="74"/>
      <c r="R47" s="75"/>
      <c r="S47" s="5">
        <f t="shared" si="10"/>
        <v>23758.33</v>
      </c>
      <c r="T47" s="5">
        <f t="shared" si="11"/>
        <v>6018.16</v>
      </c>
      <c r="U47" s="11">
        <f t="shared" si="4"/>
        <v>1.06148078011182</v>
      </c>
      <c r="V47" s="56">
        <f t="shared" si="12"/>
        <v>0.775220489132369</v>
      </c>
      <c r="W47" s="76">
        <f t="shared" si="13"/>
        <v>0.923026765314624</v>
      </c>
      <c r="X47" s="76">
        <f t="shared" si="14"/>
        <v>0.698696578187971</v>
      </c>
      <c r="Y47" s="79"/>
      <c r="Z47" s="79"/>
      <c r="AA47"/>
    </row>
    <row r="48" spans="1:27">
      <c r="A48" s="38">
        <v>46</v>
      </c>
      <c r="B48" s="39" t="s">
        <v>21</v>
      </c>
      <c r="C48" s="40">
        <v>101453</v>
      </c>
      <c r="D48" s="41" t="s">
        <v>72</v>
      </c>
      <c r="E48" s="42">
        <v>8022.72215909091</v>
      </c>
      <c r="F48" s="42">
        <f t="shared" si="0"/>
        <v>24068.1664772727</v>
      </c>
      <c r="G48" s="42">
        <v>2500.19735795455</v>
      </c>
      <c r="H48" s="42">
        <f t="shared" si="1"/>
        <v>7500.59207386365</v>
      </c>
      <c r="I48" s="56">
        <v>0.311639529373638</v>
      </c>
      <c r="J48" s="57">
        <v>9226.13048295454</v>
      </c>
      <c r="K48" s="57">
        <f t="shared" si="2"/>
        <v>27678.3914488636</v>
      </c>
      <c r="L48" s="57">
        <v>2774.02849715909</v>
      </c>
      <c r="M48" s="57">
        <f t="shared" si="3"/>
        <v>8322.08549147727</v>
      </c>
      <c r="N48" s="58">
        <v>0.300670850285953</v>
      </c>
      <c r="O48" s="59">
        <v>25401.35</v>
      </c>
      <c r="P48" s="59">
        <v>8334.82</v>
      </c>
      <c r="Q48" s="74"/>
      <c r="R48" s="75"/>
      <c r="S48" s="5">
        <f t="shared" si="10"/>
        <v>25401.35</v>
      </c>
      <c r="T48" s="5">
        <f t="shared" si="11"/>
        <v>8334.82</v>
      </c>
      <c r="U48" s="11">
        <f t="shared" si="4"/>
        <v>1.05539198525929</v>
      </c>
      <c r="V48" s="11">
        <f t="shared" si="12"/>
        <v>1.11122160996374</v>
      </c>
      <c r="W48" s="76">
        <f t="shared" si="13"/>
        <v>0.917732161095038</v>
      </c>
      <c r="X48" s="76">
        <f t="shared" si="14"/>
        <v>1.00153020640509</v>
      </c>
      <c r="Y48" s="79">
        <v>200</v>
      </c>
      <c r="Z48" s="79"/>
      <c r="AA48"/>
    </row>
    <row r="49" spans="1:27">
      <c r="A49" s="38">
        <v>47</v>
      </c>
      <c r="B49" s="39" t="s">
        <v>21</v>
      </c>
      <c r="C49" s="40">
        <v>710</v>
      </c>
      <c r="D49" s="41" t="s">
        <v>73</v>
      </c>
      <c r="E49" s="42">
        <v>5271.196</v>
      </c>
      <c r="F49" s="42">
        <f t="shared" si="0"/>
        <v>15813.588</v>
      </c>
      <c r="G49" s="42">
        <v>1664.06980090909</v>
      </c>
      <c r="H49" s="42">
        <f t="shared" si="1"/>
        <v>4992.20940272727</v>
      </c>
      <c r="I49" s="56">
        <v>0.315691126057367</v>
      </c>
      <c r="J49" s="57">
        <v>6061.8754</v>
      </c>
      <c r="K49" s="57">
        <f t="shared" si="2"/>
        <v>18185.6262</v>
      </c>
      <c r="L49" s="57">
        <v>1846.32506481818</v>
      </c>
      <c r="M49" s="57">
        <f t="shared" si="3"/>
        <v>5538.97519445454</v>
      </c>
      <c r="N49" s="58">
        <v>0.304579844187853</v>
      </c>
      <c r="O49" s="59">
        <v>16643.47</v>
      </c>
      <c r="P49" s="59">
        <v>4941.07</v>
      </c>
      <c r="Q49" s="74"/>
      <c r="R49" s="75"/>
      <c r="S49" s="5">
        <f t="shared" si="10"/>
        <v>16643.47</v>
      </c>
      <c r="T49" s="5">
        <f t="shared" si="11"/>
        <v>4941.07</v>
      </c>
      <c r="U49" s="11">
        <f t="shared" si="4"/>
        <v>1.05247904523629</v>
      </c>
      <c r="V49" s="56">
        <f t="shared" si="12"/>
        <v>0.989756158325544</v>
      </c>
      <c r="W49" s="76">
        <f t="shared" si="13"/>
        <v>0.915199169770684</v>
      </c>
      <c r="X49" s="76">
        <f t="shared" si="14"/>
        <v>0.89205490664534</v>
      </c>
      <c r="Y49" s="79"/>
      <c r="Z49" s="79"/>
      <c r="AA49"/>
    </row>
    <row r="50" spans="1:27">
      <c r="A50" s="38">
        <v>48</v>
      </c>
      <c r="B50" s="39" t="s">
        <v>21</v>
      </c>
      <c r="C50" s="40">
        <v>704</v>
      </c>
      <c r="D50" s="41" t="s">
        <v>74</v>
      </c>
      <c r="E50" s="42">
        <v>6006.098</v>
      </c>
      <c r="F50" s="42">
        <f t="shared" si="0"/>
        <v>18018.294</v>
      </c>
      <c r="G50" s="42">
        <v>1843.52897781818</v>
      </c>
      <c r="H50" s="42">
        <f t="shared" si="1"/>
        <v>5530.58693345454</v>
      </c>
      <c r="I50" s="56">
        <v>0.306942873362736</v>
      </c>
      <c r="J50" s="57">
        <v>6907.0127</v>
      </c>
      <c r="K50" s="57">
        <f t="shared" si="2"/>
        <v>20721.0381</v>
      </c>
      <c r="L50" s="57">
        <v>2045.43929443636</v>
      </c>
      <c r="M50" s="57">
        <f t="shared" si="3"/>
        <v>6136.31788330908</v>
      </c>
      <c r="N50" s="58">
        <v>0.296139501008354</v>
      </c>
      <c r="O50" s="59">
        <v>18926.63</v>
      </c>
      <c r="P50" s="59">
        <v>6092.24</v>
      </c>
      <c r="Q50" s="74"/>
      <c r="R50" s="75"/>
      <c r="S50" s="5">
        <f t="shared" si="10"/>
        <v>18926.63</v>
      </c>
      <c r="T50" s="5">
        <f t="shared" si="11"/>
        <v>6092.24</v>
      </c>
      <c r="U50" s="11">
        <f t="shared" si="4"/>
        <v>1.0504118758413</v>
      </c>
      <c r="V50" s="11">
        <f t="shared" si="12"/>
        <v>1.10155397126985</v>
      </c>
      <c r="W50" s="76">
        <f t="shared" si="13"/>
        <v>0.913401631166346</v>
      </c>
      <c r="X50" s="76">
        <f t="shared" si="14"/>
        <v>0.99281688397712</v>
      </c>
      <c r="Y50" s="79">
        <v>200</v>
      </c>
      <c r="Z50" s="79"/>
      <c r="AA50"/>
    </row>
    <row r="51" spans="1:26">
      <c r="A51" s="38">
        <v>49</v>
      </c>
      <c r="B51" s="39" t="s">
        <v>33</v>
      </c>
      <c r="C51" s="40">
        <v>752</v>
      </c>
      <c r="D51" s="46" t="s">
        <v>75</v>
      </c>
      <c r="E51" s="42">
        <v>5367.55275</v>
      </c>
      <c r="F51" s="42">
        <f t="shared" si="0"/>
        <v>16102.65825</v>
      </c>
      <c r="G51" s="42">
        <v>1583.47793577273</v>
      </c>
      <c r="H51" s="42">
        <f t="shared" si="1"/>
        <v>4750.43380731819</v>
      </c>
      <c r="I51" s="56">
        <v>0.295009291855162</v>
      </c>
      <c r="J51" s="57">
        <v>6172.6856625</v>
      </c>
      <c r="K51" s="57">
        <f t="shared" si="2"/>
        <v>18518.0569875</v>
      </c>
      <c r="L51" s="57">
        <v>1756.90647159545</v>
      </c>
      <c r="M51" s="57">
        <f t="shared" si="3"/>
        <v>5270.71941478635</v>
      </c>
      <c r="N51" s="58">
        <v>0.284625942038314</v>
      </c>
      <c r="O51" s="59">
        <v>16904.45</v>
      </c>
      <c r="P51" s="59">
        <v>4761.88</v>
      </c>
      <c r="Q51" s="74"/>
      <c r="R51" s="75"/>
      <c r="S51" s="5">
        <f t="shared" si="10"/>
        <v>16904.45</v>
      </c>
      <c r="T51" s="5">
        <f t="shared" si="11"/>
        <v>4761.88</v>
      </c>
      <c r="U51" s="11">
        <f t="shared" si="4"/>
        <v>1.04979250863751</v>
      </c>
      <c r="V51" s="11">
        <f t="shared" si="12"/>
        <v>1.00240950472022</v>
      </c>
      <c r="W51" s="76">
        <f t="shared" si="13"/>
        <v>0.912863050989139</v>
      </c>
      <c r="X51" s="76">
        <f t="shared" si="14"/>
        <v>0.90345921026286</v>
      </c>
      <c r="Y51" s="79">
        <v>200</v>
      </c>
      <c r="Z51" s="79"/>
    </row>
    <row r="52" spans="1:26">
      <c r="A52" s="38">
        <v>50</v>
      </c>
      <c r="B52" s="39" t="s">
        <v>33</v>
      </c>
      <c r="C52" s="40">
        <v>709</v>
      </c>
      <c r="D52" s="41" t="s">
        <v>76</v>
      </c>
      <c r="E52" s="42">
        <v>12574.5458863636</v>
      </c>
      <c r="F52" s="42">
        <f t="shared" si="0"/>
        <v>37723.6376590908</v>
      </c>
      <c r="G52" s="42">
        <v>3967.368279</v>
      </c>
      <c r="H52" s="42">
        <f t="shared" si="1"/>
        <v>11902.104837</v>
      </c>
      <c r="I52" s="56">
        <v>0.315507877171324</v>
      </c>
      <c r="J52" s="57">
        <v>14460.7277693182</v>
      </c>
      <c r="K52" s="57">
        <f t="shared" si="2"/>
        <v>43382.1833079546</v>
      </c>
      <c r="L52" s="57">
        <v>4401.8895667</v>
      </c>
      <c r="M52" s="57">
        <f t="shared" si="3"/>
        <v>13205.6687001</v>
      </c>
      <c r="N52" s="58">
        <v>0.304403045055563</v>
      </c>
      <c r="O52" s="59">
        <v>39229.31</v>
      </c>
      <c r="P52" s="59">
        <v>12263.06</v>
      </c>
      <c r="Q52" s="74"/>
      <c r="R52" s="75"/>
      <c r="S52" s="5">
        <f t="shared" si="10"/>
        <v>39229.31</v>
      </c>
      <c r="T52" s="5">
        <f t="shared" si="11"/>
        <v>12263.06</v>
      </c>
      <c r="U52" s="11">
        <f t="shared" si="4"/>
        <v>1.03991323303749</v>
      </c>
      <c r="V52" s="11">
        <f t="shared" si="12"/>
        <v>1.03032700248765</v>
      </c>
      <c r="W52" s="76">
        <f t="shared" si="13"/>
        <v>0.904272376554337</v>
      </c>
      <c r="X52" s="76">
        <f t="shared" si="14"/>
        <v>0.928620903529644</v>
      </c>
      <c r="Y52" s="79">
        <v>200</v>
      </c>
      <c r="Z52" s="79"/>
    </row>
    <row r="53" spans="1:27">
      <c r="A53" s="38">
        <v>51</v>
      </c>
      <c r="B53" s="39" t="s">
        <v>23</v>
      </c>
      <c r="C53" s="40">
        <v>105396</v>
      </c>
      <c r="D53" s="41" t="s">
        <v>77</v>
      </c>
      <c r="E53" s="42">
        <v>3000</v>
      </c>
      <c r="F53" s="42">
        <f t="shared" si="0"/>
        <v>9000</v>
      </c>
      <c r="G53" s="42">
        <v>1017.96182411261</v>
      </c>
      <c r="H53" s="42">
        <f t="shared" si="1"/>
        <v>3053.88547233783</v>
      </c>
      <c r="I53" s="56">
        <v>0.339320608037536</v>
      </c>
      <c r="J53" s="57">
        <v>3450</v>
      </c>
      <c r="K53" s="57">
        <f t="shared" si="2"/>
        <v>10350</v>
      </c>
      <c r="L53" s="57">
        <v>1129.45288103923</v>
      </c>
      <c r="M53" s="57">
        <f t="shared" si="3"/>
        <v>3388.35864311769</v>
      </c>
      <c r="N53" s="58">
        <v>0.327377646678037</v>
      </c>
      <c r="O53" s="59">
        <v>9324.9</v>
      </c>
      <c r="P53" s="59">
        <v>2299.06</v>
      </c>
      <c r="Q53" s="74"/>
      <c r="R53" s="75"/>
      <c r="S53" s="5">
        <f t="shared" si="10"/>
        <v>9324.9</v>
      </c>
      <c r="T53" s="5">
        <f t="shared" si="11"/>
        <v>2299.06</v>
      </c>
      <c r="U53" s="11">
        <f t="shared" si="4"/>
        <v>1.0361</v>
      </c>
      <c r="V53" s="56">
        <f t="shared" si="12"/>
        <v>0.752831113289919</v>
      </c>
      <c r="W53" s="76">
        <f t="shared" si="13"/>
        <v>0.90095652173913</v>
      </c>
      <c r="X53" s="76">
        <f t="shared" si="14"/>
        <v>0.678517312407223</v>
      </c>
      <c r="Y53" s="79"/>
      <c r="Z53" s="79"/>
      <c r="AA53"/>
    </row>
    <row r="54" spans="1:26">
      <c r="A54" s="38">
        <v>52</v>
      </c>
      <c r="B54" s="39" t="s">
        <v>33</v>
      </c>
      <c r="C54" s="40">
        <v>745</v>
      </c>
      <c r="D54" s="41" t="s">
        <v>78</v>
      </c>
      <c r="E54" s="42">
        <v>6756.23890909091</v>
      </c>
      <c r="F54" s="42">
        <f t="shared" si="0"/>
        <v>20268.7167272727</v>
      </c>
      <c r="G54" s="42">
        <v>1897.11826690909</v>
      </c>
      <c r="H54" s="42">
        <f t="shared" si="1"/>
        <v>5691.35480072727</v>
      </c>
      <c r="I54" s="56">
        <v>0.280795024041617</v>
      </c>
      <c r="J54" s="57">
        <v>7769.67474545454</v>
      </c>
      <c r="K54" s="57">
        <f t="shared" si="2"/>
        <v>23309.0242363636</v>
      </c>
      <c r="L54" s="57">
        <v>2104.89788661818</v>
      </c>
      <c r="M54" s="57">
        <f t="shared" si="3"/>
        <v>6314.69365985454</v>
      </c>
      <c r="N54" s="58">
        <v>0.270911969365204</v>
      </c>
      <c r="O54" s="59">
        <v>20901.58</v>
      </c>
      <c r="P54" s="59">
        <v>6387.7</v>
      </c>
      <c r="Q54" s="74"/>
      <c r="R54" s="75"/>
      <c r="S54" s="5">
        <f t="shared" si="10"/>
        <v>20901.58</v>
      </c>
      <c r="T54" s="5">
        <f t="shared" si="11"/>
        <v>6387.7</v>
      </c>
      <c r="U54" s="11">
        <f t="shared" si="4"/>
        <v>1.03122364781366</v>
      </c>
      <c r="V54" s="11">
        <f t="shared" si="12"/>
        <v>1.12235139499364</v>
      </c>
      <c r="W54" s="76">
        <f t="shared" si="13"/>
        <v>0.896716215490144</v>
      </c>
      <c r="X54" s="76">
        <f t="shared" si="14"/>
        <v>1.01156134312732</v>
      </c>
      <c r="Y54" s="79">
        <v>200</v>
      </c>
      <c r="Z54" s="79"/>
    </row>
    <row r="55" spans="1:27">
      <c r="A55" s="38">
        <v>53</v>
      </c>
      <c r="B55" s="39" t="s">
        <v>25</v>
      </c>
      <c r="C55" s="40">
        <v>341</v>
      </c>
      <c r="D55" s="41" t="s">
        <v>79</v>
      </c>
      <c r="E55" s="42">
        <v>20459.3915</v>
      </c>
      <c r="F55" s="42">
        <f t="shared" si="0"/>
        <v>61378.1745</v>
      </c>
      <c r="G55" s="42">
        <v>6089.854302</v>
      </c>
      <c r="H55" s="42">
        <f t="shared" si="1"/>
        <v>18269.562906</v>
      </c>
      <c r="I55" s="56">
        <v>0.297655690395289</v>
      </c>
      <c r="J55" s="57">
        <v>23528.300225</v>
      </c>
      <c r="K55" s="57">
        <f t="shared" si="2"/>
        <v>70584.900675</v>
      </c>
      <c r="L55" s="57">
        <v>6756.8383446</v>
      </c>
      <c r="M55" s="57">
        <f t="shared" si="3"/>
        <v>20270.5150338</v>
      </c>
      <c r="N55" s="58">
        <v>0.287179196116365</v>
      </c>
      <c r="O55" s="59">
        <v>62681.9</v>
      </c>
      <c r="P55" s="59">
        <v>18323.99</v>
      </c>
      <c r="Q55" s="74"/>
      <c r="R55" s="75"/>
      <c r="S55" s="5">
        <f t="shared" si="10"/>
        <v>62681.9</v>
      </c>
      <c r="T55" s="5">
        <f t="shared" si="11"/>
        <v>18323.99</v>
      </c>
      <c r="U55" s="11">
        <f t="shared" si="4"/>
        <v>1.02124086469857</v>
      </c>
      <c r="V55" s="11">
        <f t="shared" si="12"/>
        <v>1.0029791130899</v>
      </c>
      <c r="W55" s="76">
        <f t="shared" si="13"/>
        <v>0.8880355345205</v>
      </c>
      <c r="X55" s="76">
        <f t="shared" si="14"/>
        <v>0.903972591196905</v>
      </c>
      <c r="Y55" s="79">
        <v>200</v>
      </c>
      <c r="Z55" s="79"/>
      <c r="AA55"/>
    </row>
    <row r="56" spans="1:27">
      <c r="A56" s="38">
        <v>54</v>
      </c>
      <c r="B56" s="39" t="s">
        <v>27</v>
      </c>
      <c r="C56" s="40">
        <v>742</v>
      </c>
      <c r="D56" s="41" t="s">
        <v>80</v>
      </c>
      <c r="E56" s="42">
        <v>10551.1965</v>
      </c>
      <c r="F56" s="42">
        <f t="shared" si="0"/>
        <v>31653.5895</v>
      </c>
      <c r="G56" s="42">
        <v>1664.245569</v>
      </c>
      <c r="H56" s="42">
        <f t="shared" si="1"/>
        <v>4992.736707</v>
      </c>
      <c r="I56" s="56">
        <v>0.157730506582832</v>
      </c>
      <c r="J56" s="57">
        <v>12133.875975</v>
      </c>
      <c r="K56" s="57">
        <f t="shared" si="2"/>
        <v>36401.627925</v>
      </c>
      <c r="L56" s="57">
        <v>1846.5200837</v>
      </c>
      <c r="M56" s="57">
        <f t="shared" si="3"/>
        <v>5539.5602511</v>
      </c>
      <c r="N56" s="58">
        <v>0.152178915253829</v>
      </c>
      <c r="O56" s="59">
        <v>32323.52</v>
      </c>
      <c r="P56" s="59">
        <v>4542.97</v>
      </c>
      <c r="Q56" s="74"/>
      <c r="R56" s="75"/>
      <c r="S56" s="5">
        <f t="shared" si="10"/>
        <v>32323.52</v>
      </c>
      <c r="T56" s="5">
        <f t="shared" si="11"/>
        <v>4542.97</v>
      </c>
      <c r="U56" s="11">
        <f t="shared" si="4"/>
        <v>1.02116444013403</v>
      </c>
      <c r="V56" s="56">
        <f t="shared" si="12"/>
        <v>0.909915797007799</v>
      </c>
      <c r="W56" s="76">
        <f t="shared" si="13"/>
        <v>0.88796907837742</v>
      </c>
      <c r="X56" s="76">
        <f t="shared" si="14"/>
        <v>0.820095782710892</v>
      </c>
      <c r="Y56" s="79"/>
      <c r="Z56" s="79"/>
      <c r="AA56" s="80"/>
    </row>
    <row r="57" spans="1:27">
      <c r="A57" s="38">
        <v>55</v>
      </c>
      <c r="B57" s="39" t="s">
        <v>23</v>
      </c>
      <c r="C57" s="40">
        <v>105751</v>
      </c>
      <c r="D57" s="46" t="s">
        <v>81</v>
      </c>
      <c r="E57" s="42">
        <v>8715.11077272727</v>
      </c>
      <c r="F57" s="42">
        <f t="shared" si="0"/>
        <v>26145.3323181818</v>
      </c>
      <c r="G57" s="42">
        <v>3078.28945390909</v>
      </c>
      <c r="H57" s="42">
        <f t="shared" si="1"/>
        <v>9234.86836172727</v>
      </c>
      <c r="I57" s="56">
        <v>0.353212888990714</v>
      </c>
      <c r="J57" s="57">
        <v>10022.3773886364</v>
      </c>
      <c r="K57" s="57">
        <f t="shared" si="2"/>
        <v>30067.1321659092</v>
      </c>
      <c r="L57" s="57">
        <v>3415.43544171818</v>
      </c>
      <c r="M57" s="57">
        <f t="shared" si="3"/>
        <v>10246.3063251545</v>
      </c>
      <c r="N57" s="58">
        <v>0.340780965361641</v>
      </c>
      <c r="O57" s="59">
        <v>26636.8</v>
      </c>
      <c r="P57" s="59">
        <v>8562.16</v>
      </c>
      <c r="Q57" s="74"/>
      <c r="R57" s="75"/>
      <c r="S57" s="5">
        <f t="shared" si="10"/>
        <v>26636.8</v>
      </c>
      <c r="T57" s="5">
        <f t="shared" si="11"/>
        <v>8562.16</v>
      </c>
      <c r="U57" s="11">
        <f t="shared" si="4"/>
        <v>1.01879753050515</v>
      </c>
      <c r="V57" s="56">
        <f t="shared" si="12"/>
        <v>0.927155609005189</v>
      </c>
      <c r="W57" s="76">
        <f t="shared" si="13"/>
        <v>0.885910896091427</v>
      </c>
      <c r="X57" s="76">
        <f t="shared" si="14"/>
        <v>0.835633810691376</v>
      </c>
      <c r="Y57" s="79"/>
      <c r="Z57" s="79"/>
      <c r="AA57"/>
    </row>
    <row r="58" spans="1:27">
      <c r="A58" s="38">
        <v>56</v>
      </c>
      <c r="B58" s="39" t="s">
        <v>23</v>
      </c>
      <c r="C58" s="40">
        <v>712</v>
      </c>
      <c r="D58" s="41" t="s">
        <v>82</v>
      </c>
      <c r="E58" s="42">
        <v>12648.2377272727</v>
      </c>
      <c r="F58" s="42">
        <f t="shared" si="0"/>
        <v>37944.7131818181</v>
      </c>
      <c r="G58" s="42">
        <v>4131.68360563636</v>
      </c>
      <c r="H58" s="42">
        <f t="shared" si="1"/>
        <v>12395.0508169091</v>
      </c>
      <c r="I58" s="56">
        <v>0.326660811942792</v>
      </c>
      <c r="J58" s="57">
        <v>14545.4733863636</v>
      </c>
      <c r="K58" s="57">
        <f t="shared" si="2"/>
        <v>43636.4201590908</v>
      </c>
      <c r="L58" s="57">
        <v>4584.20133387273</v>
      </c>
      <c r="M58" s="57">
        <f t="shared" si="3"/>
        <v>13752.6040016182</v>
      </c>
      <c r="N58" s="58">
        <v>0.315163433468615</v>
      </c>
      <c r="O58" s="59">
        <v>38633.35</v>
      </c>
      <c r="P58" s="59">
        <v>12844.61</v>
      </c>
      <c r="Q58" s="74"/>
      <c r="R58" s="75"/>
      <c r="S58" s="5">
        <f t="shared" si="10"/>
        <v>38633.35</v>
      </c>
      <c r="T58" s="5">
        <f t="shared" si="11"/>
        <v>12844.61</v>
      </c>
      <c r="U58" s="11">
        <f t="shared" si="4"/>
        <v>1.01814842597129</v>
      </c>
      <c r="V58" s="11">
        <f t="shared" si="12"/>
        <v>1.03626924889067</v>
      </c>
      <c r="W58" s="76">
        <f t="shared" si="13"/>
        <v>0.885346457366336</v>
      </c>
      <c r="X58" s="76">
        <f t="shared" si="14"/>
        <v>0.933976576253387</v>
      </c>
      <c r="Y58" s="79">
        <v>200</v>
      </c>
      <c r="Z58" s="79"/>
      <c r="AA58"/>
    </row>
    <row r="59" spans="1:27">
      <c r="A59" s="38">
        <v>57</v>
      </c>
      <c r="B59" s="39" t="s">
        <v>27</v>
      </c>
      <c r="C59" s="40">
        <v>102935</v>
      </c>
      <c r="D59" s="41" t="s">
        <v>83</v>
      </c>
      <c r="E59" s="42">
        <v>5831.44290909091</v>
      </c>
      <c r="F59" s="42">
        <f t="shared" si="0"/>
        <v>17494.3287272727</v>
      </c>
      <c r="G59" s="42">
        <v>1695.64333527273</v>
      </c>
      <c r="H59" s="42">
        <f t="shared" si="1"/>
        <v>5086.93000581819</v>
      </c>
      <c r="I59" s="56">
        <v>0.290775947172407</v>
      </c>
      <c r="J59" s="57">
        <v>6706.15934545454</v>
      </c>
      <c r="K59" s="57">
        <f t="shared" si="2"/>
        <v>20118.4780363636</v>
      </c>
      <c r="L59" s="57">
        <v>1881.35665294545</v>
      </c>
      <c r="M59" s="57">
        <f t="shared" si="3"/>
        <v>5644.06995883635</v>
      </c>
      <c r="N59" s="58">
        <v>0.28054159706489</v>
      </c>
      <c r="O59" s="59">
        <v>17785.26</v>
      </c>
      <c r="P59" s="59">
        <v>5747.97</v>
      </c>
      <c r="Q59" s="74"/>
      <c r="R59" s="75"/>
      <c r="S59" s="5">
        <f t="shared" si="10"/>
        <v>17785.26</v>
      </c>
      <c r="T59" s="5">
        <f t="shared" si="11"/>
        <v>5747.97</v>
      </c>
      <c r="U59" s="11">
        <f t="shared" si="4"/>
        <v>1.01663003349615</v>
      </c>
      <c r="V59" s="11">
        <f t="shared" si="12"/>
        <v>1.12994871040603</v>
      </c>
      <c r="W59" s="76">
        <f t="shared" si="13"/>
        <v>0.884026116083614</v>
      </c>
      <c r="X59" s="76">
        <f t="shared" si="14"/>
        <v>1.01840870894964</v>
      </c>
      <c r="Y59" s="79">
        <v>200</v>
      </c>
      <c r="Z59" s="79"/>
      <c r="AA59" s="80"/>
    </row>
    <row r="60" spans="1:27">
      <c r="A60" s="38">
        <v>58</v>
      </c>
      <c r="B60" s="39" t="s">
        <v>27</v>
      </c>
      <c r="C60" s="40">
        <v>511</v>
      </c>
      <c r="D60" s="46" t="s">
        <v>84</v>
      </c>
      <c r="E60" s="42">
        <v>8528.79327272727</v>
      </c>
      <c r="F60" s="42">
        <f t="shared" si="0"/>
        <v>25586.3798181818</v>
      </c>
      <c r="G60" s="42">
        <v>2436.20475381818</v>
      </c>
      <c r="H60" s="42">
        <f t="shared" si="1"/>
        <v>7308.61426145454</v>
      </c>
      <c r="I60" s="56">
        <v>0.285644718533452</v>
      </c>
      <c r="J60" s="57">
        <v>9808.11226363636</v>
      </c>
      <c r="K60" s="57">
        <f t="shared" si="2"/>
        <v>29424.3367909091</v>
      </c>
      <c r="L60" s="57">
        <v>2703.02717923636</v>
      </c>
      <c r="M60" s="57">
        <f t="shared" si="3"/>
        <v>8109.08153770908</v>
      </c>
      <c r="N60" s="58">
        <v>0.275590970676167</v>
      </c>
      <c r="O60" s="59">
        <v>25933.08</v>
      </c>
      <c r="P60" s="59">
        <v>6698.2</v>
      </c>
      <c r="Q60" s="74"/>
      <c r="R60" s="75"/>
      <c r="S60" s="5">
        <f t="shared" si="10"/>
        <v>25933.08</v>
      </c>
      <c r="T60" s="5">
        <f t="shared" si="11"/>
        <v>6698.2</v>
      </c>
      <c r="U60" s="11">
        <f t="shared" si="4"/>
        <v>1.01355018507041</v>
      </c>
      <c r="V60" s="56">
        <f t="shared" si="12"/>
        <v>0.916480164417234</v>
      </c>
      <c r="W60" s="76">
        <f t="shared" si="13"/>
        <v>0.881347987017748</v>
      </c>
      <c r="X60" s="76">
        <f t="shared" si="14"/>
        <v>0.826012165354589</v>
      </c>
      <c r="Y60" s="79"/>
      <c r="Z60" s="79"/>
      <c r="AA60" s="80"/>
    </row>
    <row r="61" spans="1:27">
      <c r="A61" s="38">
        <v>59</v>
      </c>
      <c r="B61" s="39" t="s">
        <v>23</v>
      </c>
      <c r="C61" s="40">
        <v>737</v>
      </c>
      <c r="D61" s="46" t="s">
        <v>85</v>
      </c>
      <c r="E61" s="42">
        <v>9197.19040909091</v>
      </c>
      <c r="F61" s="42">
        <f t="shared" si="0"/>
        <v>27591.5712272727</v>
      </c>
      <c r="G61" s="42">
        <v>2939.18808845454</v>
      </c>
      <c r="H61" s="42">
        <f t="shared" si="1"/>
        <v>8817.56426536362</v>
      </c>
      <c r="I61" s="56">
        <v>0.319574561112633</v>
      </c>
      <c r="J61" s="57">
        <v>10576.7689704545</v>
      </c>
      <c r="K61" s="57">
        <f t="shared" si="2"/>
        <v>31730.3069113635</v>
      </c>
      <c r="L61" s="57">
        <v>3261.09916480909</v>
      </c>
      <c r="M61" s="57">
        <f t="shared" si="3"/>
        <v>9783.29749442727</v>
      </c>
      <c r="N61" s="58">
        <v>0.308326595193555</v>
      </c>
      <c r="O61" s="59">
        <v>27846.46</v>
      </c>
      <c r="P61" s="59">
        <v>8315.46</v>
      </c>
      <c r="Q61" s="74"/>
      <c r="R61" s="75"/>
      <c r="S61" s="5">
        <f t="shared" si="10"/>
        <v>27846.46</v>
      </c>
      <c r="T61" s="5">
        <f t="shared" si="11"/>
        <v>8315.46</v>
      </c>
      <c r="U61" s="11">
        <f t="shared" si="4"/>
        <v>1.00923792163294</v>
      </c>
      <c r="V61" s="56">
        <f t="shared" si="12"/>
        <v>0.943056353177267</v>
      </c>
      <c r="W61" s="76">
        <f t="shared" si="13"/>
        <v>0.877598192724301</v>
      </c>
      <c r="X61" s="76">
        <f t="shared" si="14"/>
        <v>0.849964953507406</v>
      </c>
      <c r="Y61" s="79"/>
      <c r="Z61" s="79"/>
      <c r="AA61"/>
    </row>
    <row r="62" spans="1:27">
      <c r="A62" s="38">
        <v>60</v>
      </c>
      <c r="B62" s="39" t="s">
        <v>27</v>
      </c>
      <c r="C62" s="40">
        <v>585</v>
      </c>
      <c r="D62" s="41" t="s">
        <v>86</v>
      </c>
      <c r="E62" s="42">
        <v>11692.2545454545</v>
      </c>
      <c r="F62" s="42">
        <f t="shared" si="0"/>
        <v>35076.7636363635</v>
      </c>
      <c r="G62" s="42">
        <v>3708.48787527273</v>
      </c>
      <c r="H62" s="42">
        <f t="shared" si="1"/>
        <v>11125.4636258182</v>
      </c>
      <c r="I62" s="56">
        <v>0.317174746825404</v>
      </c>
      <c r="J62" s="57">
        <v>13446.0927272727</v>
      </c>
      <c r="K62" s="57">
        <f t="shared" si="2"/>
        <v>40338.2781818181</v>
      </c>
      <c r="L62" s="57">
        <v>4114.65559494545</v>
      </c>
      <c r="M62" s="57">
        <f t="shared" si="3"/>
        <v>12343.9667848363</v>
      </c>
      <c r="N62" s="58">
        <v>0.306011246419541</v>
      </c>
      <c r="O62" s="59">
        <v>35387.29</v>
      </c>
      <c r="P62" s="59">
        <v>10843.13</v>
      </c>
      <c r="Q62" s="74"/>
      <c r="R62" s="75"/>
      <c r="S62" s="5">
        <f t="shared" si="10"/>
        <v>35387.29</v>
      </c>
      <c r="T62" s="5">
        <f t="shared" si="11"/>
        <v>10843.13</v>
      </c>
      <c r="U62" s="11">
        <f t="shared" si="4"/>
        <v>1.00885276551895</v>
      </c>
      <c r="V62" s="56">
        <f t="shared" si="12"/>
        <v>0.974622754132871</v>
      </c>
      <c r="W62" s="76">
        <f t="shared" si="13"/>
        <v>0.877263274364306</v>
      </c>
      <c r="X62" s="76">
        <f t="shared" si="14"/>
        <v>0.878415357802163</v>
      </c>
      <c r="Y62" s="79"/>
      <c r="Z62" s="79"/>
      <c r="AA62" s="80"/>
    </row>
    <row r="63" spans="1:27">
      <c r="A63" s="38">
        <v>61</v>
      </c>
      <c r="B63" s="39" t="s">
        <v>23</v>
      </c>
      <c r="C63" s="40">
        <v>545</v>
      </c>
      <c r="D63" s="41" t="s">
        <v>87</v>
      </c>
      <c r="E63" s="42">
        <v>4016.425</v>
      </c>
      <c r="F63" s="42">
        <f t="shared" si="0"/>
        <v>12049.275</v>
      </c>
      <c r="G63" s="42">
        <v>1274.92653654545</v>
      </c>
      <c r="H63" s="42">
        <f t="shared" si="1"/>
        <v>3824.77960963635</v>
      </c>
      <c r="I63" s="56">
        <v>0.317428194612237</v>
      </c>
      <c r="J63" s="57">
        <v>4618.88875</v>
      </c>
      <c r="K63" s="57">
        <f t="shared" si="2"/>
        <v>13856.66625</v>
      </c>
      <c r="L63" s="57">
        <v>1414.56134769091</v>
      </c>
      <c r="M63" s="57">
        <f t="shared" si="3"/>
        <v>4243.68404307273</v>
      </c>
      <c r="N63" s="58">
        <v>0.306255773683856</v>
      </c>
      <c r="O63" s="59">
        <v>12079.63</v>
      </c>
      <c r="P63" s="59">
        <v>3537.72</v>
      </c>
      <c r="Q63" s="74"/>
      <c r="R63" s="75"/>
      <c r="S63" s="5">
        <f t="shared" si="10"/>
        <v>12079.63</v>
      </c>
      <c r="T63" s="5">
        <f t="shared" si="11"/>
        <v>3537.72</v>
      </c>
      <c r="U63" s="11">
        <f t="shared" si="4"/>
        <v>1.00251923870938</v>
      </c>
      <c r="V63" s="56">
        <f t="shared" si="12"/>
        <v>0.924947411633048</v>
      </c>
      <c r="W63" s="76">
        <f t="shared" si="13"/>
        <v>0.871755859747289</v>
      </c>
      <c r="X63" s="76">
        <f t="shared" si="14"/>
        <v>0.833643589883859</v>
      </c>
      <c r="Y63" s="79"/>
      <c r="Z63" s="79"/>
      <c r="AA63"/>
    </row>
    <row r="64" spans="1:26">
      <c r="A64" s="38">
        <v>62</v>
      </c>
      <c r="B64" s="39" t="s">
        <v>33</v>
      </c>
      <c r="C64" s="40">
        <v>730</v>
      </c>
      <c r="D64" s="41" t="s">
        <v>88</v>
      </c>
      <c r="E64" s="42">
        <v>10092.2072727273</v>
      </c>
      <c r="F64" s="42">
        <f t="shared" si="0"/>
        <v>30276.6218181819</v>
      </c>
      <c r="G64" s="42">
        <v>2994.04340836364</v>
      </c>
      <c r="H64" s="42">
        <f t="shared" si="1"/>
        <v>8982.13022509092</v>
      </c>
      <c r="I64" s="56">
        <v>0.296668838387278</v>
      </c>
      <c r="J64" s="57">
        <v>11606.0383636364</v>
      </c>
      <c r="K64" s="57">
        <f t="shared" si="2"/>
        <v>34818.1150909092</v>
      </c>
      <c r="L64" s="57">
        <v>3321.96244832727</v>
      </c>
      <c r="M64" s="57">
        <f t="shared" si="3"/>
        <v>9965.88734498181</v>
      </c>
      <c r="N64" s="58">
        <v>0.286227078029962</v>
      </c>
      <c r="O64" s="59">
        <v>30306.96</v>
      </c>
      <c r="P64" s="59">
        <v>8802.58</v>
      </c>
      <c r="Q64" s="74"/>
      <c r="R64" s="75"/>
      <c r="S64" s="5">
        <f t="shared" si="10"/>
        <v>30306.96</v>
      </c>
      <c r="T64" s="5">
        <f t="shared" si="11"/>
        <v>8802.58</v>
      </c>
      <c r="U64" s="11">
        <f t="shared" si="4"/>
        <v>1.00100203325194</v>
      </c>
      <c r="V64" s="56">
        <f t="shared" si="12"/>
        <v>0.980010284799773</v>
      </c>
      <c r="W64" s="76">
        <f t="shared" si="13"/>
        <v>0.870436550653857</v>
      </c>
      <c r="X64" s="76">
        <f t="shared" si="14"/>
        <v>0.883271072137136</v>
      </c>
      <c r="Y64" s="79"/>
      <c r="Z64" s="79"/>
    </row>
    <row r="65" spans="1:26">
      <c r="A65" s="38">
        <v>63</v>
      </c>
      <c r="B65" s="39" t="s">
        <v>33</v>
      </c>
      <c r="C65" s="40">
        <v>365</v>
      </c>
      <c r="D65" s="41" t="s">
        <v>89</v>
      </c>
      <c r="E65" s="42">
        <v>12873.5214545455</v>
      </c>
      <c r="F65" s="42">
        <f t="shared" si="0"/>
        <v>38620.5643636365</v>
      </c>
      <c r="G65" s="42">
        <v>3895.83672545455</v>
      </c>
      <c r="H65" s="42">
        <f t="shared" si="1"/>
        <v>11687.5101763637</v>
      </c>
      <c r="I65" s="56">
        <v>0.302624013111733</v>
      </c>
      <c r="J65" s="57">
        <v>14804.5496727273</v>
      </c>
      <c r="K65" s="57">
        <f t="shared" si="2"/>
        <v>44413.6490181819</v>
      </c>
      <c r="L65" s="57">
        <v>4322.52360490909</v>
      </c>
      <c r="M65" s="57">
        <f t="shared" si="3"/>
        <v>12967.5708147273</v>
      </c>
      <c r="N65" s="58">
        <v>0.291972650331403</v>
      </c>
      <c r="O65" s="59">
        <v>38342.41</v>
      </c>
      <c r="P65" s="59">
        <v>11725.74</v>
      </c>
      <c r="Q65" s="74"/>
      <c r="R65" s="75"/>
      <c r="S65" s="5">
        <f t="shared" si="10"/>
        <v>38342.41</v>
      </c>
      <c r="T65" s="5">
        <f t="shared" si="11"/>
        <v>11725.74</v>
      </c>
      <c r="U65" s="56">
        <f t="shared" si="4"/>
        <v>0.992797765433527</v>
      </c>
      <c r="V65" s="56">
        <f t="shared" si="12"/>
        <v>1.00327099810477</v>
      </c>
      <c r="W65" s="76">
        <f t="shared" si="13"/>
        <v>0.863302404724807</v>
      </c>
      <c r="X65" s="76">
        <f t="shared" si="14"/>
        <v>0.904235663527902</v>
      </c>
      <c r="Y65" s="79"/>
      <c r="Z65" s="79"/>
    </row>
    <row r="66" spans="1:27">
      <c r="A66" s="38">
        <v>64</v>
      </c>
      <c r="B66" s="39" t="s">
        <v>25</v>
      </c>
      <c r="C66" s="40">
        <v>549</v>
      </c>
      <c r="D66" s="41" t="s">
        <v>90</v>
      </c>
      <c r="E66" s="42">
        <v>7115.44036363636</v>
      </c>
      <c r="F66" s="42">
        <f t="shared" si="0"/>
        <v>21346.3210909091</v>
      </c>
      <c r="G66" s="42">
        <v>2045.617056</v>
      </c>
      <c r="H66" s="42">
        <f t="shared" si="1"/>
        <v>6136.851168</v>
      </c>
      <c r="I66" s="56">
        <v>0.28748987433781</v>
      </c>
      <c r="J66" s="57">
        <v>8182.75641818182</v>
      </c>
      <c r="K66" s="57">
        <f t="shared" si="2"/>
        <v>24548.2692545455</v>
      </c>
      <c r="L66" s="57">
        <v>2269.6608288</v>
      </c>
      <c r="M66" s="57">
        <f t="shared" si="3"/>
        <v>6808.9824864</v>
      </c>
      <c r="N66" s="58">
        <v>0.277371183108529</v>
      </c>
      <c r="O66" s="59">
        <v>20978.98</v>
      </c>
      <c r="P66" s="59">
        <v>5836.74</v>
      </c>
      <c r="Q66" s="74"/>
      <c r="R66" s="75"/>
      <c r="S66" s="5">
        <f t="shared" si="10"/>
        <v>20978.98</v>
      </c>
      <c r="T66" s="5">
        <f t="shared" si="11"/>
        <v>5836.74</v>
      </c>
      <c r="U66" s="56">
        <f t="shared" si="4"/>
        <v>0.982791363001397</v>
      </c>
      <c r="V66" s="56">
        <f t="shared" si="12"/>
        <v>0.951096880177753</v>
      </c>
      <c r="W66" s="76">
        <f t="shared" si="13"/>
        <v>0.854601185218604</v>
      </c>
      <c r="X66" s="76">
        <f t="shared" si="14"/>
        <v>0.857211780417717</v>
      </c>
      <c r="Y66" s="79"/>
      <c r="Z66" s="79"/>
      <c r="AA66"/>
    </row>
    <row r="67" spans="1:27">
      <c r="A67" s="38">
        <v>65</v>
      </c>
      <c r="B67" s="39" t="s">
        <v>25</v>
      </c>
      <c r="C67" s="40">
        <v>104533</v>
      </c>
      <c r="D67" s="41" t="s">
        <v>91</v>
      </c>
      <c r="E67" s="42">
        <v>5287.35136363636</v>
      </c>
      <c r="F67" s="42">
        <f t="shared" ref="F67:F117" si="15">E67*3</f>
        <v>15862.0540909091</v>
      </c>
      <c r="G67" s="42">
        <v>1574.17638763636</v>
      </c>
      <c r="H67" s="42">
        <f t="shared" ref="H67:H117" si="16">G67*3</f>
        <v>4722.52916290908</v>
      </c>
      <c r="I67" s="56">
        <v>0.297724943808865</v>
      </c>
      <c r="J67" s="57">
        <v>6080.45406818182</v>
      </c>
      <c r="K67" s="57">
        <f t="shared" ref="K67:K117" si="17">J67*3</f>
        <v>18241.3622045455</v>
      </c>
      <c r="L67" s="57">
        <v>1746.58618247273</v>
      </c>
      <c r="M67" s="57">
        <f t="shared" ref="M67:M117" si="18">L67*3</f>
        <v>5239.75854741819</v>
      </c>
      <c r="N67" s="58">
        <v>0.287246012039195</v>
      </c>
      <c r="O67" s="59">
        <v>15463.59</v>
      </c>
      <c r="P67" s="59">
        <v>4443.51</v>
      </c>
      <c r="Q67" s="74"/>
      <c r="R67" s="75"/>
      <c r="S67" s="5">
        <f t="shared" si="10"/>
        <v>15463.59</v>
      </c>
      <c r="T67" s="5">
        <f t="shared" si="11"/>
        <v>4443.51</v>
      </c>
      <c r="U67" s="56">
        <f t="shared" ref="U67:U118" si="19">O67/F67</f>
        <v>0.97487941419028</v>
      </c>
      <c r="V67" s="56">
        <f t="shared" si="12"/>
        <v>0.940917429351097</v>
      </c>
      <c r="W67" s="76">
        <f t="shared" si="13"/>
        <v>0.847721229730677</v>
      </c>
      <c r="X67" s="76">
        <f t="shared" si="14"/>
        <v>0.848037168084677</v>
      </c>
      <c r="Y67" s="79"/>
      <c r="Z67" s="79"/>
      <c r="AA67"/>
    </row>
    <row r="68" spans="1:27">
      <c r="A68" s="38">
        <v>66</v>
      </c>
      <c r="B68" s="39" t="s">
        <v>23</v>
      </c>
      <c r="C68" s="40">
        <v>571</v>
      </c>
      <c r="D68" s="46" t="s">
        <v>92</v>
      </c>
      <c r="E68" s="42">
        <v>18806.6520227273</v>
      </c>
      <c r="F68" s="42">
        <f t="shared" si="15"/>
        <v>56419.9560681819</v>
      </c>
      <c r="G68" s="42">
        <v>5468.5996575</v>
      </c>
      <c r="H68" s="42">
        <f t="shared" si="16"/>
        <v>16405.7989725</v>
      </c>
      <c r="I68" s="56">
        <v>0.290780073502257</v>
      </c>
      <c r="J68" s="57">
        <v>21627.6498261364</v>
      </c>
      <c r="K68" s="57">
        <f t="shared" si="17"/>
        <v>64882.9494784092</v>
      </c>
      <c r="L68" s="57">
        <v>6067.54152475</v>
      </c>
      <c r="M68" s="57">
        <f t="shared" si="18"/>
        <v>18202.62457425</v>
      </c>
      <c r="N68" s="58">
        <v>0.280545578161598</v>
      </c>
      <c r="O68" s="59">
        <v>54848.94</v>
      </c>
      <c r="P68" s="59">
        <v>16877.86</v>
      </c>
      <c r="Q68" s="74"/>
      <c r="R68" s="75"/>
      <c r="S68" s="5">
        <f t="shared" ref="S68:S99" si="20">O68-Q68</f>
        <v>54848.94</v>
      </c>
      <c r="T68" s="5">
        <f t="shared" ref="T68:T99" si="21">P68-R68</f>
        <v>16877.86</v>
      </c>
      <c r="U68" s="56">
        <f t="shared" si="19"/>
        <v>0.972154957613165</v>
      </c>
      <c r="V68" s="56">
        <f t="shared" ref="V68:V99" si="22">P68/H68</f>
        <v>1.02877403461369</v>
      </c>
      <c r="W68" s="76">
        <f t="shared" ref="W68:W99" si="23">S68/K68</f>
        <v>0.845352137054926</v>
      </c>
      <c r="X68" s="76">
        <f t="shared" ref="X68:X99" si="24">T68/M68</f>
        <v>0.927221232913629</v>
      </c>
      <c r="Y68" s="79"/>
      <c r="Z68" s="79"/>
      <c r="AA68"/>
    </row>
    <row r="69" spans="1:26">
      <c r="A69" s="38">
        <v>67</v>
      </c>
      <c r="B69" s="39" t="s">
        <v>33</v>
      </c>
      <c r="C69" s="40">
        <v>102565</v>
      </c>
      <c r="D69" s="41" t="s">
        <v>93</v>
      </c>
      <c r="E69" s="42">
        <v>6784.06590909091</v>
      </c>
      <c r="F69" s="42">
        <f t="shared" si="15"/>
        <v>20352.1977272727</v>
      </c>
      <c r="G69" s="42">
        <v>2118.51246981818</v>
      </c>
      <c r="H69" s="42">
        <f t="shared" si="16"/>
        <v>6355.53740945454</v>
      </c>
      <c r="I69" s="56">
        <v>0.312277695736902</v>
      </c>
      <c r="J69" s="57">
        <v>7801.67579545455</v>
      </c>
      <c r="K69" s="57">
        <f t="shared" si="17"/>
        <v>23405.0273863637</v>
      </c>
      <c r="L69" s="57">
        <v>2350.54002603636</v>
      </c>
      <c r="M69" s="57">
        <f t="shared" si="18"/>
        <v>7051.62007810908</v>
      </c>
      <c r="N69" s="58">
        <v>0.301286555307239</v>
      </c>
      <c r="O69" s="59">
        <v>19767.96</v>
      </c>
      <c r="P69" s="59">
        <v>5933.17</v>
      </c>
      <c r="Q69" s="74"/>
      <c r="R69" s="75"/>
      <c r="S69" s="5">
        <f t="shared" si="20"/>
        <v>19767.96</v>
      </c>
      <c r="T69" s="5">
        <f t="shared" si="21"/>
        <v>5933.17</v>
      </c>
      <c r="U69" s="56">
        <f t="shared" si="19"/>
        <v>0.971293629557765</v>
      </c>
      <c r="V69" s="56">
        <f t="shared" si="22"/>
        <v>0.933543399677544</v>
      </c>
      <c r="W69" s="76">
        <f t="shared" si="23"/>
        <v>0.844603156137184</v>
      </c>
      <c r="X69" s="76">
        <f t="shared" si="24"/>
        <v>0.841391046919675</v>
      </c>
      <c r="Y69" s="79"/>
      <c r="Z69" s="79"/>
    </row>
    <row r="70" spans="1:26">
      <c r="A70" s="38">
        <v>68</v>
      </c>
      <c r="B70" s="39" t="s">
        <v>33</v>
      </c>
      <c r="C70" s="40">
        <v>106569</v>
      </c>
      <c r="D70" s="41" t="s">
        <v>94</v>
      </c>
      <c r="E70" s="42">
        <v>6761.52065909091</v>
      </c>
      <c r="F70" s="42">
        <f t="shared" si="15"/>
        <v>20284.5619772727</v>
      </c>
      <c r="G70" s="42">
        <v>2011.49299622727</v>
      </c>
      <c r="H70" s="42">
        <f t="shared" si="16"/>
        <v>6034.47898868181</v>
      </c>
      <c r="I70" s="56">
        <v>0.297491215015783</v>
      </c>
      <c r="J70" s="57">
        <v>7775.74875795454</v>
      </c>
      <c r="K70" s="57">
        <f t="shared" si="17"/>
        <v>23327.2462738636</v>
      </c>
      <c r="L70" s="57">
        <v>2231.79937200454</v>
      </c>
      <c r="M70" s="57">
        <f t="shared" si="18"/>
        <v>6695.39811601362</v>
      </c>
      <c r="N70" s="58">
        <v>0.287020509725372</v>
      </c>
      <c r="O70" s="59">
        <v>19697.55</v>
      </c>
      <c r="P70" s="59">
        <v>5420.18</v>
      </c>
      <c r="Q70" s="74"/>
      <c r="R70" s="75"/>
      <c r="S70" s="5">
        <f t="shared" si="20"/>
        <v>19697.55</v>
      </c>
      <c r="T70" s="5">
        <f t="shared" si="21"/>
        <v>5420.18</v>
      </c>
      <c r="U70" s="56">
        <f t="shared" si="19"/>
        <v>0.971061146011908</v>
      </c>
      <c r="V70" s="56">
        <f t="shared" si="22"/>
        <v>0.89820181827893</v>
      </c>
      <c r="W70" s="76">
        <f t="shared" si="23"/>
        <v>0.844400996532094</v>
      </c>
      <c r="X70" s="76">
        <f t="shared" si="24"/>
        <v>0.809538119478865</v>
      </c>
      <c r="Y70" s="79"/>
      <c r="Z70" s="79"/>
    </row>
    <row r="71" spans="1:27">
      <c r="A71" s="38">
        <v>69</v>
      </c>
      <c r="B71" s="39" t="s">
        <v>25</v>
      </c>
      <c r="C71" s="40">
        <v>102567</v>
      </c>
      <c r="D71" s="41" t="s">
        <v>95</v>
      </c>
      <c r="E71" s="42">
        <v>3828.01186363636</v>
      </c>
      <c r="F71" s="42">
        <f t="shared" si="15"/>
        <v>11484.0355909091</v>
      </c>
      <c r="G71" s="42">
        <v>1025.30412313636</v>
      </c>
      <c r="H71" s="42">
        <f t="shared" si="16"/>
        <v>3075.91236940908</v>
      </c>
      <c r="I71" s="56">
        <v>0.267842462265096</v>
      </c>
      <c r="J71" s="57">
        <v>4402.21364318182</v>
      </c>
      <c r="K71" s="57">
        <f t="shared" si="17"/>
        <v>13206.6409295455</v>
      </c>
      <c r="L71" s="57">
        <v>1137.59933662273</v>
      </c>
      <c r="M71" s="57">
        <f t="shared" si="18"/>
        <v>3412.79800986819</v>
      </c>
      <c r="N71" s="58">
        <v>0.25841529485618</v>
      </c>
      <c r="O71" s="59">
        <v>11103.61</v>
      </c>
      <c r="P71" s="59">
        <v>2582.79</v>
      </c>
      <c r="Q71" s="74"/>
      <c r="R71" s="75"/>
      <c r="S71" s="5">
        <f t="shared" si="20"/>
        <v>11103.61</v>
      </c>
      <c r="T71" s="5">
        <f t="shared" si="21"/>
        <v>2582.79</v>
      </c>
      <c r="U71" s="56">
        <f t="shared" si="19"/>
        <v>0.966873527350416</v>
      </c>
      <c r="V71" s="56">
        <f t="shared" si="22"/>
        <v>0.839682568881566</v>
      </c>
      <c r="W71" s="76">
        <f t="shared" si="23"/>
        <v>0.84075958900036</v>
      </c>
      <c r="X71" s="76">
        <f t="shared" si="24"/>
        <v>0.756795448348188</v>
      </c>
      <c r="Y71" s="79"/>
      <c r="Z71" s="79"/>
      <c r="AA71"/>
    </row>
    <row r="72" spans="1:27">
      <c r="A72" s="38">
        <v>70</v>
      </c>
      <c r="B72" s="39" t="s">
        <v>27</v>
      </c>
      <c r="C72" s="40">
        <v>102479</v>
      </c>
      <c r="D72" s="41" t="s">
        <v>96</v>
      </c>
      <c r="E72" s="42">
        <v>6736.67145454545</v>
      </c>
      <c r="F72" s="42">
        <f t="shared" si="15"/>
        <v>20210.0143636364</v>
      </c>
      <c r="G72" s="42">
        <v>2146.522518</v>
      </c>
      <c r="H72" s="42">
        <f t="shared" si="16"/>
        <v>6439.567554</v>
      </c>
      <c r="I72" s="56">
        <v>0.318632507534811</v>
      </c>
      <c r="J72" s="57">
        <v>7747.17217272727</v>
      </c>
      <c r="K72" s="57">
        <f t="shared" si="17"/>
        <v>23241.5165181818</v>
      </c>
      <c r="L72" s="57">
        <v>2381.6178414</v>
      </c>
      <c r="M72" s="57">
        <f t="shared" si="18"/>
        <v>7144.8535242</v>
      </c>
      <c r="N72" s="58">
        <v>0.307417698780998</v>
      </c>
      <c r="O72" s="59">
        <v>19508.24</v>
      </c>
      <c r="P72" s="59">
        <v>5844.73</v>
      </c>
      <c r="Q72" s="74"/>
      <c r="R72" s="75"/>
      <c r="S72" s="5">
        <f t="shared" si="20"/>
        <v>19508.24</v>
      </c>
      <c r="T72" s="5">
        <f t="shared" si="21"/>
        <v>5844.73</v>
      </c>
      <c r="U72" s="56">
        <f t="shared" si="19"/>
        <v>0.965275909704493</v>
      </c>
      <c r="V72" s="56">
        <f t="shared" si="22"/>
        <v>0.907627717387558</v>
      </c>
      <c r="W72" s="76">
        <f t="shared" si="23"/>
        <v>0.839370356264779</v>
      </c>
      <c r="X72" s="76">
        <f t="shared" si="24"/>
        <v>0.818033565027413</v>
      </c>
      <c r="Y72" s="79"/>
      <c r="Z72" s="79"/>
      <c r="AA72" s="80"/>
    </row>
    <row r="73" spans="1:27">
      <c r="A73" s="38">
        <v>71</v>
      </c>
      <c r="B73" s="39" t="s">
        <v>23</v>
      </c>
      <c r="C73" s="40">
        <v>724</v>
      </c>
      <c r="D73" s="41" t="s">
        <v>97</v>
      </c>
      <c r="E73" s="42">
        <v>10417.7372727273</v>
      </c>
      <c r="F73" s="42">
        <f t="shared" si="15"/>
        <v>31253.2118181819</v>
      </c>
      <c r="G73" s="42">
        <v>3125.43925527273</v>
      </c>
      <c r="H73" s="42">
        <f t="shared" si="16"/>
        <v>9376.31776581819</v>
      </c>
      <c r="I73" s="56">
        <v>0.30001133388676</v>
      </c>
      <c r="J73" s="57">
        <v>11980.3978636364</v>
      </c>
      <c r="K73" s="57">
        <f t="shared" si="17"/>
        <v>35941.1935909092</v>
      </c>
      <c r="L73" s="57">
        <v>3467.74926894546</v>
      </c>
      <c r="M73" s="57">
        <f t="shared" si="18"/>
        <v>10403.2478068364</v>
      </c>
      <c r="N73" s="58">
        <v>0.289451928760311</v>
      </c>
      <c r="O73" s="59">
        <v>29759.81</v>
      </c>
      <c r="P73" s="59">
        <v>8754.94</v>
      </c>
      <c r="Q73" s="74"/>
      <c r="R73" s="75"/>
      <c r="S73" s="5">
        <f t="shared" si="20"/>
        <v>29759.81</v>
      </c>
      <c r="T73" s="5">
        <f t="shared" si="21"/>
        <v>8754.94</v>
      </c>
      <c r="U73" s="56">
        <f t="shared" si="19"/>
        <v>0.952216052965376</v>
      </c>
      <c r="V73" s="56">
        <f t="shared" si="22"/>
        <v>0.933729020140139</v>
      </c>
      <c r="W73" s="76">
        <f t="shared" si="23"/>
        <v>0.828013959100326</v>
      </c>
      <c r="X73" s="76">
        <f t="shared" si="24"/>
        <v>0.841558344332312</v>
      </c>
      <c r="Y73" s="79"/>
      <c r="Z73" s="79"/>
      <c r="AA73"/>
    </row>
    <row r="74" spans="1:26">
      <c r="A74" s="38">
        <v>72</v>
      </c>
      <c r="B74" s="39" t="s">
        <v>33</v>
      </c>
      <c r="C74" s="40">
        <v>104429</v>
      </c>
      <c r="D74" s="41" t="s">
        <v>98</v>
      </c>
      <c r="E74" s="42">
        <v>5702.73954545454</v>
      </c>
      <c r="F74" s="42">
        <f t="shared" si="15"/>
        <v>17108.2186363636</v>
      </c>
      <c r="G74" s="42">
        <v>1351.57815354545</v>
      </c>
      <c r="H74" s="42">
        <f t="shared" si="16"/>
        <v>4054.73446063635</v>
      </c>
      <c r="I74" s="56">
        <v>0.237005064455863</v>
      </c>
      <c r="J74" s="57">
        <v>6558.15047727273</v>
      </c>
      <c r="K74" s="57">
        <f t="shared" si="17"/>
        <v>19674.4514318182</v>
      </c>
      <c r="L74" s="57">
        <v>1499.60814179091</v>
      </c>
      <c r="M74" s="57">
        <f t="shared" si="18"/>
        <v>4498.82442537273</v>
      </c>
      <c r="N74" s="58">
        <v>0.228663271296961</v>
      </c>
      <c r="O74" s="59">
        <v>16093.97</v>
      </c>
      <c r="P74" s="59">
        <v>4219.68</v>
      </c>
      <c r="Q74" s="74"/>
      <c r="R74" s="75"/>
      <c r="S74" s="5">
        <f t="shared" si="20"/>
        <v>16093.97</v>
      </c>
      <c r="T74" s="5">
        <f t="shared" si="21"/>
        <v>4219.68</v>
      </c>
      <c r="U74" s="56">
        <f t="shared" si="19"/>
        <v>0.9407157075835</v>
      </c>
      <c r="V74" s="56">
        <f t="shared" si="22"/>
        <v>1.04067973894837</v>
      </c>
      <c r="W74" s="76">
        <f t="shared" si="23"/>
        <v>0.818013658768258</v>
      </c>
      <c r="X74" s="76">
        <f t="shared" si="24"/>
        <v>0.937951696047884</v>
      </c>
      <c r="Y74" s="79"/>
      <c r="Z74" s="79"/>
    </row>
    <row r="75" spans="1:27">
      <c r="A75" s="38">
        <v>73</v>
      </c>
      <c r="B75" s="39" t="s">
        <v>25</v>
      </c>
      <c r="C75" s="40">
        <v>748</v>
      </c>
      <c r="D75" s="41" t="s">
        <v>99</v>
      </c>
      <c r="E75" s="42">
        <v>7838.49063636364</v>
      </c>
      <c r="F75" s="42">
        <f t="shared" si="15"/>
        <v>23515.4719090909</v>
      </c>
      <c r="G75" s="42">
        <v>2341.71651763636</v>
      </c>
      <c r="H75" s="42">
        <f t="shared" si="16"/>
        <v>7025.14955290908</v>
      </c>
      <c r="I75" s="56">
        <v>0.29874584614197</v>
      </c>
      <c r="J75" s="57">
        <v>9014.26423181818</v>
      </c>
      <c r="K75" s="57">
        <f t="shared" si="17"/>
        <v>27042.7926954545</v>
      </c>
      <c r="L75" s="57">
        <v>2598.19023147273</v>
      </c>
      <c r="M75" s="57">
        <f t="shared" si="18"/>
        <v>7794.57069441819</v>
      </c>
      <c r="N75" s="58">
        <v>0.288230981992046</v>
      </c>
      <c r="O75" s="59">
        <v>22047.36</v>
      </c>
      <c r="P75" s="59">
        <v>6525.5</v>
      </c>
      <c r="Q75" s="74"/>
      <c r="R75" s="75"/>
      <c r="S75" s="5">
        <f t="shared" si="20"/>
        <v>22047.36</v>
      </c>
      <c r="T75" s="5">
        <f t="shared" si="21"/>
        <v>6525.5</v>
      </c>
      <c r="U75" s="56">
        <f t="shared" si="19"/>
        <v>0.93756825656034</v>
      </c>
      <c r="V75" s="56">
        <f t="shared" si="22"/>
        <v>0.928877022596312</v>
      </c>
      <c r="W75" s="76">
        <f t="shared" si="23"/>
        <v>0.815276744835079</v>
      </c>
      <c r="X75" s="76">
        <f t="shared" si="24"/>
        <v>0.83718529933573</v>
      </c>
      <c r="Y75" s="79"/>
      <c r="Z75" s="79"/>
      <c r="AA75"/>
    </row>
    <row r="76" spans="1:27">
      <c r="A76" s="38">
        <v>74</v>
      </c>
      <c r="B76" s="39" t="s">
        <v>23</v>
      </c>
      <c r="C76" s="40">
        <v>387</v>
      </c>
      <c r="D76" s="41" t="s">
        <v>100</v>
      </c>
      <c r="E76" s="42">
        <v>10302.7074545455</v>
      </c>
      <c r="F76" s="42">
        <f t="shared" si="15"/>
        <v>30908.1223636365</v>
      </c>
      <c r="G76" s="42">
        <v>3005.92257381818</v>
      </c>
      <c r="H76" s="42">
        <f t="shared" si="16"/>
        <v>9017.76772145454</v>
      </c>
      <c r="I76" s="56">
        <v>0.291760451034839</v>
      </c>
      <c r="J76" s="57">
        <v>11848.1135727273</v>
      </c>
      <c r="K76" s="57">
        <f t="shared" si="17"/>
        <v>35544.3407181819</v>
      </c>
      <c r="L76" s="57">
        <v>3335.14266523636</v>
      </c>
      <c r="M76" s="57">
        <f t="shared" si="18"/>
        <v>10005.4279957091</v>
      </c>
      <c r="N76" s="58">
        <v>0.281491449652661</v>
      </c>
      <c r="O76" s="59">
        <v>28944.7</v>
      </c>
      <c r="P76" s="59">
        <v>8974.84</v>
      </c>
      <c r="Q76" s="74"/>
      <c r="R76" s="75"/>
      <c r="S76" s="5">
        <f t="shared" si="20"/>
        <v>28944.7</v>
      </c>
      <c r="T76" s="5">
        <f t="shared" si="21"/>
        <v>8974.84</v>
      </c>
      <c r="U76" s="56">
        <f t="shared" si="19"/>
        <v>0.936475521206475</v>
      </c>
      <c r="V76" s="56">
        <f t="shared" si="22"/>
        <v>0.995239651011147</v>
      </c>
      <c r="W76" s="76">
        <f t="shared" si="23"/>
        <v>0.814326540179545</v>
      </c>
      <c r="X76" s="76">
        <f t="shared" si="24"/>
        <v>0.896997110353393</v>
      </c>
      <c r="Y76" s="79"/>
      <c r="Z76" s="79"/>
      <c r="AA76"/>
    </row>
    <row r="77" spans="1:27">
      <c r="A77" s="38">
        <v>75</v>
      </c>
      <c r="B77" s="39" t="s">
        <v>23</v>
      </c>
      <c r="C77" s="40">
        <v>546</v>
      </c>
      <c r="D77" s="41" t="s">
        <v>101</v>
      </c>
      <c r="E77" s="42">
        <v>11297.9105454545</v>
      </c>
      <c r="F77" s="42">
        <f t="shared" si="15"/>
        <v>33893.7316363635</v>
      </c>
      <c r="G77" s="42">
        <v>3721.07415272727</v>
      </c>
      <c r="H77" s="42">
        <f t="shared" si="16"/>
        <v>11163.2224581818</v>
      </c>
      <c r="I77" s="56">
        <v>0.329359498622014</v>
      </c>
      <c r="J77" s="57">
        <v>12992.5971272727</v>
      </c>
      <c r="K77" s="57">
        <f t="shared" si="17"/>
        <v>38977.7913818181</v>
      </c>
      <c r="L77" s="57">
        <v>4128.62036945455</v>
      </c>
      <c r="M77" s="57">
        <f t="shared" si="18"/>
        <v>12385.8611083636</v>
      </c>
      <c r="N77" s="58">
        <v>0.317767135316477</v>
      </c>
      <c r="O77" s="59">
        <v>31598.61</v>
      </c>
      <c r="P77" s="59">
        <v>9883</v>
      </c>
      <c r="Q77" s="74"/>
      <c r="R77" s="75"/>
      <c r="S77" s="5">
        <f t="shared" si="20"/>
        <v>31598.61</v>
      </c>
      <c r="T77" s="5">
        <f t="shared" si="21"/>
        <v>9883</v>
      </c>
      <c r="U77" s="56">
        <f t="shared" si="19"/>
        <v>0.932284775810842</v>
      </c>
      <c r="V77" s="56">
        <f t="shared" si="22"/>
        <v>0.885317840526998</v>
      </c>
      <c r="W77" s="76">
        <f t="shared" si="23"/>
        <v>0.810682413748557</v>
      </c>
      <c r="X77" s="76">
        <f t="shared" si="24"/>
        <v>0.79792595068957</v>
      </c>
      <c r="Y77" s="79"/>
      <c r="Z77" s="79"/>
      <c r="AA77"/>
    </row>
    <row r="78" spans="1:27">
      <c r="A78" s="38">
        <v>76</v>
      </c>
      <c r="B78" s="39" t="s">
        <v>23</v>
      </c>
      <c r="C78" s="40">
        <v>740</v>
      </c>
      <c r="D78" s="41" t="s">
        <v>102</v>
      </c>
      <c r="E78" s="42">
        <v>5095.49904545455</v>
      </c>
      <c r="F78" s="42">
        <f t="shared" si="15"/>
        <v>15286.4971363636</v>
      </c>
      <c r="G78" s="42">
        <v>1649.12242186364</v>
      </c>
      <c r="H78" s="42">
        <f t="shared" si="16"/>
        <v>4947.36726559092</v>
      </c>
      <c r="I78" s="56">
        <v>0.323642965517723</v>
      </c>
      <c r="J78" s="57">
        <v>5859.82390227273</v>
      </c>
      <c r="K78" s="57">
        <f t="shared" si="17"/>
        <v>17579.4717068182</v>
      </c>
      <c r="L78" s="57">
        <v>1829.74059187727</v>
      </c>
      <c r="M78" s="57">
        <f t="shared" si="18"/>
        <v>5489.22177563181</v>
      </c>
      <c r="N78" s="58">
        <v>0.312251805240702</v>
      </c>
      <c r="O78" s="59">
        <v>14178.42</v>
      </c>
      <c r="P78" s="59">
        <v>4494.91</v>
      </c>
      <c r="Q78" s="74"/>
      <c r="R78" s="75"/>
      <c r="S78" s="5">
        <f t="shared" si="20"/>
        <v>14178.42</v>
      </c>
      <c r="T78" s="5">
        <f t="shared" si="21"/>
        <v>4494.91</v>
      </c>
      <c r="U78" s="56">
        <f t="shared" si="19"/>
        <v>0.927512684791096</v>
      </c>
      <c r="V78" s="56">
        <f t="shared" si="22"/>
        <v>0.908545850489457</v>
      </c>
      <c r="W78" s="76">
        <f t="shared" si="23"/>
        <v>0.806532769383559</v>
      </c>
      <c r="X78" s="76">
        <f t="shared" si="24"/>
        <v>0.818861066964749</v>
      </c>
      <c r="Y78" s="79"/>
      <c r="Z78" s="79"/>
      <c r="AA78"/>
    </row>
    <row r="79" spans="1:27">
      <c r="A79" s="38">
        <v>77</v>
      </c>
      <c r="B79" s="39" t="s">
        <v>23</v>
      </c>
      <c r="C79" s="40">
        <v>733</v>
      </c>
      <c r="D79" s="41" t="s">
        <v>103</v>
      </c>
      <c r="E79" s="42">
        <v>5007.00884090909</v>
      </c>
      <c r="F79" s="42">
        <f t="shared" si="15"/>
        <v>15021.0265227273</v>
      </c>
      <c r="G79" s="42">
        <v>1554.99092509091</v>
      </c>
      <c r="H79" s="42">
        <f t="shared" si="16"/>
        <v>4664.97277527273</v>
      </c>
      <c r="I79" s="56">
        <v>0.310562847899541</v>
      </c>
      <c r="J79" s="57">
        <v>5758.06016704545</v>
      </c>
      <c r="K79" s="57">
        <f t="shared" si="17"/>
        <v>17274.1805011364</v>
      </c>
      <c r="L79" s="57">
        <v>1725.29945498182</v>
      </c>
      <c r="M79" s="57">
        <f t="shared" si="18"/>
        <v>5175.89836494546</v>
      </c>
      <c r="N79" s="58">
        <v>0.299632064433098</v>
      </c>
      <c r="O79" s="59">
        <v>13911.91</v>
      </c>
      <c r="P79" s="59">
        <v>4524.71</v>
      </c>
      <c r="Q79" s="74"/>
      <c r="R79" s="75"/>
      <c r="S79" s="5">
        <f t="shared" si="20"/>
        <v>13911.91</v>
      </c>
      <c r="T79" s="5">
        <f t="shared" si="21"/>
        <v>4524.71</v>
      </c>
      <c r="U79" s="56">
        <f t="shared" si="19"/>
        <v>0.926162401680793</v>
      </c>
      <c r="V79" s="56">
        <f t="shared" si="22"/>
        <v>0.969932777310897</v>
      </c>
      <c r="W79" s="76">
        <f t="shared" si="23"/>
        <v>0.805358610157211</v>
      </c>
      <c r="X79" s="76">
        <f t="shared" si="24"/>
        <v>0.874188340065615</v>
      </c>
      <c r="Y79" s="79"/>
      <c r="Z79" s="79"/>
      <c r="AA79"/>
    </row>
    <row r="80" spans="1:27">
      <c r="A80" s="38">
        <v>78</v>
      </c>
      <c r="B80" s="39" t="s">
        <v>27</v>
      </c>
      <c r="C80" s="40">
        <v>355</v>
      </c>
      <c r="D80" s="41" t="s">
        <v>104</v>
      </c>
      <c r="E80" s="42">
        <v>8152.25236363636</v>
      </c>
      <c r="F80" s="42">
        <f t="shared" si="15"/>
        <v>24456.7570909091</v>
      </c>
      <c r="G80" s="42">
        <v>2523.65223313636</v>
      </c>
      <c r="H80" s="42">
        <f t="shared" si="16"/>
        <v>7570.95669940908</v>
      </c>
      <c r="I80" s="56">
        <v>0.309565028236034</v>
      </c>
      <c r="J80" s="57">
        <v>9375.09021818182</v>
      </c>
      <c r="K80" s="57">
        <f t="shared" si="17"/>
        <v>28125.2706545455</v>
      </c>
      <c r="L80" s="57">
        <v>2800.05223962273</v>
      </c>
      <c r="M80" s="57">
        <f t="shared" si="18"/>
        <v>8400.15671886819</v>
      </c>
      <c r="N80" s="58">
        <v>0.298669364716339</v>
      </c>
      <c r="O80" s="59">
        <v>22261.58</v>
      </c>
      <c r="P80" s="59">
        <v>5474.89</v>
      </c>
      <c r="Q80" s="74"/>
      <c r="R80" s="75"/>
      <c r="S80" s="5">
        <f t="shared" si="20"/>
        <v>22261.58</v>
      </c>
      <c r="T80" s="5">
        <f t="shared" si="21"/>
        <v>5474.89</v>
      </c>
      <c r="U80" s="56">
        <f t="shared" si="19"/>
        <v>0.910242511599174</v>
      </c>
      <c r="V80" s="56">
        <f t="shared" si="22"/>
        <v>0.723143747530259</v>
      </c>
      <c r="W80" s="76">
        <f t="shared" si="23"/>
        <v>0.791515227477541</v>
      </c>
      <c r="X80" s="76">
        <f t="shared" si="24"/>
        <v>0.651760459147442</v>
      </c>
      <c r="Y80" s="79"/>
      <c r="Z80" s="79"/>
      <c r="AA80" s="80"/>
    </row>
    <row r="81" spans="1:27">
      <c r="A81" s="38">
        <v>79</v>
      </c>
      <c r="B81" s="39" t="s">
        <v>25</v>
      </c>
      <c r="C81" s="40">
        <v>514</v>
      </c>
      <c r="D81" s="41" t="s">
        <v>105</v>
      </c>
      <c r="E81" s="42">
        <v>9523.28295454546</v>
      </c>
      <c r="F81" s="42">
        <f t="shared" si="15"/>
        <v>28569.8488636364</v>
      </c>
      <c r="G81" s="42">
        <v>3100.55263636364</v>
      </c>
      <c r="H81" s="42">
        <f t="shared" si="16"/>
        <v>9301.65790909092</v>
      </c>
      <c r="I81" s="56">
        <v>0.325576027842767</v>
      </c>
      <c r="J81" s="57">
        <v>10951.7753977273</v>
      </c>
      <c r="K81" s="57">
        <f t="shared" si="17"/>
        <v>32855.3261931819</v>
      </c>
      <c r="L81" s="57">
        <v>3440.13697272727</v>
      </c>
      <c r="M81" s="57">
        <f t="shared" si="18"/>
        <v>10320.4109181818</v>
      </c>
      <c r="N81" s="58">
        <v>0.314116830175423</v>
      </c>
      <c r="O81" s="59">
        <v>25990.75</v>
      </c>
      <c r="P81" s="59">
        <v>8473.53</v>
      </c>
      <c r="Q81" s="74"/>
      <c r="R81" s="75"/>
      <c r="S81" s="5">
        <f t="shared" si="20"/>
        <v>25990.75</v>
      </c>
      <c r="T81" s="5">
        <f t="shared" si="21"/>
        <v>8473.53</v>
      </c>
      <c r="U81" s="56">
        <f t="shared" si="19"/>
        <v>0.909726548574113</v>
      </c>
      <c r="V81" s="56">
        <f t="shared" si="22"/>
        <v>0.910969859654637</v>
      </c>
      <c r="W81" s="76">
        <f t="shared" si="23"/>
        <v>0.791066563977489</v>
      </c>
      <c r="X81" s="76">
        <f t="shared" si="24"/>
        <v>0.821045796255255</v>
      </c>
      <c r="Y81" s="79"/>
      <c r="Z81" s="79"/>
      <c r="AA81"/>
    </row>
    <row r="82" ht="24" spans="1:27">
      <c r="A82" s="10">
        <v>80</v>
      </c>
      <c r="B82" s="81" t="s">
        <v>33</v>
      </c>
      <c r="C82" s="82">
        <v>582</v>
      </c>
      <c r="D82" s="83" t="s">
        <v>106</v>
      </c>
      <c r="E82" s="42">
        <v>36843.0964363636</v>
      </c>
      <c r="F82" s="42">
        <f t="shared" si="15"/>
        <v>110529.289309091</v>
      </c>
      <c r="G82" s="42">
        <v>7044.90895996364</v>
      </c>
      <c r="H82" s="42">
        <f t="shared" si="16"/>
        <v>21134.7268798909</v>
      </c>
      <c r="I82" s="56">
        <v>0.191213813207361</v>
      </c>
      <c r="J82" s="57">
        <v>40527.40608</v>
      </c>
      <c r="K82" s="57">
        <f t="shared" si="17"/>
        <v>121582.21824</v>
      </c>
      <c r="L82" s="57">
        <v>7476.64665192</v>
      </c>
      <c r="M82" s="57">
        <f t="shared" si="18"/>
        <v>22429.93995576</v>
      </c>
      <c r="N82" s="58">
        <v>0.184483720402962</v>
      </c>
      <c r="O82" s="74">
        <v>122570.42</v>
      </c>
      <c r="P82" s="74">
        <v>21178.31</v>
      </c>
      <c r="Q82" s="74"/>
      <c r="R82" s="75"/>
      <c r="S82" s="5">
        <f t="shared" si="20"/>
        <v>122570.42</v>
      </c>
      <c r="T82" s="5">
        <f t="shared" si="21"/>
        <v>21178.31</v>
      </c>
      <c r="U82" s="11">
        <f t="shared" si="19"/>
        <v>1.10894063253439</v>
      </c>
      <c r="V82" s="11">
        <f t="shared" si="22"/>
        <v>1.0020621567696</v>
      </c>
      <c r="W82" s="76">
        <f t="shared" si="23"/>
        <v>1.00812784775854</v>
      </c>
      <c r="X82" s="76">
        <f t="shared" si="24"/>
        <v>0.944198247599919</v>
      </c>
      <c r="Y82" s="79"/>
      <c r="Z82" s="79"/>
      <c r="AA82" s="26" t="s">
        <v>107</v>
      </c>
    </row>
    <row r="83" spans="1:26">
      <c r="A83" s="38">
        <v>81</v>
      </c>
      <c r="B83" s="39" t="s">
        <v>33</v>
      </c>
      <c r="C83" s="40">
        <v>106399</v>
      </c>
      <c r="D83" s="41" t="s">
        <v>108</v>
      </c>
      <c r="E83" s="42">
        <v>6841.59331818182</v>
      </c>
      <c r="F83" s="42">
        <f t="shared" si="15"/>
        <v>20524.7799545455</v>
      </c>
      <c r="G83" s="42">
        <v>2091.96073036364</v>
      </c>
      <c r="H83" s="42">
        <f t="shared" si="16"/>
        <v>6275.88219109092</v>
      </c>
      <c r="I83" s="56">
        <v>0.3057709853645</v>
      </c>
      <c r="J83" s="57">
        <v>7867.83231590909</v>
      </c>
      <c r="K83" s="57">
        <f t="shared" si="17"/>
        <v>23603.4969477273</v>
      </c>
      <c r="L83" s="57">
        <v>2321.08023892727</v>
      </c>
      <c r="M83" s="57">
        <f t="shared" si="18"/>
        <v>6963.24071678181</v>
      </c>
      <c r="N83" s="58">
        <v>0.295008859585626</v>
      </c>
      <c r="O83" s="59">
        <v>18639.79</v>
      </c>
      <c r="P83" s="59">
        <v>5218.16</v>
      </c>
      <c r="Q83" s="74"/>
      <c r="R83" s="75"/>
      <c r="S83" s="5">
        <f t="shared" si="20"/>
        <v>18639.79</v>
      </c>
      <c r="T83" s="5">
        <f t="shared" si="21"/>
        <v>5218.16</v>
      </c>
      <c r="U83" s="56">
        <f t="shared" si="19"/>
        <v>0.908160284362608</v>
      </c>
      <c r="V83" s="56">
        <f t="shared" si="22"/>
        <v>0.831462389049872</v>
      </c>
      <c r="W83" s="76">
        <f t="shared" si="23"/>
        <v>0.789704595097921</v>
      </c>
      <c r="X83" s="76">
        <f t="shared" si="24"/>
        <v>0.74938670257714</v>
      </c>
      <c r="Y83" s="79"/>
      <c r="Z83" s="79"/>
    </row>
    <row r="84" spans="1:27">
      <c r="A84" s="38">
        <v>82</v>
      </c>
      <c r="B84" s="39" t="s">
        <v>25</v>
      </c>
      <c r="C84" s="40">
        <v>746</v>
      </c>
      <c r="D84" s="41" t="s">
        <v>109</v>
      </c>
      <c r="E84" s="42">
        <v>10887.7964545455</v>
      </c>
      <c r="F84" s="42">
        <f t="shared" si="15"/>
        <v>32663.3893636365</v>
      </c>
      <c r="G84" s="42">
        <v>3060.46082618182</v>
      </c>
      <c r="H84" s="42">
        <f t="shared" si="16"/>
        <v>9181.38247854546</v>
      </c>
      <c r="I84" s="56">
        <v>0.281090929552061</v>
      </c>
      <c r="J84" s="57">
        <v>12520.9659227273</v>
      </c>
      <c r="K84" s="57">
        <f t="shared" si="17"/>
        <v>37562.8977681819</v>
      </c>
      <c r="L84" s="57">
        <v>3395.65415476364</v>
      </c>
      <c r="M84" s="57">
        <f t="shared" si="18"/>
        <v>10186.9624642909</v>
      </c>
      <c r="N84" s="58">
        <v>0.271197459981906</v>
      </c>
      <c r="O84" s="59">
        <v>29449.05</v>
      </c>
      <c r="P84" s="59">
        <v>11044.38</v>
      </c>
      <c r="Q84" s="74"/>
      <c r="R84" s="75"/>
      <c r="S84" s="5">
        <f t="shared" si="20"/>
        <v>29449.05</v>
      </c>
      <c r="T84" s="5">
        <f t="shared" si="21"/>
        <v>11044.38</v>
      </c>
      <c r="U84" s="56">
        <f t="shared" si="19"/>
        <v>0.901591983371604</v>
      </c>
      <c r="V84" s="56">
        <f t="shared" si="22"/>
        <v>1.20291034882904</v>
      </c>
      <c r="W84" s="76">
        <f t="shared" si="23"/>
        <v>0.783993029018788</v>
      </c>
      <c r="X84" s="76">
        <f t="shared" si="24"/>
        <v>1.08416812555408</v>
      </c>
      <c r="Y84" s="79"/>
      <c r="Z84" s="79"/>
      <c r="AA84"/>
    </row>
    <row r="85" spans="1:27">
      <c r="A85" s="38">
        <v>83</v>
      </c>
      <c r="B85" s="39" t="s">
        <v>21</v>
      </c>
      <c r="C85" s="40">
        <v>52</v>
      </c>
      <c r="D85" s="41" t="s">
        <v>110</v>
      </c>
      <c r="E85" s="42">
        <v>6179.11172727273</v>
      </c>
      <c r="F85" s="42">
        <f t="shared" si="15"/>
        <v>18537.3351818182</v>
      </c>
      <c r="G85" s="42">
        <v>1890.08293281818</v>
      </c>
      <c r="H85" s="42">
        <f t="shared" si="16"/>
        <v>5670.24879845454</v>
      </c>
      <c r="I85" s="56">
        <v>0.305882627834018</v>
      </c>
      <c r="J85" s="57">
        <v>7105.97848636364</v>
      </c>
      <c r="K85" s="57">
        <f t="shared" si="17"/>
        <v>21317.9354590909</v>
      </c>
      <c r="L85" s="57">
        <v>2097.09201593636</v>
      </c>
      <c r="M85" s="57">
        <f t="shared" si="18"/>
        <v>6291.27604780908</v>
      </c>
      <c r="N85" s="58">
        <v>0.295116572610047</v>
      </c>
      <c r="O85" s="59">
        <v>16504.4</v>
      </c>
      <c r="P85" s="59">
        <v>4489.71</v>
      </c>
      <c r="Q85" s="74"/>
      <c r="R85" s="75"/>
      <c r="S85" s="5">
        <f t="shared" si="20"/>
        <v>16504.4</v>
      </c>
      <c r="T85" s="5">
        <f t="shared" si="21"/>
        <v>4489.71</v>
      </c>
      <c r="U85" s="56">
        <f t="shared" si="19"/>
        <v>0.89033293286879</v>
      </c>
      <c r="V85" s="56">
        <f t="shared" si="22"/>
        <v>0.791801234757758</v>
      </c>
      <c r="W85" s="76">
        <f t="shared" si="23"/>
        <v>0.774202550320688</v>
      </c>
      <c r="X85" s="76">
        <f t="shared" si="24"/>
        <v>0.713640597850341</v>
      </c>
      <c r="Y85" s="79"/>
      <c r="Z85" s="79"/>
      <c r="AA85"/>
    </row>
    <row r="86" spans="1:27">
      <c r="A86" s="38">
        <v>84</v>
      </c>
      <c r="B86" s="39" t="s">
        <v>23</v>
      </c>
      <c r="C86" s="40">
        <v>106485</v>
      </c>
      <c r="D86" s="46" t="s">
        <v>111</v>
      </c>
      <c r="E86" s="42">
        <v>5108.82322727273</v>
      </c>
      <c r="F86" s="42">
        <f t="shared" si="15"/>
        <v>15326.4696818182</v>
      </c>
      <c r="G86" s="42">
        <v>1126.80775868182</v>
      </c>
      <c r="H86" s="42">
        <f t="shared" si="16"/>
        <v>3380.42327604546</v>
      </c>
      <c r="I86" s="56">
        <v>0.220561117219033</v>
      </c>
      <c r="J86" s="57">
        <v>5875.14671136363</v>
      </c>
      <c r="K86" s="57">
        <f t="shared" si="17"/>
        <v>17625.4401340909</v>
      </c>
      <c r="L86" s="57">
        <v>1250.22003701364</v>
      </c>
      <c r="M86" s="57">
        <f t="shared" si="18"/>
        <v>3750.66011104092</v>
      </c>
      <c r="N86" s="58">
        <v>0.212798096530164</v>
      </c>
      <c r="O86" s="59">
        <v>13628.95</v>
      </c>
      <c r="P86" s="59">
        <v>3083.37</v>
      </c>
      <c r="Q86" s="74"/>
      <c r="R86" s="75"/>
      <c r="S86" s="5">
        <f t="shared" si="20"/>
        <v>13628.95</v>
      </c>
      <c r="T86" s="5">
        <f t="shared" si="21"/>
        <v>3083.37</v>
      </c>
      <c r="U86" s="56">
        <f t="shared" si="19"/>
        <v>0.889242616397697</v>
      </c>
      <c r="V86" s="56">
        <f t="shared" si="22"/>
        <v>0.912125419869619</v>
      </c>
      <c r="W86" s="76">
        <f t="shared" si="23"/>
        <v>0.773254449041477</v>
      </c>
      <c r="X86" s="76">
        <f t="shared" si="24"/>
        <v>0.822087288294506</v>
      </c>
      <c r="Y86" s="79"/>
      <c r="Z86" s="79"/>
      <c r="AA86"/>
    </row>
    <row r="87" spans="1:26">
      <c r="A87" s="38">
        <v>85</v>
      </c>
      <c r="B87" s="39" t="s">
        <v>33</v>
      </c>
      <c r="C87" s="40">
        <v>357</v>
      </c>
      <c r="D87" s="41" t="s">
        <v>112</v>
      </c>
      <c r="E87" s="42">
        <v>9115.87906818182</v>
      </c>
      <c r="F87" s="42">
        <f t="shared" si="15"/>
        <v>27347.6372045455</v>
      </c>
      <c r="G87" s="42">
        <v>2383.62934759091</v>
      </c>
      <c r="H87" s="42">
        <f t="shared" si="16"/>
        <v>7150.88804277273</v>
      </c>
      <c r="I87" s="56">
        <v>0.261481018973887</v>
      </c>
      <c r="J87" s="57">
        <v>10483.2609284091</v>
      </c>
      <c r="K87" s="57">
        <f t="shared" si="17"/>
        <v>31449.7827852273</v>
      </c>
      <c r="L87" s="57">
        <v>2644.69351423182</v>
      </c>
      <c r="M87" s="57">
        <f t="shared" si="18"/>
        <v>7934.08054269546</v>
      </c>
      <c r="N87" s="58">
        <v>0.252277753295717</v>
      </c>
      <c r="O87" s="59">
        <v>24304.78</v>
      </c>
      <c r="P87" s="59">
        <v>5996.53</v>
      </c>
      <c r="Q87" s="71">
        <v>5135.6</v>
      </c>
      <c r="R87" s="87">
        <v>529.88</v>
      </c>
      <c r="S87" s="5">
        <f t="shared" si="20"/>
        <v>19169.18</v>
      </c>
      <c r="T87" s="5">
        <f t="shared" si="21"/>
        <v>5466.65</v>
      </c>
      <c r="U87" s="56">
        <f t="shared" si="19"/>
        <v>0.888734182708854</v>
      </c>
      <c r="V87" s="56">
        <f t="shared" si="22"/>
        <v>0.83857137241305</v>
      </c>
      <c r="W87" s="76">
        <f t="shared" si="23"/>
        <v>0.60951708731687</v>
      </c>
      <c r="X87" s="76">
        <f t="shared" si="24"/>
        <v>0.689008634407284</v>
      </c>
      <c r="Y87" s="79"/>
      <c r="Z87" s="79"/>
    </row>
    <row r="88" spans="1:27">
      <c r="A88" s="38">
        <v>86</v>
      </c>
      <c r="B88" s="39" t="s">
        <v>27</v>
      </c>
      <c r="C88" s="40">
        <v>515</v>
      </c>
      <c r="D88" s="41" t="s">
        <v>113</v>
      </c>
      <c r="E88" s="42">
        <v>8482.764</v>
      </c>
      <c r="F88" s="42">
        <f t="shared" si="15"/>
        <v>25448.292</v>
      </c>
      <c r="G88" s="42">
        <v>2774.37184690909</v>
      </c>
      <c r="H88" s="42">
        <f t="shared" si="16"/>
        <v>8323.11554072727</v>
      </c>
      <c r="I88" s="56">
        <v>0.327059888370004</v>
      </c>
      <c r="J88" s="57">
        <v>9755.1786</v>
      </c>
      <c r="K88" s="57">
        <f t="shared" si="17"/>
        <v>29265.5358</v>
      </c>
      <c r="L88" s="57">
        <v>3078.23162061818</v>
      </c>
      <c r="M88" s="57">
        <f t="shared" si="18"/>
        <v>9234.69486185454</v>
      </c>
      <c r="N88" s="58">
        <v>0.315548463727582</v>
      </c>
      <c r="O88" s="59">
        <v>22568.41</v>
      </c>
      <c r="P88" s="59">
        <v>7366.11</v>
      </c>
      <c r="Q88" s="74"/>
      <c r="R88" s="75"/>
      <c r="S88" s="5">
        <f t="shared" si="20"/>
        <v>22568.41</v>
      </c>
      <c r="T88" s="5">
        <f t="shared" si="21"/>
        <v>7366.11</v>
      </c>
      <c r="U88" s="56">
        <f t="shared" si="19"/>
        <v>0.886833976912871</v>
      </c>
      <c r="V88" s="56">
        <f t="shared" si="22"/>
        <v>0.88501835207689</v>
      </c>
      <c r="W88" s="76">
        <f t="shared" si="23"/>
        <v>0.771159979924236</v>
      </c>
      <c r="X88" s="76">
        <f t="shared" si="24"/>
        <v>0.797656025477025</v>
      </c>
      <c r="Y88" s="79"/>
      <c r="Z88" s="79"/>
      <c r="AA88" s="80"/>
    </row>
    <row r="89" spans="1:27">
      <c r="A89" s="38">
        <v>87</v>
      </c>
      <c r="B89" s="39" t="s">
        <v>25</v>
      </c>
      <c r="C89" s="40">
        <v>108656</v>
      </c>
      <c r="D89" s="41" t="s">
        <v>114</v>
      </c>
      <c r="E89" s="42">
        <v>6831.12418181818</v>
      </c>
      <c r="F89" s="42">
        <f t="shared" si="15"/>
        <v>20493.3725454545</v>
      </c>
      <c r="G89" s="42">
        <v>1605.42556554545</v>
      </c>
      <c r="H89" s="42">
        <f t="shared" si="16"/>
        <v>4816.27669663635</v>
      </c>
      <c r="I89" s="56">
        <v>0.235016305195926</v>
      </c>
      <c r="J89" s="57">
        <v>7855.79280909091</v>
      </c>
      <c r="K89" s="57">
        <f t="shared" si="17"/>
        <v>23567.3784272727</v>
      </c>
      <c r="L89" s="57">
        <v>1781.25788939091</v>
      </c>
      <c r="M89" s="57">
        <f t="shared" si="18"/>
        <v>5343.77366817273</v>
      </c>
      <c r="N89" s="58">
        <v>0.226744509774952</v>
      </c>
      <c r="O89" s="59">
        <v>18152.11</v>
      </c>
      <c r="P89" s="59">
        <v>4508.15</v>
      </c>
      <c r="Q89" s="74"/>
      <c r="R89" s="75"/>
      <c r="S89" s="5">
        <f t="shared" si="20"/>
        <v>18152.11</v>
      </c>
      <c r="T89" s="5">
        <f t="shared" si="21"/>
        <v>4508.15</v>
      </c>
      <c r="U89" s="56">
        <f t="shared" si="19"/>
        <v>0.88575513667838</v>
      </c>
      <c r="V89" s="56">
        <f t="shared" si="22"/>
        <v>0.936023879846533</v>
      </c>
      <c r="W89" s="76">
        <f t="shared" si="23"/>
        <v>0.770221857981199</v>
      </c>
      <c r="X89" s="76">
        <f t="shared" si="24"/>
        <v>0.843626672823053</v>
      </c>
      <c r="Y89" s="79"/>
      <c r="Z89" s="79"/>
      <c r="AA89"/>
    </row>
    <row r="90" spans="1:27">
      <c r="A90" s="38">
        <v>88</v>
      </c>
      <c r="B90" s="39" t="s">
        <v>25</v>
      </c>
      <c r="C90" s="40">
        <v>720</v>
      </c>
      <c r="D90" s="41" t="s">
        <v>115</v>
      </c>
      <c r="E90" s="42">
        <v>6271.08504545455</v>
      </c>
      <c r="F90" s="42">
        <f t="shared" si="15"/>
        <v>18813.2551363636</v>
      </c>
      <c r="G90" s="42">
        <v>1924.49890022727</v>
      </c>
      <c r="H90" s="42">
        <f t="shared" si="16"/>
        <v>5773.49670068181</v>
      </c>
      <c r="I90" s="56">
        <v>0.306884516200622</v>
      </c>
      <c r="J90" s="57">
        <v>7211.74780227273</v>
      </c>
      <c r="K90" s="57">
        <f t="shared" si="17"/>
        <v>21635.2434068182</v>
      </c>
      <c r="L90" s="57">
        <v>2135.27735120455</v>
      </c>
      <c r="M90" s="57">
        <f t="shared" si="18"/>
        <v>6405.83205361365</v>
      </c>
      <c r="N90" s="58">
        <v>0.296083197825031</v>
      </c>
      <c r="O90" s="59">
        <v>16653.05</v>
      </c>
      <c r="P90" s="59">
        <v>4913.26</v>
      </c>
      <c r="Q90" s="74"/>
      <c r="R90" s="75"/>
      <c r="S90" s="5">
        <f t="shared" si="20"/>
        <v>16653.05</v>
      </c>
      <c r="T90" s="5">
        <f t="shared" si="21"/>
        <v>4913.26</v>
      </c>
      <c r="U90" s="56">
        <f t="shared" si="19"/>
        <v>0.885176429028052</v>
      </c>
      <c r="V90" s="56">
        <f t="shared" si="22"/>
        <v>0.851002478172332</v>
      </c>
      <c r="W90" s="76">
        <f t="shared" si="23"/>
        <v>0.769718633937435</v>
      </c>
      <c r="X90" s="76">
        <f t="shared" si="24"/>
        <v>0.766997941700382</v>
      </c>
      <c r="Y90" s="79"/>
      <c r="Z90" s="79"/>
      <c r="AA90"/>
    </row>
    <row r="91" spans="1:27">
      <c r="A91" s="38">
        <v>89</v>
      </c>
      <c r="B91" s="39" t="s">
        <v>27</v>
      </c>
      <c r="C91" s="40">
        <v>349</v>
      </c>
      <c r="D91" s="41" t="s">
        <v>116</v>
      </c>
      <c r="E91" s="42">
        <v>6737.42172727273</v>
      </c>
      <c r="F91" s="42">
        <f t="shared" si="15"/>
        <v>20212.2651818182</v>
      </c>
      <c r="G91" s="42">
        <v>2151.01433018182</v>
      </c>
      <c r="H91" s="42">
        <f t="shared" si="16"/>
        <v>6453.04299054546</v>
      </c>
      <c r="I91" s="56">
        <v>0.319263720938623</v>
      </c>
      <c r="J91" s="57">
        <v>7748.03498636363</v>
      </c>
      <c r="K91" s="57">
        <f t="shared" si="17"/>
        <v>23244.1049590909</v>
      </c>
      <c r="L91" s="57">
        <v>2386.60161396364</v>
      </c>
      <c r="M91" s="57">
        <f t="shared" si="18"/>
        <v>7159.80484189092</v>
      </c>
      <c r="N91" s="58">
        <v>0.308026695563972</v>
      </c>
      <c r="O91" s="59">
        <v>17833.12</v>
      </c>
      <c r="P91" s="59">
        <v>4438.92</v>
      </c>
      <c r="Q91" s="74"/>
      <c r="R91" s="75"/>
      <c r="S91" s="5">
        <f t="shared" si="20"/>
        <v>17833.12</v>
      </c>
      <c r="T91" s="5">
        <f t="shared" si="21"/>
        <v>4438.92</v>
      </c>
      <c r="U91" s="56">
        <f t="shared" si="19"/>
        <v>0.882292006342845</v>
      </c>
      <c r="V91" s="56">
        <f t="shared" si="22"/>
        <v>0.6878801220608</v>
      </c>
      <c r="W91" s="76">
        <f t="shared" si="23"/>
        <v>0.767210440298127</v>
      </c>
      <c r="X91" s="76">
        <f t="shared" si="24"/>
        <v>0.619977792415313</v>
      </c>
      <c r="Y91" s="79"/>
      <c r="Z91" s="79"/>
      <c r="AA91" s="80"/>
    </row>
    <row r="92" spans="1:27">
      <c r="A92" s="38">
        <v>90</v>
      </c>
      <c r="B92" s="39" t="s">
        <v>27</v>
      </c>
      <c r="C92" s="40">
        <v>103199</v>
      </c>
      <c r="D92" s="41" t="s">
        <v>117</v>
      </c>
      <c r="E92" s="42">
        <v>6555.80318181818</v>
      </c>
      <c r="F92" s="42">
        <f t="shared" si="15"/>
        <v>19667.4095454545</v>
      </c>
      <c r="G92" s="42">
        <v>2055.99861409091</v>
      </c>
      <c r="H92" s="42">
        <f t="shared" si="16"/>
        <v>6167.99584227273</v>
      </c>
      <c r="I92" s="56">
        <v>0.313615060896429</v>
      </c>
      <c r="J92" s="57">
        <v>7539.17365909091</v>
      </c>
      <c r="K92" s="57">
        <f t="shared" si="17"/>
        <v>22617.5209772727</v>
      </c>
      <c r="L92" s="57">
        <v>2281.17941468182</v>
      </c>
      <c r="M92" s="57">
        <f t="shared" si="18"/>
        <v>6843.53824404546</v>
      </c>
      <c r="N92" s="58">
        <v>0.302576849643345</v>
      </c>
      <c r="O92" s="59">
        <v>17303.88</v>
      </c>
      <c r="P92" s="59">
        <v>5598.55</v>
      </c>
      <c r="Q92" s="74"/>
      <c r="R92" s="75"/>
      <c r="S92" s="5">
        <f t="shared" si="20"/>
        <v>17303.88</v>
      </c>
      <c r="T92" s="5">
        <f t="shared" si="21"/>
        <v>5598.55</v>
      </c>
      <c r="U92" s="56">
        <f t="shared" si="19"/>
        <v>0.879825071014461</v>
      </c>
      <c r="V92" s="56">
        <f t="shared" si="22"/>
        <v>0.907677330394745</v>
      </c>
      <c r="W92" s="76">
        <f t="shared" si="23"/>
        <v>0.765065279143009</v>
      </c>
      <c r="X92" s="76">
        <f t="shared" si="24"/>
        <v>0.81807828061329</v>
      </c>
      <c r="Y92" s="79"/>
      <c r="Z92" s="79"/>
      <c r="AA92" s="80"/>
    </row>
    <row r="93" spans="1:26">
      <c r="A93" s="38">
        <v>91</v>
      </c>
      <c r="B93" s="39" t="s">
        <v>33</v>
      </c>
      <c r="C93" s="40">
        <v>726</v>
      </c>
      <c r="D93" s="41" t="s">
        <v>118</v>
      </c>
      <c r="E93" s="42">
        <v>8812.31304545454</v>
      </c>
      <c r="F93" s="42">
        <f t="shared" si="15"/>
        <v>26436.9391363636</v>
      </c>
      <c r="G93" s="42">
        <v>2701.88351427273</v>
      </c>
      <c r="H93" s="42">
        <f t="shared" si="16"/>
        <v>8105.65054281819</v>
      </c>
      <c r="I93" s="56">
        <v>0.30660321533475</v>
      </c>
      <c r="J93" s="57">
        <v>10134.1600022727</v>
      </c>
      <c r="K93" s="57">
        <f t="shared" si="17"/>
        <v>30402.4800068181</v>
      </c>
      <c r="L93" s="57">
        <v>2997.80408964545</v>
      </c>
      <c r="M93" s="57">
        <f t="shared" si="18"/>
        <v>8993.41226893635</v>
      </c>
      <c r="N93" s="58">
        <v>0.295811797817792</v>
      </c>
      <c r="O93" s="59">
        <v>23207.48</v>
      </c>
      <c r="P93" s="59">
        <v>5955.8</v>
      </c>
      <c r="Q93" s="74"/>
      <c r="R93" s="75"/>
      <c r="S93" s="5">
        <f t="shared" si="20"/>
        <v>23207.48</v>
      </c>
      <c r="T93" s="5">
        <f t="shared" si="21"/>
        <v>5955.8</v>
      </c>
      <c r="U93" s="56">
        <f t="shared" si="19"/>
        <v>0.877842925774961</v>
      </c>
      <c r="V93" s="56">
        <f t="shared" si="22"/>
        <v>0.734771375664226</v>
      </c>
      <c r="W93" s="76">
        <f t="shared" si="23"/>
        <v>0.763341674586924</v>
      </c>
      <c r="X93" s="76">
        <f t="shared" si="24"/>
        <v>0.662240295663038</v>
      </c>
      <c r="Y93" s="79"/>
      <c r="Z93" s="79"/>
    </row>
    <row r="94" spans="1:27">
      <c r="A94" s="38">
        <v>92</v>
      </c>
      <c r="B94" s="39" t="s">
        <v>21</v>
      </c>
      <c r="C94" s="40">
        <v>110378</v>
      </c>
      <c r="D94" s="41" t="s">
        <v>119</v>
      </c>
      <c r="E94" s="42">
        <v>3013.696</v>
      </c>
      <c r="F94" s="42">
        <f t="shared" si="15"/>
        <v>9041.088</v>
      </c>
      <c r="G94" s="42">
        <v>861.060170727273</v>
      </c>
      <c r="H94" s="42">
        <f t="shared" si="16"/>
        <v>2583.18051218182</v>
      </c>
      <c r="I94" s="56">
        <v>0.285715669638634</v>
      </c>
      <c r="J94" s="57">
        <v>3465.7504</v>
      </c>
      <c r="K94" s="57">
        <f t="shared" si="17"/>
        <v>10397.2512</v>
      </c>
      <c r="L94" s="57">
        <v>955.366760854545</v>
      </c>
      <c r="M94" s="57">
        <f t="shared" si="18"/>
        <v>2866.10028256364</v>
      </c>
      <c r="N94" s="58">
        <v>0.275659424537481</v>
      </c>
      <c r="O94" s="59">
        <v>7925.27</v>
      </c>
      <c r="P94" s="59">
        <v>2339.28</v>
      </c>
      <c r="Q94" s="74"/>
      <c r="R94" s="75"/>
      <c r="S94" s="5">
        <f t="shared" si="20"/>
        <v>7925.27</v>
      </c>
      <c r="T94" s="5">
        <f t="shared" si="21"/>
        <v>2339.28</v>
      </c>
      <c r="U94" s="56">
        <f t="shared" si="19"/>
        <v>0.87658365895786</v>
      </c>
      <c r="V94" s="56">
        <f t="shared" si="22"/>
        <v>0.905581313024147</v>
      </c>
      <c r="W94" s="76">
        <f t="shared" si="23"/>
        <v>0.762246659963356</v>
      </c>
      <c r="X94" s="76">
        <f t="shared" si="24"/>
        <v>0.816189166244939</v>
      </c>
      <c r="Y94" s="79"/>
      <c r="Z94" s="79"/>
      <c r="AA94"/>
    </row>
    <row r="95" spans="1:27">
      <c r="A95" s="38">
        <v>93</v>
      </c>
      <c r="B95" s="39" t="s">
        <v>23</v>
      </c>
      <c r="C95" s="40">
        <v>377</v>
      </c>
      <c r="D95" s="41" t="s">
        <v>120</v>
      </c>
      <c r="E95" s="42">
        <v>9494.11720454545</v>
      </c>
      <c r="F95" s="42">
        <f t="shared" si="15"/>
        <v>28482.3516136363</v>
      </c>
      <c r="G95" s="42">
        <v>3067.97707459091</v>
      </c>
      <c r="H95" s="42">
        <f t="shared" si="16"/>
        <v>9203.93122377273</v>
      </c>
      <c r="I95" s="56">
        <v>0.323145060092798</v>
      </c>
      <c r="J95" s="57">
        <v>10918.2347852273</v>
      </c>
      <c r="K95" s="57">
        <f t="shared" si="17"/>
        <v>32754.7043556819</v>
      </c>
      <c r="L95" s="57">
        <v>3403.99361133182</v>
      </c>
      <c r="M95" s="57">
        <f t="shared" si="18"/>
        <v>10211.9808339955</v>
      </c>
      <c r="N95" s="58">
        <v>0.311771424437358</v>
      </c>
      <c r="O95" s="59">
        <v>24847.63</v>
      </c>
      <c r="P95" s="59">
        <v>8046.87</v>
      </c>
      <c r="Q95" s="74"/>
      <c r="R95" s="75"/>
      <c r="S95" s="5">
        <f t="shared" si="20"/>
        <v>24847.63</v>
      </c>
      <c r="T95" s="5">
        <f t="shared" si="21"/>
        <v>8046.87</v>
      </c>
      <c r="U95" s="56">
        <f t="shared" si="19"/>
        <v>0.872386884940493</v>
      </c>
      <c r="V95" s="56">
        <f t="shared" si="22"/>
        <v>0.874286194057582</v>
      </c>
      <c r="W95" s="76">
        <f t="shared" si="23"/>
        <v>0.758597291252599</v>
      </c>
      <c r="X95" s="76">
        <f t="shared" si="24"/>
        <v>0.787983265030435</v>
      </c>
      <c r="Y95" s="79"/>
      <c r="Z95" s="79"/>
      <c r="AA95"/>
    </row>
    <row r="96" spans="1:26">
      <c r="A96" s="38">
        <v>94</v>
      </c>
      <c r="B96" s="39" t="s">
        <v>33</v>
      </c>
      <c r="C96" s="40">
        <v>347</v>
      </c>
      <c r="D96" s="41" t="s">
        <v>121</v>
      </c>
      <c r="E96" s="42">
        <v>6249.83863636364</v>
      </c>
      <c r="F96" s="42">
        <f t="shared" si="15"/>
        <v>18749.5159090909</v>
      </c>
      <c r="G96" s="42">
        <v>1781.30874218182</v>
      </c>
      <c r="H96" s="42">
        <f t="shared" si="16"/>
        <v>5343.92622654546</v>
      </c>
      <c r="I96" s="56">
        <v>0.285016757363554</v>
      </c>
      <c r="J96" s="57">
        <v>7187.31443181818</v>
      </c>
      <c r="K96" s="57">
        <f t="shared" si="17"/>
        <v>21561.9432954545</v>
      </c>
      <c r="L96" s="57">
        <v>1976.40446156364</v>
      </c>
      <c r="M96" s="57">
        <f t="shared" si="18"/>
        <v>5929.21338469092</v>
      </c>
      <c r="N96" s="58">
        <v>0.274985111659246</v>
      </c>
      <c r="O96" s="59">
        <v>16296.34</v>
      </c>
      <c r="P96" s="59">
        <v>4148.18</v>
      </c>
      <c r="Q96" s="74"/>
      <c r="R96" s="75"/>
      <c r="S96" s="5">
        <f t="shared" si="20"/>
        <v>16296.34</v>
      </c>
      <c r="T96" s="5">
        <f t="shared" si="21"/>
        <v>4148.18</v>
      </c>
      <c r="U96" s="56">
        <f t="shared" si="19"/>
        <v>0.869160573479049</v>
      </c>
      <c r="V96" s="56">
        <f t="shared" si="22"/>
        <v>0.776242003378396</v>
      </c>
      <c r="W96" s="76">
        <f t="shared" si="23"/>
        <v>0.755791803025261</v>
      </c>
      <c r="X96" s="76">
        <f t="shared" si="24"/>
        <v>0.69961725626379</v>
      </c>
      <c r="Y96" s="79"/>
      <c r="Z96" s="79"/>
    </row>
    <row r="97" spans="1:27">
      <c r="A97" s="38">
        <v>95</v>
      </c>
      <c r="B97" s="39" t="s">
        <v>25</v>
      </c>
      <c r="C97" s="40">
        <v>591</v>
      </c>
      <c r="D97" s="41" t="s">
        <v>122</v>
      </c>
      <c r="E97" s="42">
        <v>5179.04343181818</v>
      </c>
      <c r="F97" s="42">
        <f t="shared" si="15"/>
        <v>15537.1302954545</v>
      </c>
      <c r="G97" s="42">
        <v>1541.40413509091</v>
      </c>
      <c r="H97" s="42">
        <f t="shared" si="16"/>
        <v>4624.21240527273</v>
      </c>
      <c r="I97" s="56">
        <v>0.297623326659336</v>
      </c>
      <c r="J97" s="57">
        <v>5955.89994659091</v>
      </c>
      <c r="K97" s="57">
        <f t="shared" si="17"/>
        <v>17867.6998397727</v>
      </c>
      <c r="L97" s="57">
        <v>1710.22458798182</v>
      </c>
      <c r="M97" s="57">
        <f t="shared" si="18"/>
        <v>5130.67376394546</v>
      </c>
      <c r="N97" s="58">
        <v>0.287147971476709</v>
      </c>
      <c r="O97" s="59">
        <v>13458.79</v>
      </c>
      <c r="P97" s="59">
        <v>4153.87</v>
      </c>
      <c r="Q97" s="74"/>
      <c r="R97" s="75"/>
      <c r="S97" s="5">
        <f t="shared" si="20"/>
        <v>13458.79</v>
      </c>
      <c r="T97" s="5">
        <f t="shared" si="21"/>
        <v>4153.87</v>
      </c>
      <c r="U97" s="56">
        <f t="shared" si="19"/>
        <v>0.866233966251636</v>
      </c>
      <c r="V97" s="56">
        <f t="shared" si="22"/>
        <v>0.898287024026746</v>
      </c>
      <c r="W97" s="76">
        <f t="shared" si="23"/>
        <v>0.753246927175334</v>
      </c>
      <c r="X97" s="76">
        <f t="shared" si="24"/>
        <v>0.809614914358869</v>
      </c>
      <c r="Y97" s="79"/>
      <c r="Z97" s="79"/>
      <c r="AA97"/>
    </row>
    <row r="98" spans="1:27">
      <c r="A98" s="38">
        <v>96</v>
      </c>
      <c r="B98" s="39" t="s">
        <v>25</v>
      </c>
      <c r="C98" s="40">
        <v>594</v>
      </c>
      <c r="D98" s="41" t="s">
        <v>123</v>
      </c>
      <c r="E98" s="42">
        <v>6562.56661363636</v>
      </c>
      <c r="F98" s="42">
        <f t="shared" si="15"/>
        <v>19687.6998409091</v>
      </c>
      <c r="G98" s="42">
        <v>1781.64008018182</v>
      </c>
      <c r="H98" s="42">
        <f t="shared" si="16"/>
        <v>5344.92024054546</v>
      </c>
      <c r="I98" s="56">
        <v>0.27148525646654</v>
      </c>
      <c r="J98" s="57">
        <v>7546.95160568182</v>
      </c>
      <c r="K98" s="57">
        <f t="shared" si="17"/>
        <v>22640.8548170455</v>
      </c>
      <c r="L98" s="57">
        <v>1976.77208896364</v>
      </c>
      <c r="M98" s="57">
        <f t="shared" si="18"/>
        <v>5930.31626689092</v>
      </c>
      <c r="N98" s="58">
        <v>0.26192987476896</v>
      </c>
      <c r="O98" s="59">
        <v>17000.74</v>
      </c>
      <c r="P98" s="59">
        <v>4287.56</v>
      </c>
      <c r="Q98" s="74"/>
      <c r="R98" s="75"/>
      <c r="S98" s="5">
        <f t="shared" si="20"/>
        <v>17000.74</v>
      </c>
      <c r="T98" s="5">
        <f t="shared" si="21"/>
        <v>4287.56</v>
      </c>
      <c r="U98" s="56">
        <f t="shared" si="19"/>
        <v>0.863520885495935</v>
      </c>
      <c r="V98" s="56">
        <f t="shared" si="22"/>
        <v>0.802174739199185</v>
      </c>
      <c r="W98" s="76">
        <f t="shared" si="23"/>
        <v>0.750887726518203</v>
      </c>
      <c r="X98" s="76">
        <f t="shared" si="24"/>
        <v>0.722990108291111</v>
      </c>
      <c r="Y98" s="79"/>
      <c r="Z98" s="79"/>
      <c r="AA98"/>
    </row>
    <row r="99" spans="1:27">
      <c r="A99" s="38">
        <v>97</v>
      </c>
      <c r="B99" s="39" t="s">
        <v>25</v>
      </c>
      <c r="C99" s="40">
        <v>717</v>
      </c>
      <c r="D99" s="41" t="s">
        <v>124</v>
      </c>
      <c r="E99" s="42">
        <v>8657.86290909091</v>
      </c>
      <c r="F99" s="42">
        <f t="shared" si="15"/>
        <v>25973.5887272727</v>
      </c>
      <c r="G99" s="42">
        <v>2813.33506172727</v>
      </c>
      <c r="H99" s="42">
        <f t="shared" si="16"/>
        <v>8440.00518518181</v>
      </c>
      <c r="I99" s="56">
        <v>0.324945669764905</v>
      </c>
      <c r="J99" s="57">
        <v>9956.54234545455</v>
      </c>
      <c r="K99" s="57">
        <f t="shared" si="17"/>
        <v>29869.6270363637</v>
      </c>
      <c r="L99" s="57">
        <v>3121.46223515455</v>
      </c>
      <c r="M99" s="57">
        <f t="shared" si="18"/>
        <v>9364.38670546365</v>
      </c>
      <c r="N99" s="58">
        <v>0.313508658613759</v>
      </c>
      <c r="O99" s="59">
        <v>22339.89</v>
      </c>
      <c r="P99" s="59">
        <v>6662.26</v>
      </c>
      <c r="Q99" s="74"/>
      <c r="R99" s="75"/>
      <c r="S99" s="5">
        <f t="shared" si="20"/>
        <v>22339.89</v>
      </c>
      <c r="T99" s="5">
        <f t="shared" si="21"/>
        <v>6662.26</v>
      </c>
      <c r="U99" s="56">
        <f t="shared" si="19"/>
        <v>0.860100243927507</v>
      </c>
      <c r="V99" s="56">
        <f t="shared" si="22"/>
        <v>0.789366813624355</v>
      </c>
      <c r="W99" s="76">
        <f t="shared" si="23"/>
        <v>0.747913255589134</v>
      </c>
      <c r="X99" s="76">
        <f t="shared" si="24"/>
        <v>0.711446484382464</v>
      </c>
      <c r="Y99" s="79"/>
      <c r="Z99" s="79"/>
      <c r="AA99"/>
    </row>
    <row r="100" spans="1:27">
      <c r="A100" s="38">
        <v>98</v>
      </c>
      <c r="B100" s="39" t="s">
        <v>21</v>
      </c>
      <c r="C100" s="40">
        <v>738</v>
      </c>
      <c r="D100" s="41" t="s">
        <v>125</v>
      </c>
      <c r="E100" s="42">
        <v>6004.334</v>
      </c>
      <c r="F100" s="42">
        <f t="shared" si="15"/>
        <v>18013.002</v>
      </c>
      <c r="G100" s="42">
        <v>1706.40729763636</v>
      </c>
      <c r="H100" s="42">
        <f t="shared" si="16"/>
        <v>5119.22189290908</v>
      </c>
      <c r="I100" s="56">
        <v>0.28419593207779</v>
      </c>
      <c r="J100" s="57">
        <v>6904.9841</v>
      </c>
      <c r="K100" s="57">
        <f t="shared" si="17"/>
        <v>20714.9523</v>
      </c>
      <c r="L100" s="57">
        <v>1893.29952547273</v>
      </c>
      <c r="M100" s="57">
        <f t="shared" si="18"/>
        <v>5679.89857641819</v>
      </c>
      <c r="N100" s="58">
        <v>0.274193176704451</v>
      </c>
      <c r="O100" s="59">
        <v>15492.67</v>
      </c>
      <c r="P100" s="59">
        <v>3929.83</v>
      </c>
      <c r="Q100" s="74"/>
      <c r="R100" s="75"/>
      <c r="S100" s="5">
        <f t="shared" ref="S100:S119" si="25">O100-Q100</f>
        <v>15492.67</v>
      </c>
      <c r="T100" s="5">
        <f t="shared" ref="T100:T119" si="26">P100-R100</f>
        <v>3929.83</v>
      </c>
      <c r="U100" s="56">
        <f t="shared" si="19"/>
        <v>0.860082622541207</v>
      </c>
      <c r="V100" s="56">
        <f t="shared" ref="V100:V118" si="27">P100/H100</f>
        <v>0.767661586508572</v>
      </c>
      <c r="W100" s="76">
        <f t="shared" ref="W100:W118" si="28">S100/K100</f>
        <v>0.747897932644527</v>
      </c>
      <c r="X100" s="76">
        <f t="shared" ref="X100:X118" si="29">T100/M100</f>
        <v>0.691883833333904</v>
      </c>
      <c r="Y100" s="79"/>
      <c r="Z100" s="79"/>
      <c r="AA100"/>
    </row>
    <row r="101" spans="1:26">
      <c r="A101" s="38">
        <v>99</v>
      </c>
      <c r="B101" s="39" t="s">
        <v>33</v>
      </c>
      <c r="C101" s="40">
        <v>108277</v>
      </c>
      <c r="D101" s="41" t="s">
        <v>126</v>
      </c>
      <c r="E101" s="42">
        <v>4527.46827272727</v>
      </c>
      <c r="F101" s="42">
        <f t="shared" si="15"/>
        <v>13582.4048181818</v>
      </c>
      <c r="G101" s="42">
        <v>1108.974762</v>
      </c>
      <c r="H101" s="42">
        <f t="shared" si="16"/>
        <v>3326.924286</v>
      </c>
      <c r="I101" s="56">
        <v>0.244943684902285</v>
      </c>
      <c r="J101" s="57">
        <v>5206.58851363636</v>
      </c>
      <c r="K101" s="57">
        <f t="shared" si="17"/>
        <v>15619.7655409091</v>
      </c>
      <c r="L101" s="57">
        <v>1230.4339026</v>
      </c>
      <c r="M101" s="57">
        <f t="shared" si="18"/>
        <v>3691.3017078</v>
      </c>
      <c r="N101" s="58">
        <v>0.236322478601376</v>
      </c>
      <c r="O101" s="59">
        <v>11598.43</v>
      </c>
      <c r="P101" s="59">
        <v>3056.26</v>
      </c>
      <c r="Q101" s="74"/>
      <c r="R101" s="75"/>
      <c r="S101" s="5">
        <f t="shared" si="25"/>
        <v>11598.43</v>
      </c>
      <c r="T101" s="5">
        <f t="shared" si="26"/>
        <v>3056.26</v>
      </c>
      <c r="U101" s="56">
        <f t="shared" si="19"/>
        <v>0.853930519319672</v>
      </c>
      <c r="V101" s="56">
        <f t="shared" si="27"/>
        <v>0.918644290421943</v>
      </c>
      <c r="W101" s="76">
        <f t="shared" si="28"/>
        <v>0.742548277669279</v>
      </c>
      <c r="X101" s="76">
        <f t="shared" si="29"/>
        <v>0.827962665187159</v>
      </c>
      <c r="Y101" s="79"/>
      <c r="Z101" s="79"/>
    </row>
    <row r="102" spans="1:26">
      <c r="A102" s="38">
        <v>100</v>
      </c>
      <c r="B102" s="39" t="s">
        <v>33</v>
      </c>
      <c r="C102" s="40">
        <v>513</v>
      </c>
      <c r="D102" s="41" t="s">
        <v>127</v>
      </c>
      <c r="E102" s="42">
        <v>10456.176</v>
      </c>
      <c r="F102" s="42">
        <f t="shared" si="15"/>
        <v>31368.528</v>
      </c>
      <c r="G102" s="42">
        <v>3204.36602181818</v>
      </c>
      <c r="H102" s="42">
        <f t="shared" si="16"/>
        <v>9613.09806545454</v>
      </c>
      <c r="I102" s="56">
        <v>0.30645677940178</v>
      </c>
      <c r="J102" s="57">
        <v>12024.6024</v>
      </c>
      <c r="K102" s="57">
        <f t="shared" si="17"/>
        <v>36073.8072</v>
      </c>
      <c r="L102" s="57">
        <v>3555.32039563636</v>
      </c>
      <c r="M102" s="57">
        <f t="shared" si="18"/>
        <v>10665.9611869091</v>
      </c>
      <c r="N102" s="58">
        <v>0.295670515944574</v>
      </c>
      <c r="O102" s="59">
        <v>26465.09</v>
      </c>
      <c r="P102" s="59">
        <v>8408.05</v>
      </c>
      <c r="Q102" s="74"/>
      <c r="R102" s="75"/>
      <c r="S102" s="5">
        <f t="shared" si="25"/>
        <v>26465.09</v>
      </c>
      <c r="T102" s="5">
        <f t="shared" si="26"/>
        <v>8408.05</v>
      </c>
      <c r="U102" s="56">
        <f t="shared" si="19"/>
        <v>0.843682878584548</v>
      </c>
      <c r="V102" s="56">
        <f t="shared" si="27"/>
        <v>0.874645191669793</v>
      </c>
      <c r="W102" s="76">
        <f t="shared" si="28"/>
        <v>0.733637285725694</v>
      </c>
      <c r="X102" s="76">
        <f t="shared" si="29"/>
        <v>0.788306825110112</v>
      </c>
      <c r="Y102" s="79"/>
      <c r="Z102" s="79"/>
    </row>
    <row r="103" spans="1:27">
      <c r="A103" s="38">
        <v>101</v>
      </c>
      <c r="B103" s="81" t="s">
        <v>23</v>
      </c>
      <c r="C103" s="82">
        <v>750</v>
      </c>
      <c r="D103" s="83" t="s">
        <v>128</v>
      </c>
      <c r="E103" s="42">
        <v>26465.8673863636</v>
      </c>
      <c r="F103" s="42">
        <f t="shared" si="15"/>
        <v>79397.6021590908</v>
      </c>
      <c r="G103" s="42">
        <v>7484.75338418182</v>
      </c>
      <c r="H103" s="42">
        <f t="shared" si="16"/>
        <v>22454.2601525455</v>
      </c>
      <c r="I103" s="56">
        <v>0.282807786909651</v>
      </c>
      <c r="J103" s="57">
        <v>30435.7474943182</v>
      </c>
      <c r="K103" s="57">
        <f t="shared" si="17"/>
        <v>91307.2424829546</v>
      </c>
      <c r="L103" s="57">
        <v>8304.51208816363</v>
      </c>
      <c r="M103" s="57">
        <f t="shared" si="18"/>
        <v>24913.5362644909</v>
      </c>
      <c r="N103" s="58">
        <v>0.272853889647821</v>
      </c>
      <c r="O103" s="74">
        <v>69517.42</v>
      </c>
      <c r="P103" s="74">
        <v>19539.04</v>
      </c>
      <c r="Q103" s="74"/>
      <c r="R103" s="75"/>
      <c r="S103" s="5">
        <f t="shared" si="25"/>
        <v>69517.42</v>
      </c>
      <c r="T103" s="5">
        <f t="shared" si="26"/>
        <v>19539.04</v>
      </c>
      <c r="U103" s="56">
        <f t="shared" si="19"/>
        <v>0.875560698428982</v>
      </c>
      <c r="V103" s="56">
        <f t="shared" si="27"/>
        <v>0.870170732291306</v>
      </c>
      <c r="W103" s="76">
        <f t="shared" si="28"/>
        <v>0.761357129068679</v>
      </c>
      <c r="X103" s="76">
        <f t="shared" si="29"/>
        <v>0.784274050562981</v>
      </c>
      <c r="Y103" s="79"/>
      <c r="Z103" s="79"/>
      <c r="AA103"/>
    </row>
    <row r="104" spans="1:27">
      <c r="A104" s="38">
        <v>102</v>
      </c>
      <c r="B104" s="39" t="s">
        <v>25</v>
      </c>
      <c r="C104" s="40">
        <v>107728</v>
      </c>
      <c r="D104" s="41" t="s">
        <v>129</v>
      </c>
      <c r="E104" s="42">
        <v>6702.26727272727</v>
      </c>
      <c r="F104" s="42">
        <f t="shared" si="15"/>
        <v>20106.8018181818</v>
      </c>
      <c r="G104" s="42">
        <v>1674.18935345455</v>
      </c>
      <c r="H104" s="42">
        <f t="shared" si="16"/>
        <v>5022.56806036365</v>
      </c>
      <c r="I104" s="56">
        <v>0.249794477798151</v>
      </c>
      <c r="J104" s="57">
        <v>7707.60736363636</v>
      </c>
      <c r="K104" s="57">
        <f t="shared" si="17"/>
        <v>23122.8220909091</v>
      </c>
      <c r="L104" s="57">
        <v>1857.55294930909</v>
      </c>
      <c r="M104" s="57">
        <f t="shared" si="18"/>
        <v>5572.65884792727</v>
      </c>
      <c r="N104" s="58">
        <v>0.241002539656187</v>
      </c>
      <c r="O104" s="59">
        <v>16797.64</v>
      </c>
      <c r="P104" s="59">
        <v>4554.99</v>
      </c>
      <c r="Q104" s="74"/>
      <c r="R104" s="75"/>
      <c r="S104" s="5">
        <f t="shared" si="25"/>
        <v>16797.64</v>
      </c>
      <c r="T104" s="5">
        <f t="shared" si="26"/>
        <v>4554.99</v>
      </c>
      <c r="U104" s="56">
        <f t="shared" si="19"/>
        <v>0.835420777102928</v>
      </c>
      <c r="V104" s="56">
        <f t="shared" si="27"/>
        <v>0.906904584518503</v>
      </c>
      <c r="W104" s="76">
        <f t="shared" si="28"/>
        <v>0.726452849654719</v>
      </c>
      <c r="X104" s="76">
        <f t="shared" si="29"/>
        <v>0.817381814372902</v>
      </c>
      <c r="Y104" s="79"/>
      <c r="Z104" s="79"/>
      <c r="AA104"/>
    </row>
    <row r="105" spans="1:27">
      <c r="A105" s="38">
        <v>103</v>
      </c>
      <c r="B105" s="39" t="s">
        <v>25</v>
      </c>
      <c r="C105" s="40">
        <v>732</v>
      </c>
      <c r="D105" s="41" t="s">
        <v>130</v>
      </c>
      <c r="E105" s="42">
        <v>5113.23729545455</v>
      </c>
      <c r="F105" s="42">
        <f t="shared" si="15"/>
        <v>15339.7118863636</v>
      </c>
      <c r="G105" s="42">
        <v>1538.81013968182</v>
      </c>
      <c r="H105" s="42">
        <f t="shared" si="16"/>
        <v>4616.43041904546</v>
      </c>
      <c r="I105" s="56">
        <v>0.300946357613748</v>
      </c>
      <c r="J105" s="57">
        <v>5880.22288977273</v>
      </c>
      <c r="K105" s="57">
        <f t="shared" si="17"/>
        <v>17640.6686693182</v>
      </c>
      <c r="L105" s="57">
        <v>1707.34648831364</v>
      </c>
      <c r="M105" s="57">
        <f t="shared" si="18"/>
        <v>5122.03946494092</v>
      </c>
      <c r="N105" s="58">
        <v>0.290354042749496</v>
      </c>
      <c r="O105" s="59">
        <v>12759.86</v>
      </c>
      <c r="P105" s="59">
        <v>3827.61</v>
      </c>
      <c r="Q105" s="74"/>
      <c r="R105" s="75"/>
      <c r="S105" s="5">
        <f t="shared" si="25"/>
        <v>12759.86</v>
      </c>
      <c r="T105" s="5">
        <f t="shared" si="26"/>
        <v>3827.61</v>
      </c>
      <c r="U105" s="56">
        <f t="shared" si="19"/>
        <v>0.831818752172459</v>
      </c>
      <c r="V105" s="56">
        <f t="shared" si="27"/>
        <v>0.829127627313277</v>
      </c>
      <c r="W105" s="76">
        <f t="shared" si="28"/>
        <v>0.723320654063005</v>
      </c>
      <c r="X105" s="76">
        <f t="shared" si="29"/>
        <v>0.74728241088321</v>
      </c>
      <c r="Y105" s="79"/>
      <c r="Z105" s="79"/>
      <c r="AA105"/>
    </row>
    <row r="106" spans="1:27">
      <c r="A106" s="38">
        <v>104</v>
      </c>
      <c r="B106" s="39" t="s">
        <v>21</v>
      </c>
      <c r="C106" s="40">
        <v>56</v>
      </c>
      <c r="D106" s="41" t="s">
        <v>131</v>
      </c>
      <c r="E106" s="42">
        <v>5044.70109090909</v>
      </c>
      <c r="F106" s="42">
        <f t="shared" si="15"/>
        <v>15134.1032727273</v>
      </c>
      <c r="G106" s="42">
        <v>1605.31987636364</v>
      </c>
      <c r="H106" s="42">
        <f t="shared" si="16"/>
        <v>4815.95962909092</v>
      </c>
      <c r="I106" s="56">
        <v>0.318219027735169</v>
      </c>
      <c r="J106" s="57">
        <v>5801.40625454545</v>
      </c>
      <c r="K106" s="57">
        <f t="shared" si="17"/>
        <v>17404.2187636363</v>
      </c>
      <c r="L106" s="57">
        <v>1781.14062472727</v>
      </c>
      <c r="M106" s="57">
        <f t="shared" si="18"/>
        <v>5343.42187418181</v>
      </c>
      <c r="N106" s="58">
        <v>0.307018772100598</v>
      </c>
      <c r="O106" s="59">
        <v>12560.31</v>
      </c>
      <c r="P106" s="59">
        <v>3796.27</v>
      </c>
      <c r="Q106" s="74"/>
      <c r="R106" s="75"/>
      <c r="S106" s="5">
        <f t="shared" si="25"/>
        <v>12560.31</v>
      </c>
      <c r="T106" s="5">
        <f t="shared" si="26"/>
        <v>3796.27</v>
      </c>
      <c r="U106" s="56">
        <f t="shared" si="19"/>
        <v>0.829934207111864</v>
      </c>
      <c r="V106" s="56">
        <f t="shared" si="27"/>
        <v>0.78826865098049</v>
      </c>
      <c r="W106" s="76">
        <f t="shared" si="28"/>
        <v>0.721681919227712</v>
      </c>
      <c r="X106" s="76">
        <f t="shared" si="29"/>
        <v>0.710456724059672</v>
      </c>
      <c r="Y106" s="79"/>
      <c r="Z106" s="79"/>
      <c r="AA106"/>
    </row>
    <row r="107" spans="1:26">
      <c r="A107" s="38">
        <v>105</v>
      </c>
      <c r="B107" s="39" t="s">
        <v>33</v>
      </c>
      <c r="C107" s="40">
        <v>359</v>
      </c>
      <c r="D107" s="41" t="s">
        <v>132</v>
      </c>
      <c r="E107" s="42">
        <v>7088.11936363636</v>
      </c>
      <c r="F107" s="42">
        <f t="shared" si="15"/>
        <v>21264.3580909091</v>
      </c>
      <c r="G107" s="42">
        <v>2118.292617</v>
      </c>
      <c r="H107" s="42">
        <f t="shared" si="16"/>
        <v>6354.877851</v>
      </c>
      <c r="I107" s="56">
        <v>0.298851149130941</v>
      </c>
      <c r="J107" s="57">
        <v>8151.33726818182</v>
      </c>
      <c r="K107" s="57">
        <f t="shared" si="17"/>
        <v>24454.0118045455</v>
      </c>
      <c r="L107" s="57">
        <v>2350.2960941</v>
      </c>
      <c r="M107" s="57">
        <f t="shared" si="18"/>
        <v>7050.8882823</v>
      </c>
      <c r="N107" s="58">
        <v>0.288332578664634</v>
      </c>
      <c r="O107" s="59">
        <v>17550.84</v>
      </c>
      <c r="P107" s="59">
        <v>4985.83</v>
      </c>
      <c r="Q107" s="74"/>
      <c r="R107" s="75"/>
      <c r="S107" s="5">
        <f t="shared" si="25"/>
        <v>17550.84</v>
      </c>
      <c r="T107" s="5">
        <f t="shared" si="26"/>
        <v>4985.83</v>
      </c>
      <c r="U107" s="56">
        <f t="shared" si="19"/>
        <v>0.825364204504405</v>
      </c>
      <c r="V107" s="56">
        <f t="shared" si="27"/>
        <v>0.784567401120925</v>
      </c>
      <c r="W107" s="76">
        <f t="shared" si="28"/>
        <v>0.717708003916873</v>
      </c>
      <c r="X107" s="76">
        <f t="shared" si="29"/>
        <v>0.707120833628302</v>
      </c>
      <c r="Y107" s="79"/>
      <c r="Z107" s="79"/>
    </row>
    <row r="108" spans="1:27">
      <c r="A108" s="38">
        <v>106</v>
      </c>
      <c r="B108" s="39" t="s">
        <v>25</v>
      </c>
      <c r="C108" s="40">
        <v>371</v>
      </c>
      <c r="D108" s="41" t="s">
        <v>133</v>
      </c>
      <c r="E108" s="42">
        <v>4383.03154545455</v>
      </c>
      <c r="F108" s="42">
        <f t="shared" si="15"/>
        <v>13149.0946363637</v>
      </c>
      <c r="G108" s="42">
        <v>1443.21734836364</v>
      </c>
      <c r="H108" s="42">
        <f t="shared" si="16"/>
        <v>4329.65204509092</v>
      </c>
      <c r="I108" s="56">
        <v>0.329273776242915</v>
      </c>
      <c r="J108" s="57">
        <v>5040.48627727273</v>
      </c>
      <c r="K108" s="57">
        <f t="shared" si="17"/>
        <v>15121.4588318182</v>
      </c>
      <c r="L108" s="57">
        <v>1601.28401032727</v>
      </c>
      <c r="M108" s="57">
        <f t="shared" si="18"/>
        <v>4803.85203098181</v>
      </c>
      <c r="N108" s="58">
        <v>0.317684430081156</v>
      </c>
      <c r="O108" s="59">
        <v>10435.47</v>
      </c>
      <c r="P108" s="59">
        <v>3425.18</v>
      </c>
      <c r="Q108" s="74"/>
      <c r="R108" s="75"/>
      <c r="S108" s="5">
        <f t="shared" si="25"/>
        <v>10435.47</v>
      </c>
      <c r="T108" s="5">
        <f t="shared" si="26"/>
        <v>3425.18</v>
      </c>
      <c r="U108" s="56">
        <f t="shared" si="19"/>
        <v>0.793626503465935</v>
      </c>
      <c r="V108" s="56">
        <f t="shared" si="27"/>
        <v>0.79109821397393</v>
      </c>
      <c r="W108" s="76">
        <f t="shared" si="28"/>
        <v>0.690110003013859</v>
      </c>
      <c r="X108" s="76">
        <f t="shared" si="29"/>
        <v>0.713006973967923</v>
      </c>
      <c r="Y108" s="79"/>
      <c r="Z108" s="79"/>
      <c r="AA108"/>
    </row>
    <row r="109" spans="1:27">
      <c r="A109" s="38">
        <v>107</v>
      </c>
      <c r="B109" s="39" t="s">
        <v>27</v>
      </c>
      <c r="C109" s="40">
        <v>723</v>
      </c>
      <c r="D109" s="41" t="s">
        <v>134</v>
      </c>
      <c r="E109" s="42">
        <v>4971.63345454545</v>
      </c>
      <c r="F109" s="42">
        <f t="shared" si="15"/>
        <v>14914.9003636364</v>
      </c>
      <c r="G109" s="42">
        <v>1441.71567940909</v>
      </c>
      <c r="H109" s="42">
        <f t="shared" si="16"/>
        <v>4325.14703822727</v>
      </c>
      <c r="I109" s="56">
        <v>0.289988329306732</v>
      </c>
      <c r="J109" s="57">
        <v>5717.37847272727</v>
      </c>
      <c r="K109" s="57">
        <f t="shared" si="17"/>
        <v>17152.1354181818</v>
      </c>
      <c r="L109" s="57">
        <v>1599.61787286818</v>
      </c>
      <c r="M109" s="57">
        <f t="shared" si="18"/>
        <v>4798.85361860454</v>
      </c>
      <c r="N109" s="58">
        <v>0.279781700739</v>
      </c>
      <c r="O109" s="59">
        <v>11745.73</v>
      </c>
      <c r="P109" s="59">
        <v>3404.86</v>
      </c>
      <c r="Q109" s="74"/>
      <c r="R109" s="75"/>
      <c r="S109" s="5">
        <f t="shared" si="25"/>
        <v>11745.73</v>
      </c>
      <c r="T109" s="5">
        <f t="shared" si="26"/>
        <v>3404.86</v>
      </c>
      <c r="U109" s="56">
        <f t="shared" si="19"/>
        <v>0.787516491135062</v>
      </c>
      <c r="V109" s="56">
        <f t="shared" si="27"/>
        <v>0.78722410357534</v>
      </c>
      <c r="W109" s="76">
        <f t="shared" si="28"/>
        <v>0.6847969488131</v>
      </c>
      <c r="X109" s="76">
        <f t="shared" si="29"/>
        <v>0.709515286484212</v>
      </c>
      <c r="Y109" s="79"/>
      <c r="Z109" s="79"/>
      <c r="AA109" s="80"/>
    </row>
    <row r="110" spans="1:27">
      <c r="A110" s="38">
        <v>108</v>
      </c>
      <c r="B110" s="39" t="s">
        <v>27</v>
      </c>
      <c r="C110" s="40">
        <v>102478</v>
      </c>
      <c r="D110" s="41" t="s">
        <v>135</v>
      </c>
      <c r="E110" s="42">
        <v>3614.84009090909</v>
      </c>
      <c r="F110" s="42">
        <f t="shared" si="15"/>
        <v>10844.5202727273</v>
      </c>
      <c r="G110" s="42">
        <v>1011.22144581818</v>
      </c>
      <c r="H110" s="42">
        <f t="shared" si="16"/>
        <v>3033.66433745454</v>
      </c>
      <c r="I110" s="56">
        <v>0.279741681619966</v>
      </c>
      <c r="J110" s="57">
        <v>4157.06610454545</v>
      </c>
      <c r="K110" s="57">
        <f t="shared" si="17"/>
        <v>12471.1983136363</v>
      </c>
      <c r="L110" s="57">
        <v>1121.97427083636</v>
      </c>
      <c r="M110" s="57">
        <f t="shared" si="18"/>
        <v>3365.92281250908</v>
      </c>
      <c r="N110" s="58">
        <v>0.269895701107463</v>
      </c>
      <c r="O110" s="59">
        <v>8450.71</v>
      </c>
      <c r="P110" s="59">
        <v>2606.89</v>
      </c>
      <c r="Q110" s="74"/>
      <c r="R110" s="75"/>
      <c r="S110" s="5">
        <f t="shared" si="25"/>
        <v>8450.71</v>
      </c>
      <c r="T110" s="5">
        <f t="shared" si="26"/>
        <v>2606.89</v>
      </c>
      <c r="U110" s="56">
        <f t="shared" si="19"/>
        <v>0.77926084210959</v>
      </c>
      <c r="V110" s="56">
        <f t="shared" si="27"/>
        <v>0.859320514736764</v>
      </c>
      <c r="W110" s="76">
        <f t="shared" si="28"/>
        <v>0.677618123573562</v>
      </c>
      <c r="X110" s="76">
        <f t="shared" si="29"/>
        <v>0.774494884526698</v>
      </c>
      <c r="Y110" s="79"/>
      <c r="Z110" s="79"/>
      <c r="AA110" s="80"/>
    </row>
    <row r="111" spans="1:27">
      <c r="A111" s="38">
        <v>109</v>
      </c>
      <c r="B111" s="39" t="s">
        <v>27</v>
      </c>
      <c r="C111" s="40">
        <v>741</v>
      </c>
      <c r="D111" s="41" t="s">
        <v>136</v>
      </c>
      <c r="E111" s="42">
        <v>4070.24386363636</v>
      </c>
      <c r="F111" s="42">
        <f t="shared" si="15"/>
        <v>12210.7315909091</v>
      </c>
      <c r="G111" s="42">
        <v>772.891462636364</v>
      </c>
      <c r="H111" s="42">
        <f t="shared" si="16"/>
        <v>2318.67438790909</v>
      </c>
      <c r="I111" s="56">
        <v>0.18988824466794</v>
      </c>
      <c r="J111" s="57">
        <v>4680.78044318182</v>
      </c>
      <c r="K111" s="57">
        <f t="shared" si="17"/>
        <v>14042.3413295455</v>
      </c>
      <c r="L111" s="57">
        <v>857.541479972727</v>
      </c>
      <c r="M111" s="57">
        <f t="shared" si="18"/>
        <v>2572.62443991818</v>
      </c>
      <c r="N111" s="58">
        <v>0.183204807485011</v>
      </c>
      <c r="O111" s="59">
        <v>9509.58</v>
      </c>
      <c r="P111" s="59">
        <v>2330.24</v>
      </c>
      <c r="Q111" s="74"/>
      <c r="R111" s="75"/>
      <c r="S111" s="5">
        <f t="shared" si="25"/>
        <v>9509.58</v>
      </c>
      <c r="T111" s="5">
        <f t="shared" si="26"/>
        <v>2330.24</v>
      </c>
      <c r="U111" s="56">
        <f t="shared" si="19"/>
        <v>0.778788717875012</v>
      </c>
      <c r="V111" s="56">
        <f t="shared" si="27"/>
        <v>1.00498802770722</v>
      </c>
      <c r="W111" s="76">
        <f t="shared" si="28"/>
        <v>0.677207580760878</v>
      </c>
      <c r="X111" s="76">
        <f t="shared" si="29"/>
        <v>0.905783200937837</v>
      </c>
      <c r="Y111" s="79"/>
      <c r="Z111" s="79"/>
      <c r="AA111" s="80"/>
    </row>
    <row r="112" spans="1:27">
      <c r="A112" s="38">
        <v>110</v>
      </c>
      <c r="B112" s="39" t="s">
        <v>21</v>
      </c>
      <c r="C112" s="40">
        <v>367</v>
      </c>
      <c r="D112" s="41" t="s">
        <v>137</v>
      </c>
      <c r="E112" s="42">
        <v>7219.70009090909</v>
      </c>
      <c r="F112" s="42">
        <f t="shared" si="15"/>
        <v>21659.1002727273</v>
      </c>
      <c r="G112" s="42">
        <v>2042.075217</v>
      </c>
      <c r="H112" s="42">
        <f t="shared" si="16"/>
        <v>6126.225651</v>
      </c>
      <c r="I112" s="56">
        <v>0.282847651742673</v>
      </c>
      <c r="J112" s="57">
        <v>8302.65510454545</v>
      </c>
      <c r="K112" s="57">
        <f t="shared" si="17"/>
        <v>24907.9653136364</v>
      </c>
      <c r="L112" s="57">
        <v>2265.7310741</v>
      </c>
      <c r="M112" s="57">
        <f t="shared" si="18"/>
        <v>6797.1932223</v>
      </c>
      <c r="N112" s="58">
        <v>0.272892351370778</v>
      </c>
      <c r="O112" s="59">
        <v>16680.89</v>
      </c>
      <c r="P112" s="59">
        <v>5699.27</v>
      </c>
      <c r="Q112" s="74"/>
      <c r="R112" s="75"/>
      <c r="S112" s="5">
        <f t="shared" si="25"/>
        <v>16680.89</v>
      </c>
      <c r="T112" s="5">
        <f t="shared" si="26"/>
        <v>5699.27</v>
      </c>
      <c r="U112" s="56">
        <f t="shared" si="19"/>
        <v>0.770156183311282</v>
      </c>
      <c r="V112" s="56">
        <f t="shared" si="27"/>
        <v>0.930306900965963</v>
      </c>
      <c r="W112" s="76">
        <f t="shared" si="28"/>
        <v>0.669701028966332</v>
      </c>
      <c r="X112" s="76">
        <f t="shared" si="29"/>
        <v>0.838474030913529</v>
      </c>
      <c r="Y112" s="79"/>
      <c r="Z112" s="79"/>
      <c r="AA112"/>
    </row>
    <row r="113" spans="1:27">
      <c r="A113" s="38">
        <v>111</v>
      </c>
      <c r="B113" s="39" t="s">
        <v>23</v>
      </c>
      <c r="C113" s="40">
        <v>104430</v>
      </c>
      <c r="D113" s="46" t="s">
        <v>138</v>
      </c>
      <c r="E113" s="42">
        <v>4031.29172727273</v>
      </c>
      <c r="F113" s="42">
        <f t="shared" si="15"/>
        <v>12093.8751818182</v>
      </c>
      <c r="G113" s="42">
        <v>1188.95877163636</v>
      </c>
      <c r="H113" s="42">
        <f t="shared" si="16"/>
        <v>3566.87631490908</v>
      </c>
      <c r="I113" s="56">
        <v>0.294932456411614</v>
      </c>
      <c r="J113" s="57">
        <v>4635.98548636364</v>
      </c>
      <c r="K113" s="57">
        <f t="shared" si="17"/>
        <v>13907.9564590909</v>
      </c>
      <c r="L113" s="57">
        <v>1319.17806567273</v>
      </c>
      <c r="M113" s="57">
        <f t="shared" si="18"/>
        <v>3957.53419701819</v>
      </c>
      <c r="N113" s="58">
        <v>0.284551810947851</v>
      </c>
      <c r="O113" s="59">
        <v>9193.8</v>
      </c>
      <c r="P113" s="59">
        <v>2619.38</v>
      </c>
      <c r="Q113" s="74"/>
      <c r="R113" s="75"/>
      <c r="S113" s="5">
        <f t="shared" si="25"/>
        <v>9193.8</v>
      </c>
      <c r="T113" s="5">
        <f t="shared" si="26"/>
        <v>2619.38</v>
      </c>
      <c r="U113" s="56">
        <f t="shared" si="19"/>
        <v>0.760202983889056</v>
      </c>
      <c r="V113" s="56">
        <f t="shared" si="27"/>
        <v>0.734362441739662</v>
      </c>
      <c r="W113" s="76">
        <f t="shared" si="28"/>
        <v>0.661046072947007</v>
      </c>
      <c r="X113" s="76">
        <f t="shared" si="29"/>
        <v>0.661871728606559</v>
      </c>
      <c r="Y113" s="79"/>
      <c r="Z113" s="79"/>
      <c r="AA113"/>
    </row>
    <row r="114" ht="24" spans="1:27">
      <c r="A114" s="10">
        <v>112</v>
      </c>
      <c r="B114" s="81" t="s">
        <v>27</v>
      </c>
      <c r="C114" s="82">
        <v>337</v>
      </c>
      <c r="D114" s="83" t="s">
        <v>139</v>
      </c>
      <c r="E114" s="42">
        <v>33839.493</v>
      </c>
      <c r="F114" s="42">
        <f t="shared" si="15"/>
        <v>101518.479</v>
      </c>
      <c r="G114" s="42">
        <v>7701.253875</v>
      </c>
      <c r="H114" s="42">
        <f t="shared" si="16"/>
        <v>23103.761625</v>
      </c>
      <c r="I114" s="56">
        <v>0.227581833894497</v>
      </c>
      <c r="J114" s="57">
        <v>37223.4423</v>
      </c>
      <c r="K114" s="57">
        <f t="shared" si="17"/>
        <v>111670.3269</v>
      </c>
      <c r="L114" s="57">
        <v>8173.214775</v>
      </c>
      <c r="M114" s="57">
        <f t="shared" si="18"/>
        <v>24519.644325</v>
      </c>
      <c r="N114" s="58">
        <v>0.219571707235685</v>
      </c>
      <c r="O114" s="74">
        <v>111131.94</v>
      </c>
      <c r="P114" s="74">
        <v>25540.83</v>
      </c>
      <c r="Q114" s="74"/>
      <c r="R114" s="75"/>
      <c r="S114" s="5">
        <f t="shared" si="25"/>
        <v>111131.94</v>
      </c>
      <c r="T114" s="5">
        <f t="shared" si="26"/>
        <v>25540.83</v>
      </c>
      <c r="U114" s="11">
        <f t="shared" si="19"/>
        <v>1.09469666108768</v>
      </c>
      <c r="V114" s="11">
        <f t="shared" si="27"/>
        <v>1.10548361840623</v>
      </c>
      <c r="W114" s="76">
        <f t="shared" si="28"/>
        <v>0.995178782806984</v>
      </c>
      <c r="X114" s="76">
        <f t="shared" si="29"/>
        <v>1.04164765448734</v>
      </c>
      <c r="Y114" s="79"/>
      <c r="Z114" s="79"/>
      <c r="AA114" s="26" t="s">
        <v>107</v>
      </c>
    </row>
    <row r="115" spans="1:27">
      <c r="A115" s="38">
        <v>113</v>
      </c>
      <c r="B115" s="39" t="s">
        <v>27</v>
      </c>
      <c r="C115" s="40">
        <v>391</v>
      </c>
      <c r="D115" s="41" t="s">
        <v>140</v>
      </c>
      <c r="E115" s="42">
        <v>8319.701</v>
      </c>
      <c r="F115" s="42">
        <f t="shared" si="15"/>
        <v>24959.103</v>
      </c>
      <c r="G115" s="42">
        <v>2712.29111045455</v>
      </c>
      <c r="H115" s="42">
        <f t="shared" si="16"/>
        <v>8136.87333136365</v>
      </c>
      <c r="I115" s="56">
        <v>0.326008243620119</v>
      </c>
      <c r="J115" s="57">
        <v>9567.65615</v>
      </c>
      <c r="K115" s="57">
        <f t="shared" si="17"/>
        <v>28702.96845</v>
      </c>
      <c r="L115" s="57">
        <v>3009.35156540909</v>
      </c>
      <c r="M115" s="57">
        <f t="shared" si="18"/>
        <v>9028.05469622727</v>
      </c>
      <c r="N115" s="58">
        <v>0.314533833389183</v>
      </c>
      <c r="O115" s="59">
        <v>12606.28</v>
      </c>
      <c r="P115" s="59">
        <v>4249.73</v>
      </c>
      <c r="Q115" s="74"/>
      <c r="R115" s="75"/>
      <c r="S115" s="5">
        <f t="shared" si="25"/>
        <v>12606.28</v>
      </c>
      <c r="T115" s="5">
        <f t="shared" si="26"/>
        <v>4249.73</v>
      </c>
      <c r="U115" s="56">
        <f t="shared" si="19"/>
        <v>0.505077446092514</v>
      </c>
      <c r="V115" s="56">
        <f t="shared" si="27"/>
        <v>0.522280466579144</v>
      </c>
      <c r="W115" s="76">
        <f t="shared" si="28"/>
        <v>0.439197779210882</v>
      </c>
      <c r="X115" s="76">
        <f t="shared" si="29"/>
        <v>0.470724884041289</v>
      </c>
      <c r="Y115" s="79"/>
      <c r="Z115" s="79"/>
      <c r="AA115" s="80"/>
    </row>
    <row r="116" spans="1:26">
      <c r="A116" s="38">
        <v>114</v>
      </c>
      <c r="B116" s="39" t="s">
        <v>33</v>
      </c>
      <c r="C116" s="40">
        <v>311</v>
      </c>
      <c r="D116" s="41" t="s">
        <v>141</v>
      </c>
      <c r="E116" s="42">
        <v>6842.11881818182</v>
      </c>
      <c r="F116" s="42">
        <f t="shared" si="15"/>
        <v>20526.3564545455</v>
      </c>
      <c r="G116" s="42">
        <v>1777.00442181818</v>
      </c>
      <c r="H116" s="42">
        <f t="shared" si="16"/>
        <v>5331.01326545454</v>
      </c>
      <c r="I116" s="56">
        <v>0.259715516353806</v>
      </c>
      <c r="J116" s="57">
        <v>7868.43664090909</v>
      </c>
      <c r="K116" s="57">
        <f t="shared" si="17"/>
        <v>23605.3099227273</v>
      </c>
      <c r="L116" s="57">
        <v>1971.62871563636</v>
      </c>
      <c r="M116" s="57">
        <f t="shared" si="18"/>
        <v>5914.88614690908</v>
      </c>
      <c r="N116" s="58">
        <v>0.250574390519407</v>
      </c>
      <c r="O116" s="59">
        <v>9488.53</v>
      </c>
      <c r="P116" s="59">
        <v>2955.52</v>
      </c>
      <c r="Q116" s="74"/>
      <c r="R116" s="75"/>
      <c r="S116" s="5">
        <f t="shared" si="25"/>
        <v>9488.53</v>
      </c>
      <c r="T116" s="5">
        <f t="shared" si="26"/>
        <v>2955.52</v>
      </c>
      <c r="U116" s="56">
        <f t="shared" si="19"/>
        <v>0.462260802155114</v>
      </c>
      <c r="V116" s="56">
        <f t="shared" si="27"/>
        <v>0.554401171565647</v>
      </c>
      <c r="W116" s="76">
        <f t="shared" si="28"/>
        <v>0.401965914917491</v>
      </c>
      <c r="X116" s="76">
        <f t="shared" si="29"/>
        <v>0.499674875660025</v>
      </c>
      <c r="Y116" s="79"/>
      <c r="Z116" s="79"/>
    </row>
    <row r="117" spans="1:27">
      <c r="A117" s="38">
        <v>115</v>
      </c>
      <c r="B117" s="39" t="s">
        <v>25</v>
      </c>
      <c r="C117" s="84">
        <v>111400</v>
      </c>
      <c r="D117" s="85" t="s">
        <v>142</v>
      </c>
      <c r="E117" s="42">
        <v>3000</v>
      </c>
      <c r="F117" s="42">
        <f t="shared" si="15"/>
        <v>9000</v>
      </c>
      <c r="G117" s="42">
        <v>840</v>
      </c>
      <c r="H117" s="42">
        <f t="shared" si="16"/>
        <v>2520</v>
      </c>
      <c r="I117" s="56">
        <v>0.28</v>
      </c>
      <c r="J117" s="57">
        <v>3450</v>
      </c>
      <c r="K117" s="57">
        <f t="shared" si="17"/>
        <v>10350</v>
      </c>
      <c r="L117" s="57">
        <v>931.5</v>
      </c>
      <c r="M117" s="57">
        <f t="shared" si="18"/>
        <v>2794.5</v>
      </c>
      <c r="N117" s="58">
        <v>0.27</v>
      </c>
      <c r="O117" s="86">
        <v>9027.7</v>
      </c>
      <c r="P117" s="86">
        <v>2703.04</v>
      </c>
      <c r="Q117" s="74"/>
      <c r="R117" s="75"/>
      <c r="S117" s="5">
        <f t="shared" si="25"/>
        <v>9027.7</v>
      </c>
      <c r="T117" s="5">
        <f t="shared" si="26"/>
        <v>2703.04</v>
      </c>
      <c r="U117" s="56">
        <f t="shared" si="19"/>
        <v>1.00307777777778</v>
      </c>
      <c r="V117" s="56">
        <f t="shared" si="27"/>
        <v>1.07263492063492</v>
      </c>
      <c r="W117" s="76">
        <f t="shared" si="28"/>
        <v>0.87224154589372</v>
      </c>
      <c r="X117" s="76">
        <f t="shared" si="29"/>
        <v>0.967271426015387</v>
      </c>
      <c r="Y117" s="79"/>
      <c r="Z117" s="79"/>
      <c r="AA117"/>
    </row>
    <row r="118" spans="1:27">
      <c r="A118" s="38" t="s">
        <v>143</v>
      </c>
      <c r="B118" s="46"/>
      <c r="C118" s="46"/>
      <c r="D118" s="46" t="s">
        <v>144</v>
      </c>
      <c r="E118" s="42">
        <f>SUM(E3:E117)</f>
        <v>1008221.52970909</v>
      </c>
      <c r="F118" s="42">
        <f>SUM(F3:F117)</f>
        <v>3024664.58912727</v>
      </c>
      <c r="G118" s="42">
        <f>SUM(G3:G117)</f>
        <v>288910.185619017</v>
      </c>
      <c r="H118" s="42">
        <f>SUM(H3:H117)</f>
        <v>866730.556857051</v>
      </c>
      <c r="I118" s="56">
        <f>G118/E118</f>
        <v>0.286554271165364</v>
      </c>
      <c r="J118" s="57">
        <f>SUM(J3:J117)</f>
        <v>1152885.43543227</v>
      </c>
      <c r="K118" s="57">
        <f>SUM(K3:K117)</f>
        <v>3458656.30629682</v>
      </c>
      <c r="L118" s="57">
        <f>SUM(L3:L117)</f>
        <v>319057.938115769</v>
      </c>
      <c r="M118" s="57">
        <f>SUM(M3:M117)</f>
        <v>957173.814347307</v>
      </c>
      <c r="N118" s="58">
        <f>L118/J118</f>
        <v>0.276747305768625</v>
      </c>
      <c r="O118" s="59">
        <f>SUM(O3:O117)</f>
        <v>3188375.85</v>
      </c>
      <c r="P118" s="59">
        <f>SUM(P3:P117)</f>
        <v>881070.25</v>
      </c>
      <c r="Q118" s="74"/>
      <c r="R118" s="75"/>
      <c r="S118" s="5">
        <f>SUM(S3:S117)</f>
        <v>3123380.25</v>
      </c>
      <c r="T118" s="5">
        <f>SUM(T3:T117)</f>
        <v>867681.92</v>
      </c>
      <c r="U118" s="56">
        <f t="shared" si="19"/>
        <v>1.05412542648901</v>
      </c>
      <c r="V118" s="56">
        <f t="shared" si="27"/>
        <v>1.01654458012297</v>
      </c>
      <c r="W118" s="76">
        <f t="shared" si="28"/>
        <v>0.903061759653187</v>
      </c>
      <c r="X118" s="76">
        <f t="shared" si="29"/>
        <v>0.906504029878491</v>
      </c>
      <c r="Y118" s="79">
        <v>4800</v>
      </c>
      <c r="Z118" s="79">
        <v>11000</v>
      </c>
      <c r="AA118"/>
    </row>
  </sheetData>
  <sortState ref="A3:W117">
    <sortCondition ref="U3" descending="1"/>
  </sortState>
  <mergeCells count="9">
    <mergeCell ref="A1:D1"/>
    <mergeCell ref="F1:I1"/>
    <mergeCell ref="K1:N1"/>
    <mergeCell ref="Q1:R1"/>
    <mergeCell ref="S1:T1"/>
    <mergeCell ref="U1:V1"/>
    <mergeCell ref="W1:X1"/>
    <mergeCell ref="Y1:Y2"/>
    <mergeCell ref="Z1:Z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I12" sqref="I12"/>
    </sheetView>
  </sheetViews>
  <sheetFormatPr defaultColWidth="9" defaultRowHeight="24" customHeight="1" outlineLevelCol="7"/>
  <cols>
    <col min="3" max="3" width="9.875" customWidth="1"/>
    <col min="5" max="5" width="14" customWidth="1"/>
    <col min="6" max="6" width="12.125" customWidth="1"/>
    <col min="8" max="8" width="20.5" customWidth="1"/>
  </cols>
  <sheetData>
    <row r="1" customHeight="1" spans="1:8">
      <c r="A1" s="6" t="s">
        <v>145</v>
      </c>
      <c r="B1" s="6"/>
      <c r="C1" s="6"/>
      <c r="D1" s="6"/>
      <c r="E1" s="6"/>
      <c r="F1" s="6"/>
      <c r="G1" s="6"/>
      <c r="H1" s="6"/>
    </row>
    <row r="2" customHeight="1" spans="1:8">
      <c r="A2" s="6" t="s">
        <v>12</v>
      </c>
      <c r="B2" s="6" t="s">
        <v>146</v>
      </c>
      <c r="C2" s="6" t="s">
        <v>147</v>
      </c>
      <c r="D2" s="6" t="s">
        <v>148</v>
      </c>
      <c r="E2" s="6" t="s">
        <v>149</v>
      </c>
      <c r="F2" s="7" t="s">
        <v>150</v>
      </c>
      <c r="G2" s="8" t="s">
        <v>151</v>
      </c>
      <c r="H2" s="9" t="s">
        <v>152</v>
      </c>
    </row>
    <row r="3" customHeight="1" spans="1:8">
      <c r="A3" s="10">
        <v>1</v>
      </c>
      <c r="B3" s="10" t="s">
        <v>21</v>
      </c>
      <c r="C3" s="10" t="s">
        <v>153</v>
      </c>
      <c r="D3" s="10">
        <v>17</v>
      </c>
      <c r="E3" s="10">
        <v>7</v>
      </c>
      <c r="F3" s="11">
        <f t="shared" ref="F3:F11" si="0">E3/D3</f>
        <v>0.411764705882353</v>
      </c>
      <c r="G3" s="12">
        <f t="shared" ref="G3:G10" si="1">E3*1</f>
        <v>7</v>
      </c>
      <c r="H3" s="9"/>
    </row>
    <row r="4" customHeight="1" spans="1:8">
      <c r="A4" s="10">
        <v>2</v>
      </c>
      <c r="B4" s="10" t="s">
        <v>154</v>
      </c>
      <c r="C4" s="10" t="s">
        <v>155</v>
      </c>
      <c r="D4" s="10">
        <v>10</v>
      </c>
      <c r="E4" s="10">
        <v>1</v>
      </c>
      <c r="F4" s="11">
        <f t="shared" si="0"/>
        <v>0.1</v>
      </c>
      <c r="G4" s="12">
        <f t="shared" si="1"/>
        <v>1</v>
      </c>
      <c r="H4" s="9"/>
    </row>
    <row r="5" customHeight="1" spans="1:8">
      <c r="A5" s="10">
        <v>3</v>
      </c>
      <c r="B5" s="10" t="s">
        <v>27</v>
      </c>
      <c r="C5" s="10" t="s">
        <v>156</v>
      </c>
      <c r="D5" s="10">
        <v>24</v>
      </c>
      <c r="E5" s="10">
        <v>5</v>
      </c>
      <c r="F5" s="11">
        <f t="shared" si="0"/>
        <v>0.208333333333333</v>
      </c>
      <c r="G5" s="12">
        <f t="shared" si="1"/>
        <v>5</v>
      </c>
      <c r="H5" s="9"/>
    </row>
    <row r="6" customHeight="1" spans="1:8">
      <c r="A6" s="10">
        <v>4</v>
      </c>
      <c r="B6" s="10" t="s">
        <v>157</v>
      </c>
      <c r="C6" s="10" t="s">
        <v>158</v>
      </c>
      <c r="D6" s="10">
        <v>7</v>
      </c>
      <c r="E6" s="10">
        <v>2</v>
      </c>
      <c r="F6" s="11">
        <f t="shared" si="0"/>
        <v>0.285714285714286</v>
      </c>
      <c r="G6" s="12">
        <f t="shared" si="1"/>
        <v>2</v>
      </c>
      <c r="H6" s="9"/>
    </row>
    <row r="7" customHeight="1" spans="1:8">
      <c r="A7" s="10">
        <v>5</v>
      </c>
      <c r="B7" s="10" t="s">
        <v>31</v>
      </c>
      <c r="C7" s="10" t="s">
        <v>159</v>
      </c>
      <c r="D7" s="10">
        <v>2</v>
      </c>
      <c r="E7" s="10">
        <v>1</v>
      </c>
      <c r="F7" s="11">
        <f t="shared" si="0"/>
        <v>0.5</v>
      </c>
      <c r="G7" s="12">
        <v>0</v>
      </c>
      <c r="H7" s="9" t="s">
        <v>160</v>
      </c>
    </row>
    <row r="8" customHeight="1" spans="1:8">
      <c r="A8" s="10">
        <v>6</v>
      </c>
      <c r="B8" s="10" t="s">
        <v>33</v>
      </c>
      <c r="C8" s="10" t="s">
        <v>161</v>
      </c>
      <c r="D8" s="10">
        <v>27</v>
      </c>
      <c r="E8" s="10">
        <v>5</v>
      </c>
      <c r="F8" s="11">
        <f t="shared" si="0"/>
        <v>0.185185185185185</v>
      </c>
      <c r="G8" s="12">
        <f t="shared" si="1"/>
        <v>5</v>
      </c>
      <c r="H8" s="9"/>
    </row>
    <row r="9" customHeight="1" spans="1:8">
      <c r="A9" s="10">
        <v>7</v>
      </c>
      <c r="B9" s="10" t="s">
        <v>162</v>
      </c>
      <c r="C9" s="10" t="s">
        <v>163</v>
      </c>
      <c r="D9" s="10">
        <v>5</v>
      </c>
      <c r="E9" s="10">
        <v>1</v>
      </c>
      <c r="F9" s="11">
        <f t="shared" si="0"/>
        <v>0.2</v>
      </c>
      <c r="G9" s="12">
        <v>0</v>
      </c>
      <c r="H9" s="9" t="s">
        <v>164</v>
      </c>
    </row>
    <row r="10" customHeight="1" spans="1:8">
      <c r="A10" s="10">
        <v>8</v>
      </c>
      <c r="B10" s="10" t="s">
        <v>23</v>
      </c>
      <c r="C10" s="10" t="s">
        <v>165</v>
      </c>
      <c r="D10" s="10">
        <v>23</v>
      </c>
      <c r="E10" s="10">
        <v>3</v>
      </c>
      <c r="F10" s="11">
        <f t="shared" si="0"/>
        <v>0.130434782608696</v>
      </c>
      <c r="G10" s="12">
        <f t="shared" si="1"/>
        <v>3</v>
      </c>
      <c r="H10" s="9"/>
    </row>
    <row r="11" customHeight="1" spans="1:8">
      <c r="A11" s="6" t="s">
        <v>144</v>
      </c>
      <c r="B11" s="6"/>
      <c r="C11" s="6"/>
      <c r="D11" s="6">
        <f>SUM(D3:D10)</f>
        <v>115</v>
      </c>
      <c r="E11" s="6">
        <f t="shared" ref="D11:G11" si="2">SUM(E3:E10)</f>
        <v>25</v>
      </c>
      <c r="F11" s="13">
        <f t="shared" si="0"/>
        <v>0.217391304347826</v>
      </c>
      <c r="G11" s="14">
        <f t="shared" si="2"/>
        <v>23</v>
      </c>
      <c r="H11" s="9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9"/>
  <sheetViews>
    <sheetView tabSelected="1" workbookViewId="0">
      <selection activeCell="M23" sqref="M23"/>
    </sheetView>
  </sheetViews>
  <sheetFormatPr defaultColWidth="9" defaultRowHeight="13.5" outlineLevelCol="6"/>
  <sheetData>
    <row r="1" spans="1:7">
      <c r="A1" s="1" t="s">
        <v>166</v>
      </c>
      <c r="B1" s="2"/>
      <c r="C1" s="2"/>
      <c r="D1" s="2"/>
      <c r="E1" s="2"/>
      <c r="F1" s="2"/>
      <c r="G1" s="3"/>
    </row>
    <row r="2" spans="1:7">
      <c r="A2" s="4" t="s">
        <v>12</v>
      </c>
      <c r="B2" s="4" t="s">
        <v>146</v>
      </c>
      <c r="C2" s="4" t="s">
        <v>14</v>
      </c>
      <c r="D2" s="4" t="s">
        <v>15</v>
      </c>
      <c r="E2" s="4" t="s">
        <v>167</v>
      </c>
      <c r="F2" s="4" t="s">
        <v>168</v>
      </c>
      <c r="G2" s="4" t="s">
        <v>169</v>
      </c>
    </row>
    <row r="3" spans="1:7">
      <c r="A3" s="5">
        <v>1</v>
      </c>
      <c r="B3" s="5" t="s">
        <v>21</v>
      </c>
      <c r="C3" s="5">
        <v>101453</v>
      </c>
      <c r="D3" s="5" t="s">
        <v>170</v>
      </c>
      <c r="E3" s="5">
        <v>10927</v>
      </c>
      <c r="F3" s="5" t="s">
        <v>171</v>
      </c>
      <c r="G3" s="5">
        <v>50</v>
      </c>
    </row>
    <row r="4" spans="1:7">
      <c r="A4" s="5">
        <v>2</v>
      </c>
      <c r="B4" s="5" t="s">
        <v>21</v>
      </c>
      <c r="C4" s="5">
        <v>101453</v>
      </c>
      <c r="D4" s="5" t="s">
        <v>170</v>
      </c>
      <c r="E4" s="5">
        <v>4518</v>
      </c>
      <c r="F4" s="5" t="s">
        <v>172</v>
      </c>
      <c r="G4" s="5">
        <v>50</v>
      </c>
    </row>
    <row r="5" spans="1:7">
      <c r="A5" s="5">
        <v>3</v>
      </c>
      <c r="B5" s="5" t="s">
        <v>21</v>
      </c>
      <c r="C5" s="5">
        <v>101453</v>
      </c>
      <c r="D5" s="5" t="s">
        <v>170</v>
      </c>
      <c r="E5" s="5">
        <v>11711</v>
      </c>
      <c r="F5" s="5" t="s">
        <v>173</v>
      </c>
      <c r="G5" s="5">
        <v>50</v>
      </c>
    </row>
    <row r="6" spans="1:7">
      <c r="A6" s="5">
        <v>4</v>
      </c>
      <c r="B6" s="5" t="s">
        <v>21</v>
      </c>
      <c r="C6" s="5">
        <v>101453</v>
      </c>
      <c r="D6" s="5" t="s">
        <v>170</v>
      </c>
      <c r="E6">
        <v>11866</v>
      </c>
      <c r="F6" t="s">
        <v>174</v>
      </c>
      <c r="G6">
        <v>50</v>
      </c>
    </row>
    <row r="9" spans="7:7">
      <c r="G9" t="s">
        <v>175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4.18-4.20活动数据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与你相依</cp:lastModifiedBy>
  <dcterms:created xsi:type="dcterms:W3CDTF">2020-04-17T02:32:00Z</dcterms:created>
  <dcterms:modified xsi:type="dcterms:W3CDTF">2020-04-25T00:55:36Z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