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520" tabRatio="807" activeTab="5"/>
  </bookViews>
  <sheets>
    <sheet name="12.12-12.15数据情况" sheetId="1" r:id="rId1"/>
    <sheet name="员工个人奖励" sheetId="2" r:id="rId2"/>
    <sheet name="考试处罚" sheetId="6" r:id="rId3"/>
    <sheet name="片区完成情况" sheetId="4" r:id="rId4"/>
    <sheet name="口罩团购销售" sheetId="5" r:id="rId5"/>
    <sheet name="员工奖励分配明细" sheetId="7" r:id="rId6"/>
  </sheets>
  <definedNames>
    <definedName name="_xlnm._FilterDatabase" localSheetId="0" hidden="1">'12.12-12.15数据情况'!$A$2:$AH$134</definedName>
  </definedNames>
  <calcPr calcId="144525"/>
</workbook>
</file>

<file path=xl/sharedStrings.xml><?xml version="1.0" encoding="utf-8"?>
<sst xmlns="http://schemas.openxmlformats.org/spreadsheetml/2006/main" count="1598">
  <si>
    <t>双十二考核目标</t>
  </si>
  <si>
    <t>1档</t>
  </si>
  <si>
    <t>2档</t>
  </si>
  <si>
    <t>活动期间</t>
  </si>
  <si>
    <t>团购口罩（单笔1000元以上）</t>
  </si>
  <si>
    <t>扣除口罩</t>
  </si>
  <si>
    <t>销售   完成率</t>
  </si>
  <si>
    <t>完成情况（扣除团购口罩）</t>
  </si>
  <si>
    <t>奖励金额</t>
  </si>
  <si>
    <t>处罚金额</t>
  </si>
  <si>
    <t>单品考核（4天）</t>
  </si>
  <si>
    <t>序号</t>
  </si>
  <si>
    <t>门店ID</t>
  </si>
  <si>
    <t>门店名称</t>
  </si>
  <si>
    <t>片区名称</t>
  </si>
  <si>
    <t>分类</t>
  </si>
  <si>
    <t>1档销售</t>
  </si>
  <si>
    <t>4天销售</t>
  </si>
  <si>
    <t>毛利</t>
  </si>
  <si>
    <t>4天毛利</t>
  </si>
  <si>
    <t>毛利率</t>
  </si>
  <si>
    <t>2档销售</t>
  </si>
  <si>
    <t>销售</t>
  </si>
  <si>
    <t>1档毛利</t>
  </si>
  <si>
    <t>2档毛利</t>
  </si>
  <si>
    <t>养生堂任务</t>
  </si>
  <si>
    <t>养生堂数量</t>
  </si>
  <si>
    <t>完成 差额</t>
  </si>
  <si>
    <t>天胶</t>
  </si>
  <si>
    <t>补肾</t>
  </si>
  <si>
    <t>邛崃市临邛镇翠荫街药店</t>
  </si>
  <si>
    <t>城郊一片/邛崃片</t>
  </si>
  <si>
    <t>C</t>
  </si>
  <si>
    <t>怀远店</t>
  </si>
  <si>
    <t>城郊二片区</t>
  </si>
  <si>
    <t>A</t>
  </si>
  <si>
    <t>大邑县晋原镇东街药店</t>
  </si>
  <si>
    <t>城郊一片/大邑片</t>
  </si>
  <si>
    <t>B</t>
  </si>
  <si>
    <t>新津县五津镇五津西路二药房</t>
  </si>
  <si>
    <t>城郊一片/新津片</t>
  </si>
  <si>
    <t>金带街药店</t>
  </si>
  <si>
    <t>光华药店</t>
  </si>
  <si>
    <t>西北片区</t>
  </si>
  <si>
    <t>枣子巷药店</t>
  </si>
  <si>
    <t>邛崃市文君街道杏林路药店</t>
  </si>
  <si>
    <t>大邑县晋原镇子龙路店</t>
  </si>
  <si>
    <t>五津西路药店</t>
  </si>
  <si>
    <t>元华二巷药店</t>
  </si>
  <si>
    <t>东南片区</t>
  </si>
  <si>
    <t>榕声路店</t>
  </si>
  <si>
    <t>成华杉板桥南一路店</t>
  </si>
  <si>
    <t>城中片区</t>
  </si>
  <si>
    <t>天顺路药店</t>
  </si>
  <si>
    <t>倪家桥路药店</t>
  </si>
  <si>
    <t>大邑县晋原镇通达东路五段药店</t>
  </si>
  <si>
    <t>银河北街药店</t>
  </si>
  <si>
    <t>黄苑东街药店</t>
  </si>
  <si>
    <t>邛崃市临邛镇洪川小区药店</t>
  </si>
  <si>
    <t>双流县西航港街道锦华路一段药店</t>
  </si>
  <si>
    <t>温江区公平街道江安路药店</t>
  </si>
  <si>
    <t>崇州市崇阳镇尚贤坊街药店</t>
  </si>
  <si>
    <t>光华北五路药店</t>
  </si>
  <si>
    <t>都江堰聚源镇药店</t>
  </si>
  <si>
    <t>万科路药店</t>
  </si>
  <si>
    <t>金沙路药店</t>
  </si>
  <si>
    <t>水杉街药店</t>
  </si>
  <si>
    <t>中和大道药店</t>
  </si>
  <si>
    <t>土龙路药店</t>
  </si>
  <si>
    <t>金马河路药店</t>
  </si>
  <si>
    <t>崇州市崇阳镇永康东路药店</t>
  </si>
  <si>
    <t>崔家店路药店</t>
  </si>
  <si>
    <t>都江堰景中路店</t>
  </si>
  <si>
    <t>沙河源药店</t>
  </si>
  <si>
    <t>大邑县沙渠镇方圆路药店</t>
  </si>
  <si>
    <t>华泰路药店</t>
  </si>
  <si>
    <t>科华街药店</t>
  </si>
  <si>
    <t>大源北街药店</t>
  </si>
  <si>
    <t>观音桥街药店</t>
  </si>
  <si>
    <t>新津邓双镇岷江店</t>
  </si>
  <si>
    <t>新都区新都街道万和北路药店</t>
  </si>
  <si>
    <t>花照壁药店</t>
  </si>
  <si>
    <t>大邑县晋源镇东壕沟段药店</t>
  </si>
  <si>
    <t>中和公济桥路药店</t>
  </si>
  <si>
    <t>新下街药店</t>
  </si>
  <si>
    <t>光华村街药店</t>
  </si>
  <si>
    <t>庆云南街药店</t>
  </si>
  <si>
    <t>旗舰片</t>
  </si>
  <si>
    <t>劼人路药店</t>
  </si>
  <si>
    <t>新都区马超东路店</t>
  </si>
  <si>
    <t>大悦路药店</t>
  </si>
  <si>
    <t>新都区新繁镇繁江北路药店</t>
  </si>
  <si>
    <t>蜀辉路药店</t>
  </si>
  <si>
    <t>新津县五津镇武阳西路药店</t>
  </si>
  <si>
    <t>蜀汉路药店</t>
  </si>
  <si>
    <t>二环路北四段药店（汇融名城）</t>
  </si>
  <si>
    <t>大邑县晋原镇潘家街药店</t>
  </si>
  <si>
    <t>成都成汉太极大药房有限公司</t>
  </si>
  <si>
    <t>大邑县新场镇文昌街药店</t>
  </si>
  <si>
    <t>双楠路药店</t>
  </si>
  <si>
    <t>三江店</t>
  </si>
  <si>
    <t>清江东路三药店</t>
  </si>
  <si>
    <t>都江堰市永丰街道宝莲路药店</t>
  </si>
  <si>
    <t>双林路药店</t>
  </si>
  <si>
    <t>都江堰奎光路中段药店</t>
  </si>
  <si>
    <t>交大路第三药店</t>
  </si>
  <si>
    <t>浆洗街药店</t>
  </si>
  <si>
    <t>华油路药店</t>
  </si>
  <si>
    <t>宏济中路药店</t>
  </si>
  <si>
    <t>柳翠路药店</t>
  </si>
  <si>
    <t>龙潭西路药店</t>
  </si>
  <si>
    <t>紫薇东路药店</t>
  </si>
  <si>
    <t>顺和街店</t>
  </si>
  <si>
    <t>新乐中街药店</t>
  </si>
  <si>
    <t>东昌路一药店</t>
  </si>
  <si>
    <t>佳灵路药店</t>
  </si>
  <si>
    <t>羊子山西路药店（兴元华盛）</t>
  </si>
  <si>
    <t>通盈街药店</t>
  </si>
  <si>
    <t>合欢树街药店</t>
  </si>
  <si>
    <t>万宇路药店</t>
  </si>
  <si>
    <t>西部店</t>
  </si>
  <si>
    <t>郫县郫筒镇一环路东南段药店</t>
  </si>
  <si>
    <t>都江堰市蒲阳镇堰问道西路药店</t>
  </si>
  <si>
    <t>双流区东升街道三强西路药店</t>
  </si>
  <si>
    <t>都江堰市蒲阳路药店</t>
  </si>
  <si>
    <t>北东街店</t>
  </si>
  <si>
    <t>新园大道药店</t>
  </si>
  <si>
    <t>都江堰幸福镇翔凤路药店</t>
  </si>
  <si>
    <t>银沙路药店</t>
  </si>
  <si>
    <t>旗舰店</t>
  </si>
  <si>
    <t>T</t>
  </si>
  <si>
    <t>清江东路药店</t>
  </si>
  <si>
    <t>蜀鑫路药店</t>
  </si>
  <si>
    <t>民丰大道西段药店</t>
  </si>
  <si>
    <t>童子街药店</t>
  </si>
  <si>
    <t>丝竹路药店</t>
  </si>
  <si>
    <t>天久北巷药店</t>
  </si>
  <si>
    <t>航中街药店</t>
  </si>
  <si>
    <t>邛崃市临邛镇长安大道药店</t>
  </si>
  <si>
    <t>大邑县晋原镇北街药店</t>
  </si>
  <si>
    <t>青龙街药店（12.14-12.17）</t>
  </si>
  <si>
    <t>周末数据对比下滑</t>
  </si>
  <si>
    <t>崇州市崇阳镇蜀州中路药店</t>
  </si>
  <si>
    <t>兴义镇万兴路药店</t>
  </si>
  <si>
    <t>贝森北路药店</t>
  </si>
  <si>
    <t>温江店</t>
  </si>
  <si>
    <t>聚萃街药店</t>
  </si>
  <si>
    <t>都江堰药店</t>
  </si>
  <si>
    <t>华康路药店</t>
  </si>
  <si>
    <t>大华街药店</t>
  </si>
  <si>
    <t>大邑县晋原镇内蒙古大道桃源药店</t>
  </si>
  <si>
    <t>十二桥药店（12.14-12.17）</t>
  </si>
  <si>
    <t>解放路药店</t>
  </si>
  <si>
    <t>西林一街药店</t>
  </si>
  <si>
    <t>郫县郫筒镇东大街药店</t>
  </si>
  <si>
    <t>金丝街药店（12.14-12.17）</t>
  </si>
  <si>
    <t>邛崃中心药店</t>
  </si>
  <si>
    <t>邛崃市羊安镇永康大道药店</t>
  </si>
  <si>
    <t>培华东路药店</t>
  </si>
  <si>
    <t>梨花街药店</t>
  </si>
  <si>
    <t>大石西路药店</t>
  </si>
  <si>
    <t>崇州中心店</t>
  </si>
  <si>
    <t>邛崃市临邛街道涌泉街药店</t>
  </si>
  <si>
    <t>红星店（12.14-12.17）</t>
  </si>
  <si>
    <t>大邑县安仁镇千禧街药店</t>
  </si>
  <si>
    <t>云龙南路药店</t>
  </si>
  <si>
    <t>光华西一路药店</t>
  </si>
  <si>
    <t>逸都路药店</t>
  </si>
  <si>
    <t>五福桥东路药店</t>
  </si>
  <si>
    <t>静明路药店</t>
  </si>
  <si>
    <t>人民中路店（12.14-12.17）</t>
  </si>
  <si>
    <t>南华巷药店</t>
  </si>
  <si>
    <t>剑南大道药店</t>
  </si>
  <si>
    <t>科华北路药店</t>
  </si>
  <si>
    <t>新店</t>
  </si>
  <si>
    <t>合计</t>
  </si>
  <si>
    <t>12.12-12.15个人销售奖励</t>
  </si>
  <si>
    <t>门店id</t>
  </si>
  <si>
    <t>门店名</t>
  </si>
  <si>
    <t>人员id</t>
  </si>
  <si>
    <t>人员名</t>
  </si>
  <si>
    <t>销售金额</t>
  </si>
  <si>
    <t>四川太极光华药店</t>
  </si>
  <si>
    <t>魏津</t>
  </si>
  <si>
    <t>四川太极旗舰店</t>
  </si>
  <si>
    <t>马昕</t>
  </si>
  <si>
    <t xml:space="preserve">蒋雪琴 </t>
  </si>
  <si>
    <t>四川太极青羊区北东街店</t>
  </si>
  <si>
    <t xml:space="preserve">向海英 </t>
  </si>
  <si>
    <t>四川太极金牛区银河北街药店</t>
  </si>
  <si>
    <t xml:space="preserve">周思 </t>
  </si>
  <si>
    <t>黄长菊</t>
  </si>
  <si>
    <t>四川太极五津西路药店</t>
  </si>
  <si>
    <t>刘芬</t>
  </si>
  <si>
    <t>四川太极光华村街药店</t>
  </si>
  <si>
    <t xml:space="preserve">朱晓桃 </t>
  </si>
  <si>
    <t>牟鑫阳</t>
  </si>
  <si>
    <t>四川太极武侯区顺和街店</t>
  </si>
  <si>
    <t>李媛2</t>
  </si>
  <si>
    <t>四川太极浆洗街药店</t>
  </si>
  <si>
    <t xml:space="preserve">莫晓菊 </t>
  </si>
  <si>
    <t>四川太极成华区二环路北四段药店（汇融名城）</t>
  </si>
  <si>
    <t>蒋小琼</t>
  </si>
  <si>
    <t>四川太极邛崃市文君街道杏林路药店</t>
  </si>
  <si>
    <t xml:space="preserve">戚彩 </t>
  </si>
  <si>
    <t>李勤</t>
  </si>
  <si>
    <t>合计奖励</t>
  </si>
  <si>
    <t>工号</t>
  </si>
  <si>
    <t>店员姓名</t>
  </si>
  <si>
    <t>门店编号</t>
  </si>
  <si>
    <t>所属门店</t>
  </si>
  <si>
    <t>最高分数</t>
  </si>
  <si>
    <t>状态</t>
  </si>
  <si>
    <t>9841</t>
  </si>
  <si>
    <t>邓洋</t>
  </si>
  <si>
    <t>301_104428</t>
  </si>
  <si>
    <t>永康东路店</t>
  </si>
  <si>
    <t/>
  </si>
  <si>
    <t>未参与</t>
  </si>
  <si>
    <t>10808</t>
  </si>
  <si>
    <t>费诗尧</t>
  </si>
  <si>
    <t>301_54</t>
  </si>
  <si>
    <t>12846</t>
  </si>
  <si>
    <t>魏存敏</t>
  </si>
  <si>
    <t>301_744</t>
  </si>
  <si>
    <t>13341</t>
  </si>
  <si>
    <t>付海洋</t>
  </si>
  <si>
    <t>301_343</t>
  </si>
  <si>
    <t>13159</t>
  </si>
  <si>
    <t>杜泓橘</t>
  </si>
  <si>
    <t>301_750</t>
  </si>
  <si>
    <t>成汉南路店</t>
  </si>
  <si>
    <t>11483</t>
  </si>
  <si>
    <t>王李秋</t>
  </si>
  <si>
    <t>301_341</t>
  </si>
  <si>
    <t>7011</t>
  </si>
  <si>
    <t>杨平</t>
  </si>
  <si>
    <t>301_721</t>
  </si>
  <si>
    <t>邛崃洪川小区药店</t>
  </si>
  <si>
    <t>10983</t>
  </si>
  <si>
    <t>何倩倩</t>
  </si>
  <si>
    <t>301_56</t>
  </si>
  <si>
    <t>13142</t>
  </si>
  <si>
    <t>雷雨欣</t>
  </si>
  <si>
    <t>301_105396</t>
  </si>
  <si>
    <t>航中街店</t>
  </si>
  <si>
    <t>13126</t>
  </si>
  <si>
    <t>袁明霞</t>
  </si>
  <si>
    <t>301_391</t>
  </si>
  <si>
    <t>金丝街药店</t>
  </si>
  <si>
    <t>13134</t>
  </si>
  <si>
    <t>邱小凡</t>
  </si>
  <si>
    <t>301_707</t>
  </si>
  <si>
    <t>成华区万科路药店</t>
  </si>
  <si>
    <t>13265</t>
  </si>
  <si>
    <t>曹鑫苹</t>
  </si>
  <si>
    <t>301_102934</t>
  </si>
  <si>
    <t>银河北街店</t>
  </si>
  <si>
    <t>13203</t>
  </si>
  <si>
    <t>李云田</t>
  </si>
  <si>
    <t>301_723</t>
  </si>
  <si>
    <t>13584</t>
  </si>
  <si>
    <t>何林芝</t>
  </si>
  <si>
    <t>301_114844</t>
  </si>
  <si>
    <t>六医院店（培华路）</t>
  </si>
  <si>
    <t>13622</t>
  </si>
  <si>
    <t>刘雨心</t>
  </si>
  <si>
    <t>301_108656</t>
  </si>
  <si>
    <t>五津西路二药房</t>
  </si>
  <si>
    <t>4291</t>
  </si>
  <si>
    <t>谢琴</t>
  </si>
  <si>
    <t>301_307</t>
  </si>
  <si>
    <t>锦江区东大街药店</t>
  </si>
  <si>
    <t>12447</t>
  </si>
  <si>
    <t>杨沙艳</t>
  </si>
  <si>
    <t>301_113299</t>
  </si>
  <si>
    <t>倪家桥路店</t>
  </si>
  <si>
    <t>12875</t>
  </si>
  <si>
    <t>肖华玲</t>
  </si>
  <si>
    <t>13311</t>
  </si>
  <si>
    <t>庞远梅</t>
  </si>
  <si>
    <t>301_111219</t>
  </si>
  <si>
    <t>花照壁店</t>
  </si>
  <si>
    <t>13217</t>
  </si>
  <si>
    <t>舒鑫</t>
  </si>
  <si>
    <t>301_572</t>
  </si>
  <si>
    <t>郫县东大街药店</t>
  </si>
  <si>
    <t>6473</t>
  </si>
  <si>
    <t>范阳</t>
  </si>
  <si>
    <t>13701</t>
  </si>
  <si>
    <t>于丽萍</t>
  </si>
  <si>
    <t>301_106399</t>
  </si>
  <si>
    <t>蜀辉路店</t>
  </si>
  <si>
    <t>11107</t>
  </si>
  <si>
    <t>肖然</t>
  </si>
  <si>
    <t>11023</t>
  </si>
  <si>
    <t>王俊</t>
  </si>
  <si>
    <t>11620</t>
  </si>
  <si>
    <t>尹萍</t>
  </si>
  <si>
    <t>12339</t>
  </si>
  <si>
    <t>聂琴</t>
  </si>
  <si>
    <t>301_337</t>
  </si>
  <si>
    <t>12952</t>
  </si>
  <si>
    <t>蒋静</t>
  </si>
  <si>
    <t>301_745</t>
  </si>
  <si>
    <t>13140</t>
  </si>
  <si>
    <t>王南萍</t>
  </si>
  <si>
    <t>301_102935</t>
  </si>
  <si>
    <t>童子街店</t>
  </si>
  <si>
    <t>13258</t>
  </si>
  <si>
    <t>陈佳佳</t>
  </si>
  <si>
    <t>301_308</t>
  </si>
  <si>
    <t>红星店</t>
  </si>
  <si>
    <t>13266</t>
  </si>
  <si>
    <t>陈旭冉</t>
  </si>
  <si>
    <t>301_581</t>
  </si>
  <si>
    <t>汇融名城</t>
  </si>
  <si>
    <t>13210</t>
  </si>
  <si>
    <t>彭桢</t>
  </si>
  <si>
    <t>301_113025</t>
  </si>
  <si>
    <t>蜀鑫路店</t>
  </si>
  <si>
    <t>13700</t>
  </si>
  <si>
    <t>田桂菊</t>
  </si>
  <si>
    <t>301_107829</t>
  </si>
  <si>
    <t>解放路店</t>
  </si>
  <si>
    <t>10847</t>
  </si>
  <si>
    <t>王娜</t>
  </si>
  <si>
    <t>12464</t>
  </si>
  <si>
    <t>刘成童</t>
  </si>
  <si>
    <t>301_753</t>
  </si>
  <si>
    <t>12623</t>
  </si>
  <si>
    <t>吴洪瑶</t>
  </si>
  <si>
    <t>995671</t>
  </si>
  <si>
    <t>廖桂英（梨花街）</t>
  </si>
  <si>
    <t>301_106066</t>
  </si>
  <si>
    <t>梨花街店</t>
  </si>
  <si>
    <t>13222</t>
  </si>
  <si>
    <t>张虹</t>
  </si>
  <si>
    <t>301_105910</t>
  </si>
  <si>
    <t>紫薇东路店</t>
  </si>
  <si>
    <t>10902</t>
  </si>
  <si>
    <t>彭关敏</t>
  </si>
  <si>
    <t>10186</t>
  </si>
  <si>
    <t>李甜甜</t>
  </si>
  <si>
    <t>12317</t>
  </si>
  <si>
    <t>袁红桃</t>
  </si>
  <si>
    <t>12470</t>
  </si>
  <si>
    <t>刁晓梅</t>
  </si>
  <si>
    <t>10900</t>
  </si>
  <si>
    <t>刘敏</t>
  </si>
  <si>
    <t>301_754</t>
  </si>
  <si>
    <t>尚贤坊街药店</t>
  </si>
  <si>
    <t>8592</t>
  </si>
  <si>
    <t>张娟娟</t>
  </si>
  <si>
    <t>6506</t>
  </si>
  <si>
    <t>杨文英</t>
  </si>
  <si>
    <t>301_738</t>
  </si>
  <si>
    <t>蒲阳路药店</t>
  </si>
  <si>
    <t>6884</t>
  </si>
  <si>
    <t>窦潘</t>
  </si>
  <si>
    <t>12143</t>
  </si>
  <si>
    <t>陈玲</t>
  </si>
  <si>
    <t>301_591</t>
  </si>
  <si>
    <t>邛崃长安大道药店</t>
  </si>
  <si>
    <t>12535</t>
  </si>
  <si>
    <t>李巧</t>
  </si>
  <si>
    <t>12934</t>
  </si>
  <si>
    <t>高星宇</t>
  </si>
  <si>
    <t>13450</t>
  </si>
  <si>
    <t>旦增平措</t>
  </si>
  <si>
    <t>1000446</t>
  </si>
  <si>
    <t>黄小琴（庆云南街）</t>
  </si>
  <si>
    <t>301_742</t>
  </si>
  <si>
    <t>13621</t>
  </si>
  <si>
    <t>岳仕芹</t>
  </si>
  <si>
    <t>301_587</t>
  </si>
  <si>
    <t>4147</t>
  </si>
  <si>
    <t>周思</t>
  </si>
  <si>
    <t>6301</t>
  </si>
  <si>
    <t>韩艳梅</t>
  </si>
  <si>
    <t xml:space="preserve">  怀远店</t>
  </si>
  <si>
    <t>11762</t>
  </si>
  <si>
    <t>欧双雪</t>
  </si>
  <si>
    <t>301_104430</t>
  </si>
  <si>
    <t>中和大道店</t>
  </si>
  <si>
    <t>7948</t>
  </si>
  <si>
    <t>骆素花</t>
  </si>
  <si>
    <t xml:space="preserve">  三江店</t>
  </si>
  <si>
    <t>13129</t>
  </si>
  <si>
    <t>唐璇</t>
  </si>
  <si>
    <t>301_106485</t>
  </si>
  <si>
    <t>元华二巷店</t>
  </si>
  <si>
    <t>13150</t>
  </si>
  <si>
    <t>张振鑫</t>
  </si>
  <si>
    <t>301_373</t>
  </si>
  <si>
    <t>65.00</t>
  </si>
  <si>
    <t>未通过</t>
  </si>
  <si>
    <t>13127</t>
  </si>
  <si>
    <t>吕越</t>
  </si>
  <si>
    <t>301_349</t>
  </si>
  <si>
    <r>
      <rPr>
        <sz val="10"/>
        <color rgb="FFFF0000"/>
        <rFont val="Arial"/>
        <charset val="0"/>
      </rPr>
      <t xml:space="preserve"> </t>
    </r>
    <r>
      <rPr>
        <sz val="10"/>
        <color rgb="FFFF0000"/>
        <rFont val="宋体"/>
        <charset val="0"/>
      </rPr>
      <t>人民中路店</t>
    </r>
  </si>
  <si>
    <t>70.00</t>
  </si>
  <si>
    <t>13319</t>
  </si>
  <si>
    <t>唐钟发</t>
  </si>
  <si>
    <t>301_515</t>
  </si>
  <si>
    <t>13292</t>
  </si>
  <si>
    <t>廖梦园</t>
  </si>
  <si>
    <t>301_114069</t>
  </si>
  <si>
    <t>剑南大道</t>
  </si>
  <si>
    <t>75.00</t>
  </si>
  <si>
    <t>5844</t>
  </si>
  <si>
    <t>王丽超</t>
  </si>
  <si>
    <t>13333</t>
  </si>
  <si>
    <t>赵荣彬</t>
  </si>
  <si>
    <t>301_379</t>
  </si>
  <si>
    <t>80.00</t>
  </si>
  <si>
    <t>13214</t>
  </si>
  <si>
    <t>曲木尔哈</t>
  </si>
  <si>
    <t>301_106568</t>
  </si>
  <si>
    <t>公济桥店</t>
  </si>
  <si>
    <t>11621</t>
  </si>
  <si>
    <t>彭志萍</t>
  </si>
  <si>
    <t>13139</t>
  </si>
  <si>
    <t>雷馥聿</t>
  </si>
  <si>
    <t>8354</t>
  </si>
  <si>
    <t>邓杨梅</t>
  </si>
  <si>
    <t>301_716</t>
  </si>
  <si>
    <t>大邑沙渠镇药店</t>
  </si>
  <si>
    <t>12052</t>
  </si>
  <si>
    <t>覃顺洪</t>
  </si>
  <si>
    <t>301_359</t>
  </si>
  <si>
    <t>11799</t>
  </si>
  <si>
    <t>王依纯</t>
  </si>
  <si>
    <t>301_367</t>
  </si>
  <si>
    <r>
      <rPr>
        <sz val="10"/>
        <color rgb="FFFF0000"/>
        <rFont val="Arial"/>
        <charset val="0"/>
      </rPr>
      <t xml:space="preserve"> </t>
    </r>
    <r>
      <rPr>
        <sz val="10"/>
        <color rgb="FFFF0000"/>
        <rFont val="宋体"/>
        <charset val="0"/>
      </rPr>
      <t>金带街药店</t>
    </r>
  </si>
  <si>
    <t>7687</t>
  </si>
  <si>
    <t>彭蓉</t>
  </si>
  <si>
    <t>301_549</t>
  </si>
  <si>
    <r>
      <rPr>
        <sz val="10"/>
        <color rgb="FFFF0000"/>
        <rFont val="Arial"/>
        <charset val="0"/>
      </rPr>
      <t xml:space="preserve"> </t>
    </r>
    <r>
      <rPr>
        <sz val="10"/>
        <color rgb="FFFF0000"/>
        <rFont val="宋体"/>
        <charset val="0"/>
      </rPr>
      <t>大邑县东壕沟段药店</t>
    </r>
  </si>
  <si>
    <t>13133</t>
  </si>
  <si>
    <t>付新宇</t>
  </si>
  <si>
    <t>11903</t>
  </si>
  <si>
    <t>彭亚丹</t>
  </si>
  <si>
    <t>301_748</t>
  </si>
  <si>
    <t>大邑东街药店</t>
  </si>
  <si>
    <t>85.00</t>
  </si>
  <si>
    <t>13223</t>
  </si>
  <si>
    <t>唐静</t>
  </si>
  <si>
    <t>13407</t>
  </si>
  <si>
    <t>陈玉琴</t>
  </si>
  <si>
    <t>301_114622</t>
  </si>
  <si>
    <t>东昌路店</t>
  </si>
  <si>
    <t>13064</t>
  </si>
  <si>
    <t>高玉</t>
  </si>
  <si>
    <t>301_578</t>
  </si>
  <si>
    <t>13189</t>
  </si>
  <si>
    <t>龚榆辉</t>
  </si>
  <si>
    <t>301_746</t>
  </si>
  <si>
    <r>
      <rPr>
        <sz val="10"/>
        <color rgb="FFFF0000"/>
        <rFont val="Arial"/>
        <charset val="0"/>
      </rPr>
      <t xml:space="preserve"> </t>
    </r>
    <r>
      <rPr>
        <sz val="10"/>
        <color rgb="FFFF0000"/>
        <rFont val="宋体"/>
        <charset val="0"/>
      </rPr>
      <t>桃源药店</t>
    </r>
  </si>
  <si>
    <t>13144</t>
  </si>
  <si>
    <t>蒋润</t>
  </si>
  <si>
    <t>13343</t>
  </si>
  <si>
    <t>岳红</t>
  </si>
  <si>
    <t>12953</t>
  </si>
  <si>
    <t>李英</t>
  </si>
  <si>
    <r>
      <rPr>
        <sz val="10"/>
        <color rgb="FFFF0000"/>
        <rFont val="Arial"/>
        <charset val="0"/>
      </rPr>
      <t xml:space="preserve"> </t>
    </r>
    <r>
      <rPr>
        <sz val="10"/>
        <color rgb="FFFF0000"/>
        <rFont val="宋体"/>
        <charset val="0"/>
      </rPr>
      <t>光华药店</t>
    </r>
  </si>
  <si>
    <t>8073</t>
  </si>
  <si>
    <t>杨科</t>
  </si>
  <si>
    <r>
      <rPr>
        <sz val="10"/>
        <color rgb="FFFF0000"/>
        <rFont val="Arial"/>
        <charset val="0"/>
      </rPr>
      <t xml:space="preserve"> </t>
    </r>
    <r>
      <rPr>
        <sz val="10"/>
        <color rgb="FFFF0000"/>
        <rFont val="宋体"/>
        <charset val="0"/>
      </rPr>
      <t>都江堰景中路店</t>
    </r>
  </si>
  <si>
    <t>9138</t>
  </si>
  <si>
    <t>闵雪</t>
  </si>
  <si>
    <t>301_732</t>
  </si>
  <si>
    <t>邛崃羊安镇永康大道药店</t>
  </si>
  <si>
    <t>13320</t>
  </si>
  <si>
    <t>王婷</t>
  </si>
  <si>
    <t>12412</t>
  </si>
  <si>
    <t>王宇</t>
  </si>
  <si>
    <t>13282</t>
  </si>
  <si>
    <t>何姣姣</t>
  </si>
  <si>
    <t>12467</t>
  </si>
  <si>
    <t>骆玲</t>
  </si>
  <si>
    <t>301_747</t>
  </si>
  <si>
    <t>郫县二店</t>
  </si>
  <si>
    <t>13295</t>
  </si>
  <si>
    <t>罗思榕</t>
  </si>
  <si>
    <t>13256</t>
  </si>
  <si>
    <t>陈发群</t>
  </si>
  <si>
    <t>11382</t>
  </si>
  <si>
    <t>刘春花</t>
  </si>
  <si>
    <t>301_712</t>
  </si>
  <si>
    <t>13581</t>
  </si>
  <si>
    <t>12505</t>
  </si>
  <si>
    <t>曾蕾蕾</t>
  </si>
  <si>
    <t>301_113833</t>
  </si>
  <si>
    <t>光华西一路</t>
  </si>
  <si>
    <t>13145</t>
  </si>
  <si>
    <t>孟天凤</t>
  </si>
  <si>
    <t>301_103639</t>
  </si>
  <si>
    <t>金马河店</t>
  </si>
  <si>
    <t>11058</t>
  </si>
  <si>
    <t>罗丽</t>
  </si>
  <si>
    <t>12515</t>
  </si>
  <si>
    <t>胡静</t>
  </si>
  <si>
    <r>
      <rPr>
        <sz val="10"/>
        <color rgb="FFFF0000"/>
        <rFont val="Arial"/>
        <charset val="0"/>
      </rPr>
      <t xml:space="preserve"> </t>
    </r>
    <r>
      <rPr>
        <sz val="10"/>
        <color rgb="FFFF0000"/>
        <rFont val="宋体"/>
        <charset val="0"/>
      </rPr>
      <t>红星店</t>
    </r>
  </si>
  <si>
    <t>13149</t>
  </si>
  <si>
    <t>高小菁</t>
  </si>
  <si>
    <t>11117</t>
  </si>
  <si>
    <t>毛茜</t>
  </si>
  <si>
    <t>301_102478</t>
  </si>
  <si>
    <t>13136</t>
  </si>
  <si>
    <t>陈昌敏</t>
  </si>
  <si>
    <t>13306</t>
  </si>
  <si>
    <t>王丹丹</t>
  </si>
  <si>
    <t>13216</t>
  </si>
  <si>
    <t>王润吉</t>
  </si>
  <si>
    <t>7369</t>
  </si>
  <si>
    <t>晏玲</t>
  </si>
  <si>
    <t>13218</t>
  </si>
  <si>
    <t>杨雨昕</t>
  </si>
  <si>
    <t>301_724</t>
  </si>
  <si>
    <r>
      <rPr>
        <sz val="10"/>
        <color rgb="FFFF0000"/>
        <rFont val="Arial"/>
        <charset val="0"/>
      </rPr>
      <t xml:space="preserve"> </t>
    </r>
    <r>
      <rPr>
        <sz val="10"/>
        <color rgb="FFFF0000"/>
        <rFont val="宋体"/>
        <charset val="0"/>
      </rPr>
      <t>观音桥街药店</t>
    </r>
  </si>
  <si>
    <t>990451</t>
  </si>
  <si>
    <t>赵英</t>
  </si>
  <si>
    <t>11642</t>
  </si>
  <si>
    <t>张亚红</t>
  </si>
  <si>
    <t>301_737</t>
  </si>
  <si>
    <t>90.00</t>
  </si>
  <si>
    <t>已通过</t>
  </si>
  <si>
    <t>10907</t>
  </si>
  <si>
    <t>邓红梅</t>
  </si>
  <si>
    <t>4081</t>
  </si>
  <si>
    <t>黄梅</t>
  </si>
  <si>
    <t>301_104533</t>
  </si>
  <si>
    <t>潘家街店</t>
  </si>
  <si>
    <t>13022</t>
  </si>
  <si>
    <t>杨萧</t>
  </si>
  <si>
    <t>301_101453</t>
  </si>
  <si>
    <t>江安路店</t>
  </si>
  <si>
    <t>13289</t>
  </si>
  <si>
    <t>蒋羽</t>
  </si>
  <si>
    <t>7379</t>
  </si>
  <si>
    <t>曹琼</t>
  </si>
  <si>
    <t>9331</t>
  </si>
  <si>
    <t>周燕</t>
  </si>
  <si>
    <t>9669</t>
  </si>
  <si>
    <t>唐文琼</t>
  </si>
  <si>
    <t>10890</t>
  </si>
  <si>
    <t>张玲</t>
  </si>
  <si>
    <t>13330</t>
  </si>
  <si>
    <t>杨梅</t>
  </si>
  <si>
    <t>11178</t>
  </si>
  <si>
    <t>唐冬芳</t>
  </si>
  <si>
    <t>301_598</t>
  </si>
  <si>
    <t>6471</t>
  </si>
  <si>
    <t>何晓阳</t>
  </si>
  <si>
    <t>301_113298</t>
  </si>
  <si>
    <t>逸都路店</t>
  </si>
  <si>
    <t>13296</t>
  </si>
  <si>
    <t>廖晓静</t>
  </si>
  <si>
    <t>5701</t>
  </si>
  <si>
    <t>任远芳</t>
  </si>
  <si>
    <t>301_387</t>
  </si>
  <si>
    <t xml:space="preserve"> 新乐中街药店</t>
  </si>
  <si>
    <t>12682</t>
  </si>
  <si>
    <t>刘罗蓉</t>
  </si>
  <si>
    <t>301_371</t>
  </si>
  <si>
    <t>9112</t>
  </si>
  <si>
    <t>庄静</t>
  </si>
  <si>
    <t>11503</t>
  </si>
  <si>
    <t>谌美静</t>
  </si>
  <si>
    <t>301_385</t>
  </si>
  <si>
    <t xml:space="preserve"> 五津西路药店</t>
  </si>
  <si>
    <t>11004</t>
  </si>
  <si>
    <t>李银萍</t>
  </si>
  <si>
    <t>301_733</t>
  </si>
  <si>
    <t>双流三强西路店</t>
  </si>
  <si>
    <t>13135</t>
  </si>
  <si>
    <t>李奕</t>
  </si>
  <si>
    <t>301_570</t>
  </si>
  <si>
    <t xml:space="preserve"> 浣花滨河路药店</t>
  </si>
  <si>
    <t>7317</t>
  </si>
  <si>
    <t>王燕丽</t>
  </si>
  <si>
    <t>13298</t>
  </si>
  <si>
    <t>李穴增</t>
  </si>
  <si>
    <t>301_571</t>
  </si>
  <si>
    <t xml:space="preserve"> 民丰大道西段药店</t>
  </si>
  <si>
    <t>12949</t>
  </si>
  <si>
    <t>郭俊梅</t>
  </si>
  <si>
    <t>13147</t>
  </si>
  <si>
    <t>古世伟</t>
  </si>
  <si>
    <t>301_102479</t>
  </si>
  <si>
    <t>10931</t>
  </si>
  <si>
    <t>姜孝杨</t>
  </si>
  <si>
    <t>301_365</t>
  </si>
  <si>
    <t xml:space="preserve"> 光华村街药店</t>
  </si>
  <si>
    <t>12338</t>
  </si>
  <si>
    <t>张飘</t>
  </si>
  <si>
    <t>301_514</t>
  </si>
  <si>
    <t>新津邓双店</t>
  </si>
  <si>
    <t>13205</t>
  </si>
  <si>
    <t>李远婷</t>
  </si>
  <si>
    <t>13187</t>
  </si>
  <si>
    <t>高汝琳</t>
  </si>
  <si>
    <t>12916</t>
  </si>
  <si>
    <t>杨莎</t>
  </si>
  <si>
    <t>13339</t>
  </si>
  <si>
    <t>钟雨良</t>
  </si>
  <si>
    <t>10955</t>
  </si>
  <si>
    <t>彭勤</t>
  </si>
  <si>
    <t>301_104838</t>
  </si>
  <si>
    <t>蜀州中路店</t>
  </si>
  <si>
    <t>12566</t>
  </si>
  <si>
    <t>廖文莉</t>
  </si>
  <si>
    <t>12451</t>
  </si>
  <si>
    <t>李雪</t>
  </si>
  <si>
    <t>301_108277</t>
  </si>
  <si>
    <t>银沙路店</t>
  </si>
  <si>
    <t>6497</t>
  </si>
  <si>
    <t>晏祥春</t>
  </si>
  <si>
    <t xml:space="preserve"> 都江堰景中路店</t>
  </si>
  <si>
    <t>6823</t>
  </si>
  <si>
    <t>孟小明</t>
  </si>
  <si>
    <t>301_720</t>
  </si>
  <si>
    <t>大邑新场镇店</t>
  </si>
  <si>
    <t>12497</t>
  </si>
  <si>
    <t>万雪倩</t>
  </si>
  <si>
    <t>12717</t>
  </si>
  <si>
    <t>邱如秀</t>
  </si>
  <si>
    <t>11619</t>
  </si>
  <si>
    <t>马婷婷</t>
  </si>
  <si>
    <t>13644</t>
  </si>
  <si>
    <t>韩彬</t>
  </si>
  <si>
    <t>301_717</t>
  </si>
  <si>
    <t xml:space="preserve"> 大邑通达店</t>
  </si>
  <si>
    <t>7666</t>
  </si>
  <si>
    <t>曾艳</t>
  </si>
  <si>
    <t>301_103199</t>
  </si>
  <si>
    <t>西林一街店</t>
  </si>
  <si>
    <t>13151</t>
  </si>
  <si>
    <t>熊廷妮</t>
  </si>
  <si>
    <t>5501</t>
  </si>
  <si>
    <t>邹惠</t>
  </si>
  <si>
    <t>301_573</t>
  </si>
  <si>
    <t>双流锦华路一段药店</t>
  </si>
  <si>
    <t>7279</t>
  </si>
  <si>
    <t>李可</t>
  </si>
  <si>
    <t>301_114685</t>
  </si>
  <si>
    <t>三医院店</t>
  </si>
  <si>
    <t>13273</t>
  </si>
  <si>
    <t>付俐</t>
  </si>
  <si>
    <t>12446</t>
  </si>
  <si>
    <t>钟世豪</t>
  </si>
  <si>
    <t>11363</t>
  </si>
  <si>
    <t>陈礼凤</t>
  </si>
  <si>
    <t>301_102564</t>
  </si>
  <si>
    <t>邛崃翠荫街药店</t>
  </si>
  <si>
    <t>10949</t>
  </si>
  <si>
    <t>吴湘燏</t>
  </si>
  <si>
    <t>4549</t>
  </si>
  <si>
    <t>周莉</t>
  </si>
  <si>
    <t>13310</t>
  </si>
  <si>
    <t>倪双</t>
  </si>
  <si>
    <t>301_513</t>
  </si>
  <si>
    <t xml:space="preserve"> 顺和街店</t>
  </si>
  <si>
    <t>12157</t>
  </si>
  <si>
    <t>黄焰</t>
  </si>
  <si>
    <t>301_106569</t>
  </si>
  <si>
    <t>大悦路店</t>
  </si>
  <si>
    <t>4246</t>
  </si>
  <si>
    <t>刘樽</t>
  </si>
  <si>
    <t>13253</t>
  </si>
  <si>
    <t>李倩汝</t>
  </si>
  <si>
    <t>12847</t>
  </si>
  <si>
    <t>苏方惠</t>
  </si>
  <si>
    <t>10930</t>
  </si>
  <si>
    <t>袁咏梅</t>
  </si>
  <si>
    <t xml:space="preserve"> 观音桥街药店</t>
  </si>
  <si>
    <t>4435</t>
  </si>
  <si>
    <t>黄兴中</t>
  </si>
  <si>
    <t>6148</t>
  </si>
  <si>
    <t>李沙</t>
  </si>
  <si>
    <t>301_594</t>
  </si>
  <si>
    <t>安仁镇千禧街药店</t>
  </si>
  <si>
    <t>12463</t>
  </si>
  <si>
    <t>冯元香</t>
  </si>
  <si>
    <t>13148</t>
  </si>
  <si>
    <t>周茂兰</t>
  </si>
  <si>
    <t>13131</t>
  </si>
  <si>
    <t>彭思源</t>
  </si>
  <si>
    <t>301_743</t>
  </si>
  <si>
    <t>6232</t>
  </si>
  <si>
    <t>张群</t>
  </si>
  <si>
    <t>13325</t>
  </si>
  <si>
    <t>熊雅洁</t>
  </si>
  <si>
    <t>11949</t>
  </si>
  <si>
    <t>罗雪琴</t>
  </si>
  <si>
    <t>10218</t>
  </si>
  <si>
    <t>王旭</t>
  </si>
  <si>
    <t>9749</t>
  </si>
  <si>
    <t>陈丽梅</t>
  </si>
  <si>
    <t>301_740</t>
  </si>
  <si>
    <t>7917</t>
  </si>
  <si>
    <t>杨伟钰</t>
  </si>
  <si>
    <t>11964</t>
  </si>
  <si>
    <t>邹东梅</t>
  </si>
  <si>
    <t>13301</t>
  </si>
  <si>
    <t>周丹</t>
  </si>
  <si>
    <t>7386</t>
  </si>
  <si>
    <t>袁文秀</t>
  </si>
  <si>
    <t xml:space="preserve"> 桃源药店</t>
  </si>
  <si>
    <t>13482</t>
  </si>
  <si>
    <t>岳琴</t>
  </si>
  <si>
    <t>11776</t>
  </si>
  <si>
    <t>杨艳</t>
  </si>
  <si>
    <t>6472</t>
  </si>
  <si>
    <t>胡建梅</t>
  </si>
  <si>
    <t>13332</t>
  </si>
  <si>
    <t>阳思怡</t>
  </si>
  <si>
    <t>301_357</t>
  </si>
  <si>
    <t>13261</t>
  </si>
  <si>
    <t>程秋莎</t>
  </si>
  <si>
    <t>301_726</t>
  </si>
  <si>
    <t>13409</t>
  </si>
  <si>
    <t>秦怡</t>
  </si>
  <si>
    <t>13329</t>
  </si>
  <si>
    <t>姚莉</t>
  </si>
  <si>
    <t xml:space="preserve"> 光华药店</t>
  </si>
  <si>
    <t>11487</t>
  </si>
  <si>
    <t>黄艳</t>
  </si>
  <si>
    <t>13408</t>
  </si>
  <si>
    <t>杨蝶</t>
  </si>
  <si>
    <t>13161</t>
  </si>
  <si>
    <t>马花</t>
  </si>
  <si>
    <t>301_104429</t>
  </si>
  <si>
    <t>大华街店</t>
  </si>
  <si>
    <t>12516</t>
  </si>
  <si>
    <t>付雅雯</t>
  </si>
  <si>
    <t xml:space="preserve"> 柳翠路药店</t>
  </si>
  <si>
    <t>5880</t>
  </si>
  <si>
    <t>李静</t>
  </si>
  <si>
    <t>13052</t>
  </si>
  <si>
    <t>胡建兴</t>
  </si>
  <si>
    <t>12940</t>
  </si>
  <si>
    <t>张意雪</t>
  </si>
  <si>
    <t>301_511</t>
  </si>
  <si>
    <t xml:space="preserve"> 杉板桥南一路店</t>
  </si>
  <si>
    <t>12883</t>
  </si>
  <si>
    <t>高清清</t>
  </si>
  <si>
    <t>301_339</t>
  </si>
  <si>
    <t xml:space="preserve"> 沙河源药店</t>
  </si>
  <si>
    <t>13331</t>
  </si>
  <si>
    <t>周香</t>
  </si>
  <si>
    <t>13128</t>
  </si>
  <si>
    <t>王轩</t>
  </si>
  <si>
    <t>12911</t>
  </si>
  <si>
    <t>刘青</t>
  </si>
  <si>
    <t>12482</t>
  </si>
  <si>
    <t>杨怡珩</t>
  </si>
  <si>
    <t>12144</t>
  </si>
  <si>
    <t>张阿几</t>
  </si>
  <si>
    <t>12471</t>
  </si>
  <si>
    <t>李莹</t>
  </si>
  <si>
    <t>11872</t>
  </si>
  <si>
    <t>301_517</t>
  </si>
  <si>
    <t>青羊区北东街店</t>
  </si>
  <si>
    <t>12197</t>
  </si>
  <si>
    <t>冯丽娟</t>
  </si>
  <si>
    <t xml:space="preserve"> 红星店</t>
  </si>
  <si>
    <t>12501</t>
  </si>
  <si>
    <t>刘勇</t>
  </si>
  <si>
    <t>12147</t>
  </si>
  <si>
    <t>沈长英</t>
  </si>
  <si>
    <t>8060</t>
  </si>
  <si>
    <t>梁娟</t>
  </si>
  <si>
    <t>301_727</t>
  </si>
  <si>
    <t>13195</t>
  </si>
  <si>
    <t>廖龙梅</t>
  </si>
  <si>
    <t>4264</t>
  </si>
  <si>
    <t>莫晓菊</t>
  </si>
  <si>
    <t>13181</t>
  </si>
  <si>
    <t>陈遥</t>
  </si>
  <si>
    <t>4024</t>
  </si>
  <si>
    <t>向海英</t>
  </si>
  <si>
    <t>12874</t>
  </si>
  <si>
    <t>秦静茹</t>
  </si>
  <si>
    <t>4325</t>
  </si>
  <si>
    <t>朱朝霞</t>
  </si>
  <si>
    <t>301_730</t>
  </si>
  <si>
    <t>新都新繁店</t>
  </si>
  <si>
    <t>12449</t>
  </si>
  <si>
    <t>李雪梅</t>
  </si>
  <si>
    <t>6537</t>
  </si>
  <si>
    <t>杨丽</t>
  </si>
  <si>
    <t>13404</t>
  </si>
  <si>
    <t>徐平梅</t>
  </si>
  <si>
    <t>6662</t>
  </si>
  <si>
    <t>胡光宾</t>
  </si>
  <si>
    <t>6456</t>
  </si>
  <si>
    <t>李秀芳</t>
  </si>
  <si>
    <t>12915</t>
  </si>
  <si>
    <t>李小菲</t>
  </si>
  <si>
    <t>8068</t>
  </si>
  <si>
    <t>方晓敏</t>
  </si>
  <si>
    <t>13164</t>
  </si>
  <si>
    <t>任红艳</t>
  </si>
  <si>
    <t>13202</t>
  </si>
  <si>
    <t>李艳红</t>
  </si>
  <si>
    <t>4562</t>
  </si>
  <si>
    <t>欧玲</t>
  </si>
  <si>
    <t>301_107658</t>
  </si>
  <si>
    <t>万和北路店</t>
  </si>
  <si>
    <t>11977</t>
  </si>
  <si>
    <t>李娟</t>
  </si>
  <si>
    <t>12113</t>
  </si>
  <si>
    <t>邓洁</t>
  </si>
  <si>
    <t>12468</t>
  </si>
  <si>
    <t>朱静</t>
  </si>
  <si>
    <t>95.00</t>
  </si>
  <si>
    <t>13178</t>
  </si>
  <si>
    <t>程浩</t>
  </si>
  <si>
    <t>9130</t>
  </si>
  <si>
    <t>单菊</t>
  </si>
  <si>
    <t>7107</t>
  </si>
  <si>
    <t>13326</t>
  </si>
  <si>
    <t>雍丹</t>
  </si>
  <si>
    <t>12981</t>
  </si>
  <si>
    <t>吴志海</t>
  </si>
  <si>
    <t>301_710</t>
  </si>
  <si>
    <t xml:space="preserve"> 问道西路药店</t>
  </si>
  <si>
    <t>11866</t>
  </si>
  <si>
    <t>贺春芳</t>
  </si>
  <si>
    <t>12371</t>
  </si>
  <si>
    <t>谭杨</t>
  </si>
  <si>
    <t>13285</t>
  </si>
  <si>
    <t>花晓轩</t>
  </si>
  <si>
    <t>12517</t>
  </si>
  <si>
    <t>龚玉林</t>
  </si>
  <si>
    <t>13304</t>
  </si>
  <si>
    <t>毛玉</t>
  </si>
  <si>
    <t>6731</t>
  </si>
  <si>
    <t>许静</t>
  </si>
  <si>
    <t xml:space="preserve"> 大邑县东壕沟段药店</t>
  </si>
  <si>
    <t>11961</t>
  </si>
  <si>
    <t>易月红</t>
  </si>
  <si>
    <t>301_713</t>
  </si>
  <si>
    <t xml:space="preserve"> 都江堰聚源镇药店</t>
  </si>
  <si>
    <t>13528</t>
  </si>
  <si>
    <t>杨杰</t>
  </si>
  <si>
    <t>10468</t>
  </si>
  <si>
    <t>李海燕</t>
  </si>
  <si>
    <t>301_112888</t>
  </si>
  <si>
    <t>四川太极武侯区双楠路药店</t>
  </si>
  <si>
    <t>9988</t>
  </si>
  <si>
    <t>夏彩红</t>
  </si>
  <si>
    <t>301_329</t>
  </si>
  <si>
    <t xml:space="preserve"> 温江店</t>
  </si>
  <si>
    <t>13184</t>
  </si>
  <si>
    <t>代欣蕤</t>
  </si>
  <si>
    <t>11330</t>
  </si>
  <si>
    <t>任嘉欣</t>
  </si>
  <si>
    <t>13340</t>
  </si>
  <si>
    <t>邹媛媛</t>
  </si>
  <si>
    <t>12454</t>
  </si>
  <si>
    <t>韩守玉</t>
  </si>
  <si>
    <t>11512</t>
  </si>
  <si>
    <t>张茹君</t>
  </si>
  <si>
    <t>11333</t>
  </si>
  <si>
    <t>罗妍</t>
  </si>
  <si>
    <t xml:space="preserve"> 科华街药店</t>
  </si>
  <si>
    <t>9140</t>
  </si>
  <si>
    <t>谢玉涛</t>
  </si>
  <si>
    <t>13180</t>
  </si>
  <si>
    <t>陈兴伦</t>
  </si>
  <si>
    <t>13394</t>
  </si>
  <si>
    <t>唐义莲</t>
  </si>
  <si>
    <t>301_114286</t>
  </si>
  <si>
    <t>光华北五路</t>
  </si>
  <si>
    <t>12936</t>
  </si>
  <si>
    <t>王芳</t>
  </si>
  <si>
    <t>10860</t>
  </si>
  <si>
    <t>付能梅</t>
  </si>
  <si>
    <t>13257</t>
  </si>
  <si>
    <t>陈涵蕾</t>
  </si>
  <si>
    <t>13100</t>
  </si>
  <si>
    <t>代曾莲</t>
  </si>
  <si>
    <t>12203</t>
  </si>
  <si>
    <t>刘静</t>
  </si>
  <si>
    <t>12469</t>
  </si>
  <si>
    <t>范珂君</t>
  </si>
  <si>
    <t>11752</t>
  </si>
  <si>
    <t>王晓雁</t>
  </si>
  <si>
    <t>13122</t>
  </si>
  <si>
    <t>任雪</t>
  </si>
  <si>
    <t>13412</t>
  </si>
  <si>
    <t>马燕</t>
  </si>
  <si>
    <t>301_546</t>
  </si>
  <si>
    <t>13211</t>
  </si>
  <si>
    <t>王茹</t>
  </si>
  <si>
    <t>12185</t>
  </si>
  <si>
    <t>杨红</t>
  </si>
  <si>
    <t>4304</t>
  </si>
  <si>
    <t>贾兰</t>
  </si>
  <si>
    <t>13092</t>
  </si>
  <si>
    <t>陈思宇</t>
  </si>
  <si>
    <t xml:space="preserve"> 蒲阳路药店</t>
  </si>
  <si>
    <t>6492</t>
  </si>
  <si>
    <t>何丽萍</t>
  </si>
  <si>
    <t>11825</t>
  </si>
  <si>
    <t>吴霞</t>
  </si>
  <si>
    <t>11453</t>
  </si>
  <si>
    <t>李梦菊</t>
  </si>
  <si>
    <t>13702</t>
  </si>
  <si>
    <t>李思艳</t>
  </si>
  <si>
    <t xml:space="preserve"> 邛崃长安大道药店</t>
  </si>
  <si>
    <t>12158</t>
  </si>
  <si>
    <t>王佳</t>
  </si>
  <si>
    <t>13194</t>
  </si>
  <si>
    <t>雷静</t>
  </si>
  <si>
    <t>13225</t>
  </si>
  <si>
    <t>郑双艳</t>
  </si>
  <si>
    <t>301_107728</t>
  </si>
  <si>
    <t>大邑北街店</t>
  </si>
  <si>
    <t>11051</t>
  </si>
  <si>
    <t>13410</t>
  </si>
  <si>
    <t>陈香利</t>
  </si>
  <si>
    <t>7749</t>
  </si>
  <si>
    <t>9527</t>
  </si>
  <si>
    <t>孙佳丽</t>
  </si>
  <si>
    <t>13255</t>
  </si>
  <si>
    <t>刘丹</t>
  </si>
  <si>
    <t>13201</t>
  </si>
  <si>
    <t>罗煜东</t>
  </si>
  <si>
    <t>10951</t>
  </si>
  <si>
    <t>黄姣</t>
  </si>
  <si>
    <t>10886</t>
  </si>
  <si>
    <t>阮丽</t>
  </si>
  <si>
    <t>13317</t>
  </si>
  <si>
    <t>苏子欣</t>
  </si>
  <si>
    <t>13200</t>
  </si>
  <si>
    <t>刘雪梅</t>
  </si>
  <si>
    <t>301_377</t>
  </si>
  <si>
    <t>8940</t>
  </si>
  <si>
    <t>罗婷</t>
  </si>
  <si>
    <t>4529</t>
  </si>
  <si>
    <t>谭庆娟</t>
  </si>
  <si>
    <t>13287</t>
  </si>
  <si>
    <t>贺英桢</t>
  </si>
  <si>
    <t>11377</t>
  </si>
  <si>
    <t>张丽</t>
  </si>
  <si>
    <t>13204</t>
  </si>
  <si>
    <t>伍正群</t>
  </si>
  <si>
    <t>301_102567</t>
  </si>
  <si>
    <t>新津武阳西路店</t>
  </si>
  <si>
    <t>6123</t>
  </si>
  <si>
    <t>9689</t>
  </si>
  <si>
    <t>黄鑫</t>
  </si>
  <si>
    <t>13141</t>
  </si>
  <si>
    <t>潘易</t>
  </si>
  <si>
    <t>13264</t>
  </si>
  <si>
    <t>陈旭</t>
  </si>
  <si>
    <t>12718</t>
  </si>
  <si>
    <t>邹芊</t>
  </si>
  <si>
    <t>13397</t>
  </si>
  <si>
    <t>黄霞</t>
  </si>
  <si>
    <t>5519</t>
  </si>
  <si>
    <t>黄玲</t>
  </si>
  <si>
    <t>13288</t>
  </si>
  <si>
    <t>敬舒雅</t>
  </si>
  <si>
    <t>5764</t>
  </si>
  <si>
    <t>万义丽</t>
  </si>
  <si>
    <t>11012</t>
  </si>
  <si>
    <t>孙莉</t>
  </si>
  <si>
    <t>13583</t>
  </si>
  <si>
    <t>蒲正碧</t>
  </si>
  <si>
    <t>11323</t>
  </si>
  <si>
    <t>朱文艺</t>
  </si>
  <si>
    <t>12845</t>
  </si>
  <si>
    <t>高榕</t>
  </si>
  <si>
    <t>4311</t>
  </si>
  <si>
    <t>马雪</t>
  </si>
  <si>
    <t>11125</t>
  </si>
  <si>
    <t>刘雨婷</t>
  </si>
  <si>
    <t>11388</t>
  </si>
  <si>
    <t>张丹</t>
  </si>
  <si>
    <t>13031</t>
  </si>
  <si>
    <t>付变荣</t>
  </si>
  <si>
    <t>13336</t>
  </si>
  <si>
    <t>杨敔</t>
  </si>
  <si>
    <t>12894</t>
  </si>
  <si>
    <t>郝晓林</t>
  </si>
  <si>
    <t>13191</t>
  </si>
  <si>
    <t>蒋新粤</t>
  </si>
  <si>
    <t>6505</t>
  </si>
  <si>
    <t>陈蓉</t>
  </si>
  <si>
    <t>301_704</t>
  </si>
  <si>
    <t>都江堰奎光店</t>
  </si>
  <si>
    <t>5521</t>
  </si>
  <si>
    <t>吴阳</t>
  </si>
  <si>
    <t>301_110378</t>
  </si>
  <si>
    <t>都江堰宝莲路店</t>
  </si>
  <si>
    <t>11109</t>
  </si>
  <si>
    <t>李蕊如</t>
  </si>
  <si>
    <t>6814</t>
  </si>
  <si>
    <t>胡艳弘</t>
  </si>
  <si>
    <t>6454</t>
  </si>
  <si>
    <t>杨秀娟</t>
  </si>
  <si>
    <t>12989</t>
  </si>
  <si>
    <t>童俊</t>
  </si>
  <si>
    <t>13188</t>
  </si>
  <si>
    <t>高源</t>
  </si>
  <si>
    <t>12504</t>
  </si>
  <si>
    <t>文淼</t>
  </si>
  <si>
    <t>11372</t>
  </si>
  <si>
    <t>古素琼</t>
  </si>
  <si>
    <t>12880</t>
  </si>
  <si>
    <t>张婷</t>
  </si>
  <si>
    <t>4540</t>
  </si>
  <si>
    <t>朱玉梅</t>
  </si>
  <si>
    <t>13182</t>
  </si>
  <si>
    <t>邓开柱</t>
  </si>
  <si>
    <t>301_113008</t>
  </si>
  <si>
    <t>四川太极高新区南华巷药店</t>
  </si>
  <si>
    <t>12216</t>
  </si>
  <si>
    <t>黄雅冰</t>
  </si>
  <si>
    <t>9190</t>
  </si>
  <si>
    <t>阴静</t>
  </si>
  <si>
    <t>13183</t>
  </si>
  <si>
    <t>邓梁</t>
  </si>
  <si>
    <t>12539</t>
  </si>
  <si>
    <t>苏婷婷</t>
  </si>
  <si>
    <t>13281</t>
  </si>
  <si>
    <t>贺凤</t>
  </si>
  <si>
    <t>12377</t>
  </si>
  <si>
    <t>涂思佩</t>
  </si>
  <si>
    <t>11142</t>
  </si>
  <si>
    <t>10613</t>
  </si>
  <si>
    <t>余志彬</t>
  </si>
  <si>
    <t>13405</t>
  </si>
  <si>
    <t>杨小英</t>
  </si>
  <si>
    <t>13208</t>
  </si>
  <si>
    <t>李珍伟</t>
  </si>
  <si>
    <t>9679</t>
  </si>
  <si>
    <t>李佳岭</t>
  </si>
  <si>
    <t>5698</t>
  </si>
  <si>
    <t>周有惠</t>
  </si>
  <si>
    <t>4330</t>
  </si>
  <si>
    <t>郑红艳</t>
  </si>
  <si>
    <t>6385</t>
  </si>
  <si>
    <t>韩启敏</t>
  </si>
  <si>
    <t>6752</t>
  </si>
  <si>
    <t>付曦</t>
  </si>
  <si>
    <t>8606</t>
  </si>
  <si>
    <t>梁海燕</t>
  </si>
  <si>
    <t>301_351</t>
  </si>
  <si>
    <t xml:space="preserve"> 都江堰药店</t>
  </si>
  <si>
    <t>5408</t>
  </si>
  <si>
    <t>张建</t>
  </si>
  <si>
    <t>12140</t>
  </si>
  <si>
    <t>梁静容</t>
  </si>
  <si>
    <t>6830</t>
  </si>
  <si>
    <t>刘新</t>
  </si>
  <si>
    <t>12745</t>
  </si>
  <si>
    <t>秦庭月</t>
  </si>
  <si>
    <t>10043</t>
  </si>
  <si>
    <t>陈凤珍</t>
  </si>
  <si>
    <t xml:space="preserve"> 金带街药店</t>
  </si>
  <si>
    <t>12332</t>
  </si>
  <si>
    <t>马艺芮</t>
  </si>
  <si>
    <t>5406</t>
  </si>
  <si>
    <t>张琴</t>
  </si>
  <si>
    <t>12136</t>
  </si>
  <si>
    <t>闵巧</t>
  </si>
  <si>
    <t>12534</t>
  </si>
  <si>
    <t>饶玉银</t>
  </si>
  <si>
    <t>13269</t>
  </si>
  <si>
    <t>董虎林</t>
  </si>
  <si>
    <t>13230</t>
  </si>
  <si>
    <t>张雪梅</t>
  </si>
  <si>
    <t>11627</t>
  </si>
  <si>
    <t>唐礼萍</t>
  </si>
  <si>
    <t>10989</t>
  </si>
  <si>
    <t>阳玲</t>
  </si>
  <si>
    <t>12094</t>
  </si>
  <si>
    <t>吕晓琴</t>
  </si>
  <si>
    <t>7645</t>
  </si>
  <si>
    <t>李宋琴</t>
  </si>
  <si>
    <t>301_111400</t>
  </si>
  <si>
    <t>邛崃片区杏林路店</t>
  </si>
  <si>
    <t>5344</t>
  </si>
  <si>
    <t>贾静</t>
  </si>
  <si>
    <t>13220</t>
  </si>
  <si>
    <t>佘瑶</t>
  </si>
  <si>
    <t>11622</t>
  </si>
  <si>
    <t>甘俊莉</t>
  </si>
  <si>
    <t>13124</t>
  </si>
  <si>
    <t>刘莉</t>
  </si>
  <si>
    <t>13323</t>
  </si>
  <si>
    <t>熊小芳</t>
  </si>
  <si>
    <t>301_105751</t>
  </si>
  <si>
    <t>新下街店</t>
  </si>
  <si>
    <t>13085</t>
  </si>
  <si>
    <t>张艳蓉</t>
  </si>
  <si>
    <t>5471</t>
  </si>
  <si>
    <t>于春莲</t>
  </si>
  <si>
    <t>13305</t>
  </si>
  <si>
    <t>马海子尾</t>
  </si>
  <si>
    <t>4028</t>
  </si>
  <si>
    <t>田兰</t>
  </si>
  <si>
    <t>9295</t>
  </si>
  <si>
    <t>纪莉萍</t>
  </si>
  <si>
    <t>13190</t>
  </si>
  <si>
    <t>蒋创</t>
  </si>
  <si>
    <t>11624</t>
  </si>
  <si>
    <t>李玉先</t>
  </si>
  <si>
    <t>301_103198</t>
  </si>
  <si>
    <t>贝森路店</t>
  </si>
  <si>
    <t>9328</t>
  </si>
  <si>
    <t>黄雨</t>
  </si>
  <si>
    <t>301_113023</t>
  </si>
  <si>
    <t>四川太极成华区云龙南路药店</t>
  </si>
  <si>
    <t>13308</t>
  </si>
  <si>
    <t>牟小燕</t>
  </si>
  <si>
    <t>12901</t>
  </si>
  <si>
    <t>宋丹</t>
  </si>
  <si>
    <t>13228</t>
  </si>
  <si>
    <t>汪嫡姝</t>
  </si>
  <si>
    <t>13447</t>
  </si>
  <si>
    <t>谢雯倩</t>
  </si>
  <si>
    <t>301_102565</t>
  </si>
  <si>
    <t>佳灵路店</t>
  </si>
  <si>
    <t>12254</t>
  </si>
  <si>
    <t>李蕊彤</t>
  </si>
  <si>
    <t>13199</t>
  </si>
  <si>
    <t>李秀丽</t>
  </si>
  <si>
    <t>8763</t>
  </si>
  <si>
    <t>谭凤旭</t>
  </si>
  <si>
    <t>6831</t>
  </si>
  <si>
    <t>何英</t>
  </si>
  <si>
    <t>13578</t>
  </si>
  <si>
    <t>陈伟</t>
  </si>
  <si>
    <t>13224</t>
  </si>
  <si>
    <t>尤中磋</t>
  </si>
  <si>
    <t>8022</t>
  </si>
  <si>
    <t>吴凤兰</t>
  </si>
  <si>
    <t>11871</t>
  </si>
  <si>
    <t>李凤霞</t>
  </si>
  <si>
    <t>13088</t>
  </si>
  <si>
    <t>殷丽平</t>
  </si>
  <si>
    <t>13146</t>
  </si>
  <si>
    <t>曾希露</t>
  </si>
  <si>
    <t>13212</t>
  </si>
  <si>
    <t>谢红平</t>
  </si>
  <si>
    <t>12898</t>
  </si>
  <si>
    <t>赵秋丽</t>
  </si>
  <si>
    <t>13284</t>
  </si>
  <si>
    <t>胡晓娟</t>
  </si>
  <si>
    <t>13338</t>
  </si>
  <si>
    <t>张婷婷</t>
  </si>
  <si>
    <t>13213</t>
  </si>
  <si>
    <t>郑娅玲</t>
  </si>
  <si>
    <t>13293</t>
  </si>
  <si>
    <t>李平</t>
  </si>
  <si>
    <t>9895</t>
  </si>
  <si>
    <t>梅茜</t>
  </si>
  <si>
    <t>301_355</t>
  </si>
  <si>
    <t>11241</t>
  </si>
  <si>
    <t>郑娇</t>
  </si>
  <si>
    <t>4033</t>
  </si>
  <si>
    <t>蒋雪琴</t>
  </si>
  <si>
    <t>13321</t>
  </si>
  <si>
    <t>弋茂兰</t>
  </si>
  <si>
    <t>12744</t>
  </si>
  <si>
    <t>陈亭亭</t>
  </si>
  <si>
    <t>8594</t>
  </si>
  <si>
    <t>聂丽</t>
  </si>
  <si>
    <t>12443</t>
  </si>
  <si>
    <t>兰夏琳</t>
  </si>
  <si>
    <t>13185</t>
  </si>
  <si>
    <t>冯晓宇</t>
  </si>
  <si>
    <t>301_539</t>
  </si>
  <si>
    <t>大邑子龙路店</t>
  </si>
  <si>
    <t>13262</t>
  </si>
  <si>
    <t>陈思涵</t>
  </si>
  <si>
    <t>12255</t>
  </si>
  <si>
    <t>林禹帅</t>
  </si>
  <si>
    <t>13699</t>
  </si>
  <si>
    <t>杨洋</t>
  </si>
  <si>
    <t>13138</t>
  </si>
  <si>
    <t>苏王雪</t>
  </si>
  <si>
    <t>7707</t>
  </si>
  <si>
    <t>林铃</t>
  </si>
  <si>
    <t>11537</t>
  </si>
  <si>
    <t>王娅</t>
  </si>
  <si>
    <t>13334</t>
  </si>
  <si>
    <t>严鑫</t>
  </si>
  <si>
    <t>12440</t>
  </si>
  <si>
    <t>李艳萍</t>
  </si>
  <si>
    <t>301_399</t>
  </si>
  <si>
    <t>9320</t>
  </si>
  <si>
    <t>熊小玲</t>
  </si>
  <si>
    <t>11602</t>
  </si>
  <si>
    <t>董华</t>
  </si>
  <si>
    <t>13286</t>
  </si>
  <si>
    <t>何艳芬</t>
  </si>
  <si>
    <t>301_582</t>
  </si>
  <si>
    <t>十二桥药店</t>
  </si>
  <si>
    <t>9563</t>
  </si>
  <si>
    <t>12225</t>
  </si>
  <si>
    <t>罗豪</t>
  </si>
  <si>
    <t>301_585</t>
  </si>
  <si>
    <t xml:space="preserve"> 羊子山西路药店</t>
  </si>
  <si>
    <t>5407</t>
  </si>
  <si>
    <t>梁兰</t>
  </si>
  <si>
    <t>12906</t>
  </si>
  <si>
    <t>何青蓉</t>
  </si>
  <si>
    <t>301_752</t>
  </si>
  <si>
    <t>4518</t>
  </si>
  <si>
    <t>王慧</t>
  </si>
  <si>
    <t>12914</t>
  </si>
  <si>
    <t>王爱玲</t>
  </si>
  <si>
    <t>8233</t>
  </si>
  <si>
    <t>张玉</t>
  </si>
  <si>
    <t>12184</t>
  </si>
  <si>
    <t>牟彩云</t>
  </si>
  <si>
    <t>13406</t>
  </si>
  <si>
    <t>廖薇</t>
  </si>
  <si>
    <t>13270</t>
  </si>
  <si>
    <t>段宁宁</t>
  </si>
  <si>
    <t>12954</t>
  </si>
  <si>
    <t>张雪</t>
  </si>
  <si>
    <t>12190</t>
  </si>
  <si>
    <t>舒思玉</t>
  </si>
  <si>
    <t>301_116482</t>
  </si>
  <si>
    <t>11335</t>
  </si>
  <si>
    <t>王盛英</t>
  </si>
  <si>
    <t>301_106865</t>
  </si>
  <si>
    <t>丝竹路店</t>
  </si>
  <si>
    <t>4301</t>
  </si>
  <si>
    <t>朱晓桃</t>
  </si>
  <si>
    <t>8338</t>
  </si>
  <si>
    <t>蔡小丽</t>
  </si>
  <si>
    <t>11088</t>
  </si>
  <si>
    <t>吴伟利</t>
  </si>
  <si>
    <t>5641</t>
  </si>
  <si>
    <t>舒海燕</t>
  </si>
  <si>
    <t>12920</t>
  </si>
  <si>
    <t>杨萍</t>
  </si>
  <si>
    <t>8113</t>
  </si>
  <si>
    <t>任姗姗</t>
  </si>
  <si>
    <t>4086</t>
  </si>
  <si>
    <t>高文棋</t>
  </si>
  <si>
    <t>13091</t>
  </si>
  <si>
    <t>黄雪梅</t>
  </si>
  <si>
    <t>6303</t>
  </si>
  <si>
    <t>高红华</t>
  </si>
  <si>
    <t>13186</t>
  </si>
  <si>
    <t>高敏</t>
  </si>
  <si>
    <t>13229</t>
  </si>
  <si>
    <t>张继颖</t>
  </si>
  <si>
    <t>9822</t>
  </si>
  <si>
    <t>蔡旌晶</t>
  </si>
  <si>
    <t>7006</t>
  </si>
  <si>
    <t>吕彩霞</t>
  </si>
  <si>
    <t>6733</t>
  </si>
  <si>
    <t>李秀辉</t>
  </si>
  <si>
    <t>11596</t>
  </si>
  <si>
    <t>冯静</t>
  </si>
  <si>
    <t>13299</t>
  </si>
  <si>
    <t>陆英</t>
  </si>
  <si>
    <t>12135</t>
  </si>
  <si>
    <t>汪婷</t>
  </si>
  <si>
    <t>13132</t>
  </si>
  <si>
    <t>王荣</t>
  </si>
  <si>
    <t>13302</t>
  </si>
  <si>
    <t>林榆璐</t>
  </si>
  <si>
    <t>13143</t>
  </si>
  <si>
    <t>李思怡</t>
  </si>
  <si>
    <t>13411</t>
  </si>
  <si>
    <t>蒋爽</t>
  </si>
  <si>
    <t>10893</t>
  </si>
  <si>
    <t>鲁雪</t>
  </si>
  <si>
    <t>10953</t>
  </si>
  <si>
    <t>贾益娟</t>
  </si>
  <si>
    <t>11318</t>
  </si>
  <si>
    <t>李俊俐</t>
  </si>
  <si>
    <t>11504</t>
  </si>
  <si>
    <t>刘秀琼</t>
  </si>
  <si>
    <t>13267</t>
  </si>
  <si>
    <t>陈宇</t>
  </si>
  <si>
    <t>11143</t>
  </si>
  <si>
    <t>张杰</t>
  </si>
  <si>
    <t>301_114848</t>
  </si>
  <si>
    <t>龙潭西路店</t>
  </si>
  <si>
    <t>13198</t>
  </si>
  <si>
    <t>罗绍梅</t>
  </si>
  <si>
    <t>9760</t>
  </si>
  <si>
    <t>13061</t>
  </si>
  <si>
    <t>蔡红秀</t>
  </si>
  <si>
    <t>13254</t>
  </si>
  <si>
    <t>池波</t>
  </si>
  <si>
    <t>7046</t>
  </si>
  <si>
    <t>王波</t>
  </si>
  <si>
    <t>12164</t>
  </si>
  <si>
    <t>刘建芳</t>
  </si>
  <si>
    <t>5347</t>
  </si>
  <si>
    <t>易永红</t>
  </si>
  <si>
    <t>12999</t>
  </si>
  <si>
    <t>张奇瑶</t>
  </si>
  <si>
    <t>13342</t>
  </si>
  <si>
    <t>刘维</t>
  </si>
  <si>
    <t>13318</t>
  </si>
  <si>
    <t>唐春燕</t>
  </si>
  <si>
    <t>13307</t>
  </si>
  <si>
    <t>牟馨</t>
  </si>
  <si>
    <t>6607</t>
  </si>
  <si>
    <t>陈文芳</t>
  </si>
  <si>
    <t>12848</t>
  </si>
  <si>
    <t>杨蕊吉</t>
  </si>
  <si>
    <t>13403</t>
  </si>
  <si>
    <t>邹颖</t>
  </si>
  <si>
    <t>12669</t>
  </si>
  <si>
    <t>李馨怡</t>
  </si>
  <si>
    <t>13177</t>
  </si>
  <si>
    <t>曾国平</t>
  </si>
  <si>
    <t>13645</t>
  </si>
  <si>
    <t>田甜</t>
  </si>
  <si>
    <t>13123</t>
  </si>
  <si>
    <t>张爱华</t>
  </si>
  <si>
    <t>11120</t>
  </si>
  <si>
    <t>黄天平</t>
  </si>
  <si>
    <t>13313</t>
  </si>
  <si>
    <t>宋晓倩</t>
  </si>
  <si>
    <t>13316</t>
  </si>
  <si>
    <t>孙镇平</t>
  </si>
  <si>
    <t>6544</t>
  </si>
  <si>
    <t>陈志勇</t>
  </si>
  <si>
    <t>13279</t>
  </si>
  <si>
    <t>龚敏</t>
  </si>
  <si>
    <t>301_105267</t>
  </si>
  <si>
    <t>蜀汉路店</t>
  </si>
  <si>
    <t>4310</t>
  </si>
  <si>
    <t>戚彩</t>
  </si>
  <si>
    <t>5457</t>
  </si>
  <si>
    <t>江月红</t>
  </si>
  <si>
    <t>13125</t>
  </si>
  <si>
    <t>赵思怡</t>
  </si>
  <si>
    <t>12528</t>
  </si>
  <si>
    <t>李丽</t>
  </si>
  <si>
    <t>301_347</t>
  </si>
  <si>
    <t>清江东路2药店</t>
  </si>
  <si>
    <t>13415</t>
  </si>
  <si>
    <t>朱春容</t>
  </si>
  <si>
    <t>301_52</t>
  </si>
  <si>
    <t xml:space="preserve">  崇州中心店</t>
  </si>
  <si>
    <t>12048</t>
  </si>
  <si>
    <t>李文静</t>
  </si>
  <si>
    <t>4044</t>
  </si>
  <si>
    <t>辜瑞琪</t>
  </si>
  <si>
    <t>12905</t>
  </si>
  <si>
    <t>10650</t>
  </si>
  <si>
    <t>兰新喻</t>
  </si>
  <si>
    <t>13276</t>
  </si>
  <si>
    <t>龚杭</t>
  </si>
  <si>
    <t>12990</t>
  </si>
  <si>
    <t>龚正红</t>
  </si>
  <si>
    <t>13039</t>
  </si>
  <si>
    <t>郭梦姣</t>
  </si>
  <si>
    <t>13303</t>
  </si>
  <si>
    <t>黎玉萍</t>
  </si>
  <si>
    <t>13314</t>
  </si>
  <si>
    <t>徐泽洋</t>
  </si>
  <si>
    <t>11383</t>
  </si>
  <si>
    <t>廖苹</t>
  </si>
  <si>
    <t>12932</t>
  </si>
  <si>
    <t>向桂西</t>
  </si>
  <si>
    <t>13207</t>
  </si>
  <si>
    <t>朱婷</t>
  </si>
  <si>
    <t>301_111064</t>
  </si>
  <si>
    <t>涌泉店</t>
  </si>
  <si>
    <t>13312</t>
  </si>
  <si>
    <t>杨珂</t>
  </si>
  <si>
    <t>13193</t>
  </si>
  <si>
    <t>李浩东</t>
  </si>
  <si>
    <t>10932</t>
  </si>
  <si>
    <t>汤雪芹</t>
  </si>
  <si>
    <t>11639</t>
  </si>
  <si>
    <t>杨苗</t>
  </si>
  <si>
    <t xml:space="preserve"> 人民中路店</t>
  </si>
  <si>
    <t>12746</t>
  </si>
  <si>
    <t>魏秀芳</t>
  </si>
  <si>
    <t>13231</t>
  </si>
  <si>
    <t>翁尼阿呷莫</t>
  </si>
  <si>
    <t>12462</t>
  </si>
  <si>
    <t>冯婧恩</t>
  </si>
  <si>
    <t>8798</t>
  </si>
  <si>
    <t>胡荣琼</t>
  </si>
  <si>
    <t>13300</t>
  </si>
  <si>
    <t>刘洋</t>
  </si>
  <si>
    <t>11329</t>
  </si>
  <si>
    <t>彭燕</t>
  </si>
  <si>
    <t>12277</t>
  </si>
  <si>
    <t>郭桃</t>
  </si>
  <si>
    <t>13698</t>
  </si>
  <si>
    <t>羊玉梅</t>
  </si>
  <si>
    <t>11458</t>
  </si>
  <si>
    <t>李迎新</t>
  </si>
  <si>
    <t>8972</t>
  </si>
  <si>
    <t>李桂芳</t>
  </si>
  <si>
    <t>13335</t>
  </si>
  <si>
    <t>钟海洋</t>
  </si>
  <si>
    <t>7050</t>
  </si>
  <si>
    <t>毛静静</t>
  </si>
  <si>
    <t>12922</t>
  </si>
  <si>
    <t>李蕊</t>
  </si>
  <si>
    <t>301_112415</t>
  </si>
  <si>
    <t>四川太极金牛区五福桥路药店</t>
  </si>
  <si>
    <t>13209</t>
  </si>
  <si>
    <t>吴佩娟</t>
  </si>
  <si>
    <t>10816</t>
  </si>
  <si>
    <t>陈思敏</t>
  </si>
  <si>
    <t>11490</t>
  </si>
  <si>
    <t>杨晓毅</t>
  </si>
  <si>
    <t>12886</t>
  </si>
  <si>
    <t>谢敏</t>
  </si>
  <si>
    <t>13206</t>
  </si>
  <si>
    <t>石倩</t>
  </si>
  <si>
    <t>13327</t>
  </si>
  <si>
    <t>杨凤麟</t>
  </si>
  <si>
    <t>12538</t>
  </si>
  <si>
    <t>赵晓丹</t>
  </si>
  <si>
    <t>13324</t>
  </si>
  <si>
    <t>杨素</t>
  </si>
  <si>
    <t>13001</t>
  </si>
  <si>
    <t>12909</t>
  </si>
  <si>
    <t>廖艳萍</t>
  </si>
  <si>
    <t>11797</t>
  </si>
  <si>
    <t>胡新</t>
  </si>
  <si>
    <t>13019</t>
  </si>
  <si>
    <t>彭蕾</t>
  </si>
  <si>
    <t>10177</t>
  </si>
  <si>
    <t>魏小琴</t>
  </si>
  <si>
    <t>11880</t>
  </si>
  <si>
    <t>邓婧</t>
  </si>
  <si>
    <t>4188</t>
  </si>
  <si>
    <t>黄娟</t>
  </si>
  <si>
    <t>13283</t>
  </si>
  <si>
    <t>何思怡</t>
  </si>
  <si>
    <t>13137</t>
  </si>
  <si>
    <t>黄唐义</t>
  </si>
  <si>
    <t>4117</t>
  </si>
  <si>
    <t>代志斌</t>
  </si>
  <si>
    <t>13162</t>
  </si>
  <si>
    <t>胡碧英</t>
  </si>
  <si>
    <t>4077</t>
  </si>
  <si>
    <t>李紫雯</t>
  </si>
  <si>
    <t>13271</t>
  </si>
  <si>
    <t>杜苏婷</t>
  </si>
  <si>
    <t>11394</t>
  </si>
  <si>
    <t>黎婷婷</t>
  </si>
  <si>
    <t>7388</t>
  </si>
  <si>
    <t>廖红</t>
  </si>
  <si>
    <t>13309</t>
  </si>
  <si>
    <t>杨梦佳</t>
  </si>
  <si>
    <t>13020</t>
  </si>
  <si>
    <t>施雪</t>
  </si>
  <si>
    <t>11326</t>
  </si>
  <si>
    <t>张娜</t>
  </si>
  <si>
    <t>11231</t>
  </si>
  <si>
    <t>肖瑶</t>
  </si>
  <si>
    <t>8400</t>
  </si>
  <si>
    <t>林思敏</t>
  </si>
  <si>
    <t>13337</t>
  </si>
  <si>
    <t>周琳琰</t>
  </si>
  <si>
    <t>8489</t>
  </si>
  <si>
    <t>朱春梅</t>
  </si>
  <si>
    <t>4444</t>
  </si>
  <si>
    <t>冯莉</t>
  </si>
  <si>
    <t>12921</t>
  </si>
  <si>
    <t>黄杨</t>
  </si>
  <si>
    <t>7583</t>
  </si>
  <si>
    <t>13221</t>
  </si>
  <si>
    <t>杨晓岚</t>
  </si>
  <si>
    <t>301_709</t>
  </si>
  <si>
    <t>马超东路店</t>
  </si>
  <si>
    <t>10191</t>
  </si>
  <si>
    <t>罗丹</t>
  </si>
  <si>
    <t>13263</t>
  </si>
  <si>
    <t>曾思宇</t>
  </si>
  <si>
    <t>12486</t>
  </si>
  <si>
    <t>孙秀琳</t>
  </si>
  <si>
    <t>5527</t>
  </si>
  <si>
    <t>殷岱菊</t>
  </si>
  <si>
    <t>4093</t>
  </si>
  <si>
    <t>杨素芬</t>
  </si>
  <si>
    <t>301_311</t>
  </si>
  <si>
    <t xml:space="preserve"> 西部店</t>
  </si>
  <si>
    <t>4061</t>
  </si>
  <si>
    <t>江元梅</t>
  </si>
  <si>
    <t>11486</t>
  </si>
  <si>
    <t>苟俊驰</t>
  </si>
  <si>
    <t>13000</t>
  </si>
  <si>
    <t>张春苗</t>
  </si>
  <si>
    <t>990176</t>
  </si>
  <si>
    <t>周金梅</t>
  </si>
  <si>
    <t>13196</t>
  </si>
  <si>
    <t>李蜜</t>
  </si>
  <si>
    <t>4196</t>
  </si>
  <si>
    <t>李红梅</t>
  </si>
  <si>
    <t>11985</t>
  </si>
  <si>
    <t>邓银鑫</t>
  </si>
  <si>
    <t>301_706</t>
  </si>
  <si>
    <t xml:space="preserve"> 都江堰翔凤路药店</t>
  </si>
  <si>
    <t>10772</t>
  </si>
  <si>
    <t>乐良清</t>
  </si>
  <si>
    <t>4302</t>
  </si>
  <si>
    <t>周娟</t>
  </si>
  <si>
    <t>6121</t>
  </si>
  <si>
    <t>李燕</t>
  </si>
  <si>
    <t>12888</t>
  </si>
  <si>
    <t>黄洁欣</t>
  </si>
  <si>
    <t>5954</t>
  </si>
  <si>
    <t>祁荣</t>
  </si>
  <si>
    <t>11463</t>
  </si>
  <si>
    <t>黄丹</t>
  </si>
  <si>
    <t>13585</t>
  </si>
  <si>
    <t>王欧</t>
  </si>
  <si>
    <t>6965</t>
  </si>
  <si>
    <t>唐丽</t>
  </si>
  <si>
    <t>11883</t>
  </si>
  <si>
    <t>陈娟</t>
  </si>
  <si>
    <t>13315</t>
  </si>
  <si>
    <t>苏义群</t>
  </si>
  <si>
    <t>13268</t>
  </si>
  <si>
    <t>陈郑萍</t>
  </si>
  <si>
    <t>5665</t>
  </si>
  <si>
    <t>周红蓉</t>
  </si>
  <si>
    <t>12977</t>
  </si>
  <si>
    <t>冯瑞坤</t>
  </si>
  <si>
    <t>13275</t>
  </si>
  <si>
    <t>樊卓鑫</t>
  </si>
  <si>
    <t>100.00</t>
  </si>
  <si>
    <t>13294</t>
  </si>
  <si>
    <t>罗霜</t>
  </si>
  <si>
    <t>12937</t>
  </si>
  <si>
    <t>邱运丽</t>
  </si>
  <si>
    <t>13130</t>
  </si>
  <si>
    <t>费新览</t>
  </si>
  <si>
    <t>双十二活动片区完成情况</t>
  </si>
  <si>
    <t>管辖店数</t>
  </si>
  <si>
    <t>1档目标</t>
  </si>
  <si>
    <t>2档目标</t>
  </si>
  <si>
    <t>1档%</t>
  </si>
  <si>
    <t>2档%</t>
  </si>
  <si>
    <t xml:space="preserve"> 达标店数</t>
  </si>
  <si>
    <t>达标率</t>
  </si>
  <si>
    <t>扣分</t>
  </si>
  <si>
    <t>达标店数</t>
  </si>
  <si>
    <t>加分</t>
  </si>
  <si>
    <t>销售完成率</t>
  </si>
  <si>
    <t>毛利完成率</t>
  </si>
  <si>
    <t>总计</t>
  </si>
  <si>
    <t>流水id</t>
  </si>
  <si>
    <t>货品id</t>
  </si>
  <si>
    <t>货品名</t>
  </si>
  <si>
    <t>规格</t>
  </si>
  <si>
    <t>销售数量</t>
  </si>
  <si>
    <t>金额</t>
  </si>
  <si>
    <t>四川太极邛崃中心药店</t>
  </si>
  <si>
    <t>一次性使用医用口罩</t>
  </si>
  <si>
    <r>
      <rPr>
        <sz val="10"/>
        <rFont val="Arial"/>
        <charset val="0"/>
      </rPr>
      <t>10</t>
    </r>
    <r>
      <rPr>
        <sz val="10"/>
        <rFont val="宋体"/>
        <charset val="0"/>
      </rPr>
      <t>个</t>
    </r>
    <r>
      <rPr>
        <sz val="10"/>
        <rFont val="Arial"/>
        <charset val="0"/>
      </rPr>
      <t xml:space="preserve"> RK/KZ-A 175mmx95mm</t>
    </r>
  </si>
  <si>
    <t>四川太极崇州市崇阳镇永康东路药店</t>
  </si>
  <si>
    <t>四川太极成华区龙潭西路药店</t>
  </si>
  <si>
    <t>四川太极武侯区倪家桥路药店</t>
  </si>
  <si>
    <t>医用外科口罩</t>
  </si>
  <si>
    <r>
      <rPr>
        <sz val="10"/>
        <rFont val="Arial"/>
        <charset val="0"/>
      </rPr>
      <t>10</t>
    </r>
    <r>
      <rPr>
        <sz val="10"/>
        <rFont val="宋体"/>
        <charset val="0"/>
      </rPr>
      <t>枚装</t>
    </r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大号</t>
    </r>
    <r>
      <rPr>
        <sz val="10"/>
        <rFont val="Arial"/>
        <charset val="0"/>
      </rPr>
      <t xml:space="preserve"> A</t>
    </r>
    <r>
      <rPr>
        <sz val="10"/>
        <rFont val="宋体"/>
        <charset val="0"/>
      </rPr>
      <t>型</t>
    </r>
    <r>
      <rPr>
        <sz val="10"/>
        <rFont val="Arial"/>
        <charset val="0"/>
      </rPr>
      <t>:</t>
    </r>
    <r>
      <rPr>
        <sz val="10"/>
        <rFont val="宋体"/>
        <charset val="0"/>
      </rPr>
      <t>耳带式</t>
    </r>
  </si>
  <si>
    <t>四川太极大邑县晋原镇潘家街药店</t>
  </si>
  <si>
    <r>
      <rPr>
        <sz val="10"/>
        <rFont val="Arial"/>
        <charset val="0"/>
      </rPr>
      <t>10</t>
    </r>
    <r>
      <rPr>
        <sz val="10"/>
        <rFont val="宋体"/>
        <charset val="0"/>
      </rPr>
      <t>只</t>
    </r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平面挂耳式</t>
    </r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大号</t>
    </r>
  </si>
  <si>
    <t>四川太极大邑县晋原镇东街药店</t>
  </si>
  <si>
    <t>1片 平面耳挂式 大号</t>
  </si>
  <si>
    <t>医用防护口罩</t>
  </si>
  <si>
    <r>
      <rPr>
        <sz val="10"/>
        <rFont val="Arial"/>
        <charset val="0"/>
      </rPr>
      <t>1</t>
    </r>
    <r>
      <rPr>
        <sz val="10"/>
        <rFont val="宋体"/>
        <charset val="0"/>
      </rPr>
      <t>片</t>
    </r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折叠型</t>
    </r>
  </si>
  <si>
    <t>1只(17.5cmx9.5cm-J非无菌型)(独立包装)</t>
  </si>
  <si>
    <t>四川太极高新区大源北街药店</t>
  </si>
  <si>
    <r>
      <rPr>
        <sz val="10"/>
        <rFont val="宋体"/>
        <charset val="0"/>
      </rPr>
      <t>挂耳折叠型</t>
    </r>
    <r>
      <rPr>
        <sz val="10"/>
        <rFont val="Arial"/>
        <charset val="0"/>
      </rPr>
      <t xml:space="preserve"> 16cmx11cm 1</t>
    </r>
    <r>
      <rPr>
        <sz val="10"/>
        <rFont val="宋体"/>
        <charset val="0"/>
      </rPr>
      <t>只</t>
    </r>
  </si>
  <si>
    <t>四川太极沙河源药店</t>
  </si>
  <si>
    <r>
      <rPr>
        <sz val="10"/>
        <rFont val="宋体"/>
        <charset val="0"/>
      </rPr>
      <t>平面挂耳型</t>
    </r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大号</t>
    </r>
    <r>
      <rPr>
        <sz val="10"/>
        <rFont val="Arial"/>
        <charset val="0"/>
      </rPr>
      <t xml:space="preserve"> 10</t>
    </r>
    <r>
      <rPr>
        <sz val="10"/>
        <rFont val="宋体"/>
        <charset val="0"/>
      </rPr>
      <t>片</t>
    </r>
  </si>
  <si>
    <t>四川太极青羊区光华北五路药店</t>
  </si>
  <si>
    <r>
      <rPr>
        <sz val="10"/>
        <rFont val="宋体"/>
        <charset val="0"/>
      </rPr>
      <t>长方形挂耳</t>
    </r>
    <r>
      <rPr>
        <sz val="10"/>
        <rFont val="Arial"/>
        <charset val="0"/>
      </rPr>
      <t>17cmx9cm-3Px10</t>
    </r>
    <r>
      <rPr>
        <sz val="10"/>
        <rFont val="宋体"/>
        <charset val="0"/>
      </rPr>
      <t>只</t>
    </r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灭菌级</t>
    </r>
  </si>
  <si>
    <t>四川太极邛崃市临邛镇翠荫街药店</t>
  </si>
  <si>
    <t>四川太极高新区天顺路药店</t>
  </si>
  <si>
    <t>双十二 活动奖励明细 （员工奖励）</t>
  </si>
  <si>
    <t>片</t>
  </si>
  <si>
    <t>门店</t>
  </si>
  <si>
    <t>个人ID</t>
  </si>
  <si>
    <t>姓名</t>
  </si>
  <si>
    <t>城郊二片</t>
  </si>
  <si>
    <t>奎光路店</t>
  </si>
  <si>
    <t>冯跃菊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</si>
</sst>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.00_ "/>
  </numFmts>
  <fonts count="47">
    <font>
      <sz val="11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b/>
      <sz val="9"/>
      <color rgb="FFFF000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0"/>
      <name val="宋体"/>
      <charset val="134"/>
    </font>
    <font>
      <b/>
      <sz val="10"/>
      <color rgb="FFFF0000"/>
      <name val="宋体"/>
      <charset val="134"/>
    </font>
    <font>
      <sz val="10"/>
      <name val="宋体"/>
      <charset val="134"/>
    </font>
    <font>
      <sz val="10"/>
      <name val="Arial"/>
      <charset val="0"/>
    </font>
    <font>
      <sz val="10"/>
      <color rgb="FFFF0000"/>
      <name val="宋体"/>
      <charset val="134"/>
    </font>
    <font>
      <sz val="10"/>
      <name val="宋体"/>
      <charset val="0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0"/>
      <color rgb="FFFF0000"/>
      <name val="Arial"/>
      <charset val="0"/>
    </font>
    <font>
      <b/>
      <sz val="12"/>
      <color indexed="20"/>
      <name val="Arial"/>
      <charset val="0"/>
    </font>
    <font>
      <b/>
      <sz val="10"/>
      <color rgb="FFFF0000"/>
      <name val="宋体"/>
      <charset val="0"/>
    </font>
    <font>
      <b/>
      <sz val="10"/>
      <color rgb="FFFF0000"/>
      <name val="Arial"/>
      <charset val="0"/>
    </font>
    <font>
      <sz val="10"/>
      <color rgb="FFFF0000"/>
      <name val="宋体"/>
      <charset val="0"/>
    </font>
    <font>
      <b/>
      <sz val="12"/>
      <name val="宋体"/>
      <charset val="134"/>
      <scheme val="minor"/>
    </font>
    <font>
      <b/>
      <sz val="12"/>
      <color rgb="FFFF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color rgb="FFED11C6"/>
      <name val="宋体"/>
      <charset val="134"/>
      <scheme val="minor"/>
    </font>
    <font>
      <b/>
      <sz val="10"/>
      <name val="宋体"/>
      <charset val="0"/>
    </font>
    <font>
      <b/>
      <sz val="10"/>
      <name val="宋体"/>
      <charset val="134"/>
      <scheme val="minor"/>
    </font>
    <font>
      <b/>
      <sz val="10"/>
      <color rgb="FFED11C6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6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30" fillId="6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0" fillId="16" borderId="9" applyNumberFormat="0" applyFont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10" applyNumberFormat="0" applyFill="0" applyAlignment="0" applyProtection="0">
      <alignment vertical="center"/>
    </xf>
    <xf numFmtId="0" fontId="40" fillId="0" borderId="10" applyNumberFormat="0" applyFill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7" fillId="0" borderId="11" applyNumberFormat="0" applyFill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41" fillId="22" borderId="12" applyNumberFormat="0" applyAlignment="0" applyProtection="0">
      <alignment vertical="center"/>
    </xf>
    <xf numFmtId="0" fontId="42" fillId="22" borderId="7" applyNumberFormat="0" applyAlignment="0" applyProtection="0">
      <alignment vertical="center"/>
    </xf>
    <xf numFmtId="0" fontId="33" fillId="14" borderId="8" applyNumberFormat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44" fillId="0" borderId="14" applyNumberFormat="0" applyFill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6" fillId="26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</cellStyleXfs>
  <cellXfs count="15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NumberFormat="1" applyFont="1" applyFill="1" applyBorder="1" applyAlignment="1">
      <alignment horizontal="center"/>
    </xf>
    <xf numFmtId="49" fontId="4" fillId="0" borderId="0" xfId="0" applyNumberFormat="1" applyFont="1" applyFill="1" applyBorder="1" applyAlignment="1"/>
    <xf numFmtId="49" fontId="4" fillId="0" borderId="0" xfId="0" applyNumberFormat="1" applyFont="1" applyFill="1" applyBorder="1" applyAlignment="1">
      <alignment horizontal="center"/>
    </xf>
    <xf numFmtId="49" fontId="4" fillId="0" borderId="0" xfId="0" applyNumberFormat="1" applyFont="1" applyFill="1" applyBorder="1" applyAlignment="1">
      <alignment horizontal="left"/>
    </xf>
    <xf numFmtId="0" fontId="5" fillId="0" borderId="0" xfId="0" applyNumberFormat="1" applyFont="1" applyFill="1" applyBorder="1" applyAlignment="1">
      <alignment horizontal="center"/>
    </xf>
    <xf numFmtId="0" fontId="6" fillId="0" borderId="0" xfId="0" applyNumberFormat="1" applyFont="1" applyFill="1" applyBorder="1" applyAlignment="1">
      <alignment horizontal="center"/>
    </xf>
    <xf numFmtId="49" fontId="6" fillId="0" borderId="0" xfId="0" applyNumberFormat="1" applyFont="1" applyFill="1" applyBorder="1" applyAlignment="1"/>
    <xf numFmtId="49" fontId="6" fillId="0" borderId="0" xfId="0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left"/>
    </xf>
    <xf numFmtId="0" fontId="8" fillId="0" borderId="0" xfId="0" applyNumberFormat="1" applyFont="1" applyFill="1" applyBorder="1" applyAlignment="1">
      <alignment horizontal="center"/>
    </xf>
    <xf numFmtId="49" fontId="6" fillId="0" borderId="0" xfId="0" applyNumberFormat="1" applyFont="1" applyFill="1" applyBorder="1" applyAlignment="1">
      <alignment horizontal="left"/>
    </xf>
    <xf numFmtId="0" fontId="9" fillId="0" borderId="0" xfId="0" applyFont="1" applyFill="1" applyBorder="1" applyAlignment="1">
      <alignment horizontal="left"/>
    </xf>
    <xf numFmtId="0" fontId="10" fillId="0" borderId="0" xfId="0" applyFont="1" applyAlignment="1">
      <alignment vertical="center"/>
    </xf>
    <xf numFmtId="176" fontId="11" fillId="0" borderId="0" xfId="0" applyNumberFormat="1" applyFont="1" applyAlignment="1">
      <alignment horizontal="center" vertical="center"/>
    </xf>
    <xf numFmtId="0" fontId="11" fillId="0" borderId="0" xfId="0" applyNumberFormat="1" applyFont="1" applyAlignment="1">
      <alignment horizontal="center" vertical="center" wrapText="1"/>
    </xf>
    <xf numFmtId="10" fontId="11" fillId="0" borderId="0" xfId="0" applyNumberFormat="1" applyFont="1" applyAlignment="1">
      <alignment horizontal="center" vertical="center"/>
    </xf>
    <xf numFmtId="0" fontId="12" fillId="0" borderId="0" xfId="0" applyNumberFormat="1" applyFont="1" applyAlignment="1">
      <alignment horizontal="center" vertical="center"/>
    </xf>
    <xf numFmtId="10" fontId="12" fillId="0" borderId="0" xfId="0" applyNumberFormat="1" applyFont="1" applyAlignment="1">
      <alignment horizontal="center" vertical="center"/>
    </xf>
    <xf numFmtId="176" fontId="12" fillId="0" borderId="0" xfId="0" applyNumberFormat="1" applyFont="1" applyAlignment="1">
      <alignment horizontal="center" vertical="center"/>
    </xf>
    <xf numFmtId="0" fontId="11" fillId="0" borderId="0" xfId="0" applyFont="1" applyAlignment="1">
      <alignment vertical="center"/>
    </xf>
    <xf numFmtId="176" fontId="13" fillId="0" borderId="2" xfId="0" applyNumberFormat="1" applyFont="1" applyBorder="1" applyAlignment="1">
      <alignment horizontal="center" vertical="center"/>
    </xf>
    <xf numFmtId="0" fontId="13" fillId="0" borderId="3" xfId="0" applyNumberFormat="1" applyFont="1" applyBorder="1" applyAlignment="1">
      <alignment horizontal="center" vertical="center" wrapText="1"/>
    </xf>
    <xf numFmtId="176" fontId="13" fillId="0" borderId="3" xfId="0" applyNumberFormat="1" applyFont="1" applyBorder="1" applyAlignment="1">
      <alignment horizontal="center" vertical="center"/>
    </xf>
    <xf numFmtId="10" fontId="13" fillId="0" borderId="3" xfId="0" applyNumberFormat="1" applyFont="1" applyBorder="1" applyAlignment="1">
      <alignment horizontal="center" vertical="center"/>
    </xf>
    <xf numFmtId="0" fontId="14" fillId="0" borderId="3" xfId="0" applyNumberFormat="1" applyFont="1" applyBorder="1" applyAlignment="1">
      <alignment horizontal="center" vertical="center"/>
    </xf>
    <xf numFmtId="10" fontId="14" fillId="0" borderId="3" xfId="0" applyNumberFormat="1" applyFont="1" applyBorder="1" applyAlignment="1">
      <alignment horizontal="center" vertical="center"/>
    </xf>
    <xf numFmtId="176" fontId="13" fillId="0" borderId="1" xfId="0" applyNumberFormat="1" applyFont="1" applyBorder="1" applyAlignment="1">
      <alignment horizontal="center" vertical="center"/>
    </xf>
    <xf numFmtId="0" fontId="13" fillId="0" borderId="1" xfId="0" applyNumberFormat="1" applyFont="1" applyBorder="1" applyAlignment="1">
      <alignment horizontal="center" vertical="center" wrapText="1"/>
    </xf>
    <xf numFmtId="176" fontId="14" fillId="0" borderId="4" xfId="0" applyNumberFormat="1" applyFont="1" applyBorder="1" applyAlignment="1">
      <alignment horizontal="center" vertical="center"/>
    </xf>
    <xf numFmtId="10" fontId="13" fillId="0" borderId="1" xfId="0" applyNumberFormat="1" applyFont="1" applyBorder="1" applyAlignment="1">
      <alignment horizontal="center" vertical="center"/>
    </xf>
    <xf numFmtId="0" fontId="14" fillId="0" borderId="1" xfId="0" applyNumberFormat="1" applyFont="1" applyBorder="1" applyAlignment="1">
      <alignment horizontal="center" vertical="center"/>
    </xf>
    <xf numFmtId="10" fontId="14" fillId="0" borderId="1" xfId="0" applyNumberFormat="1" applyFont="1" applyBorder="1" applyAlignment="1">
      <alignment horizontal="center" vertical="center"/>
    </xf>
    <xf numFmtId="176" fontId="11" fillId="0" borderId="1" xfId="0" applyNumberFormat="1" applyFont="1" applyBorder="1" applyAlignment="1">
      <alignment horizontal="center" vertical="center"/>
    </xf>
    <xf numFmtId="0" fontId="11" fillId="0" borderId="1" xfId="0" applyNumberFormat="1" applyFont="1" applyBorder="1" applyAlignment="1">
      <alignment horizontal="center" vertical="center" wrapText="1"/>
    </xf>
    <xf numFmtId="0" fontId="11" fillId="0" borderId="1" xfId="0" applyNumberFormat="1" applyFont="1" applyBorder="1" applyAlignment="1">
      <alignment horizontal="center" vertical="center"/>
    </xf>
    <xf numFmtId="10" fontId="11" fillId="0" borderId="1" xfId="0" applyNumberFormat="1" applyFont="1" applyBorder="1" applyAlignment="1">
      <alignment horizontal="center" vertical="center"/>
    </xf>
    <xf numFmtId="0" fontId="12" fillId="0" borderId="1" xfId="0" applyNumberFormat="1" applyFont="1" applyBorder="1" applyAlignment="1">
      <alignment horizontal="center" vertical="center"/>
    </xf>
    <xf numFmtId="176" fontId="12" fillId="0" borderId="1" xfId="0" applyNumberFormat="1" applyFont="1" applyBorder="1" applyAlignment="1">
      <alignment horizontal="center" vertical="center"/>
    </xf>
    <xf numFmtId="0" fontId="12" fillId="0" borderId="1" xfId="0" applyNumberFormat="1" applyFont="1" applyBorder="1" applyAlignment="1">
      <alignment horizontal="center" vertical="center" wrapText="1"/>
    </xf>
    <xf numFmtId="10" fontId="12" fillId="0" borderId="1" xfId="0" applyNumberFormat="1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10" fillId="0" borderId="1" xfId="0" applyNumberFormat="1" applyFont="1" applyBorder="1" applyAlignment="1">
      <alignment horizontal="center" vertical="center" wrapText="1"/>
    </xf>
    <xf numFmtId="0" fontId="10" fillId="0" borderId="1" xfId="0" applyNumberFormat="1" applyFont="1" applyBorder="1" applyAlignment="1">
      <alignment horizontal="center" vertical="center"/>
    </xf>
    <xf numFmtId="10" fontId="10" fillId="0" borderId="1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0" borderId="0" xfId="0" applyNumberFormat="1" applyAlignment="1">
      <alignment horizontal="center" vertical="center" wrapText="1"/>
    </xf>
    <xf numFmtId="10" fontId="0" fillId="0" borderId="0" xfId="0" applyNumberForma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10" fontId="3" fillId="0" borderId="0" xfId="0" applyNumberFormat="1" applyFont="1" applyAlignment="1">
      <alignment horizontal="center" vertical="center"/>
    </xf>
    <xf numFmtId="176" fontId="13" fillId="0" borderId="4" xfId="0" applyNumberFormat="1" applyFont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176" fontId="10" fillId="0" borderId="0" xfId="0" applyNumberFormat="1" applyFont="1" applyAlignment="1">
      <alignment vertical="center"/>
    </xf>
    <xf numFmtId="0" fontId="12" fillId="0" borderId="0" xfId="0" applyFont="1" applyAlignment="1">
      <alignment vertical="center"/>
    </xf>
    <xf numFmtId="0" fontId="20" fillId="0" borderId="1" xfId="0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vertical="center"/>
    </xf>
    <xf numFmtId="49" fontId="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0" fontId="4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vertical="center"/>
    </xf>
    <xf numFmtId="49" fontId="6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10" fontId="6" fillId="0" borderId="1" xfId="0" applyNumberFormat="1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22" fillId="0" borderId="0" xfId="0" applyFont="1">
      <alignment vertical="center"/>
    </xf>
    <xf numFmtId="0" fontId="23" fillId="0" borderId="0" xfId="0" applyFont="1">
      <alignment vertical="center"/>
    </xf>
    <xf numFmtId="0" fontId="0" fillId="0" borderId="0" xfId="0" applyFont="1">
      <alignment vertical="center"/>
    </xf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Fill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10" fontId="11" fillId="0" borderId="0" xfId="0" applyNumberFormat="1" applyFont="1" applyAlignment="1">
      <alignment horizontal="center" vertical="center" wrapText="1"/>
    </xf>
    <xf numFmtId="10" fontId="10" fillId="0" borderId="0" xfId="0" applyNumberFormat="1" applyFont="1" applyAlignment="1">
      <alignment horizontal="center" vertical="center"/>
    </xf>
    <xf numFmtId="0" fontId="24" fillId="0" borderId="0" xfId="0" applyFont="1" applyAlignment="1">
      <alignment horizontal="center" vertical="center" wrapText="1"/>
    </xf>
    <xf numFmtId="176" fontId="12" fillId="0" borderId="0" xfId="0" applyNumberFormat="1" applyFont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25" fillId="0" borderId="2" xfId="0" applyFont="1" applyFill="1" applyBorder="1" applyAlignment="1">
      <alignment horizontal="center" vertical="center"/>
    </xf>
    <xf numFmtId="0" fontId="25" fillId="0" borderId="3" xfId="0" applyFont="1" applyFill="1" applyBorder="1" applyAlignment="1">
      <alignment horizontal="center" vertical="center"/>
    </xf>
    <xf numFmtId="0" fontId="25" fillId="0" borderId="4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left" vertical="center"/>
    </xf>
    <xf numFmtId="176" fontId="13" fillId="2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/>
    </xf>
    <xf numFmtId="176" fontId="11" fillId="2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6" fontId="13" fillId="0" borderId="1" xfId="0" applyNumberFormat="1" applyFont="1" applyBorder="1" applyAlignment="1">
      <alignment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1" xfId="0" applyFont="1" applyBorder="1" applyAlignment="1">
      <alignment vertical="center"/>
    </xf>
    <xf numFmtId="0" fontId="13" fillId="0" borderId="1" xfId="0" applyFont="1" applyBorder="1" applyAlignment="1">
      <alignment horizontal="center" vertical="center"/>
    </xf>
    <xf numFmtId="10" fontId="13" fillId="2" borderId="1" xfId="0" applyNumberFormat="1" applyFont="1" applyFill="1" applyBorder="1" applyAlignment="1">
      <alignment horizontal="center" vertical="center"/>
    </xf>
    <xf numFmtId="176" fontId="13" fillId="3" borderId="1" xfId="0" applyNumberFormat="1" applyFont="1" applyFill="1" applyBorder="1" applyAlignment="1">
      <alignment horizontal="center" vertical="center"/>
    </xf>
    <xf numFmtId="10" fontId="13" fillId="3" borderId="1" xfId="0" applyNumberFormat="1" applyFont="1" applyFill="1" applyBorder="1" applyAlignment="1">
      <alignment horizontal="center" vertical="center"/>
    </xf>
    <xf numFmtId="10" fontId="11" fillId="2" borderId="1" xfId="0" applyNumberFormat="1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176" fontId="11" fillId="3" borderId="1" xfId="0" applyNumberFormat="1" applyFont="1" applyFill="1" applyBorder="1" applyAlignment="1">
      <alignment horizontal="center" vertical="center"/>
    </xf>
    <xf numFmtId="10" fontId="11" fillId="3" borderId="1" xfId="0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10" fontId="14" fillId="0" borderId="1" xfId="0" applyNumberFormat="1" applyFont="1" applyBorder="1" applyAlignment="1">
      <alignment horizontal="center" vertical="center" wrapText="1"/>
    </xf>
    <xf numFmtId="10" fontId="26" fillId="0" borderId="1" xfId="0" applyNumberFormat="1" applyFont="1" applyBorder="1" applyAlignment="1">
      <alignment horizontal="center" vertical="center"/>
    </xf>
    <xf numFmtId="10" fontId="14" fillId="2" borderId="1" xfId="0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10" fontId="12" fillId="0" borderId="1" xfId="0" applyNumberFormat="1" applyFont="1" applyBorder="1" applyAlignment="1">
      <alignment horizontal="center" vertical="center" wrapText="1"/>
    </xf>
    <xf numFmtId="10" fontId="24" fillId="2" borderId="1" xfId="0" applyNumberFormat="1" applyFont="1" applyFill="1" applyBorder="1" applyAlignment="1">
      <alignment horizontal="center" vertical="center"/>
    </xf>
    <xf numFmtId="10" fontId="12" fillId="2" borderId="1" xfId="0" applyNumberFormat="1" applyFont="1" applyFill="1" applyBorder="1" applyAlignment="1">
      <alignment horizontal="center" vertical="center"/>
    </xf>
    <xf numFmtId="10" fontId="10" fillId="2" borderId="1" xfId="0" applyNumberFormat="1" applyFont="1" applyFill="1" applyBorder="1" applyAlignment="1">
      <alignment horizontal="center" vertical="center"/>
    </xf>
    <xf numFmtId="0" fontId="27" fillId="0" borderId="0" xfId="0" applyFont="1" applyAlignment="1">
      <alignment horizontal="center" vertical="center" wrapText="1"/>
    </xf>
    <xf numFmtId="10" fontId="26" fillId="3" borderId="1" xfId="0" applyNumberFormat="1" applyFont="1" applyFill="1" applyBorder="1" applyAlignment="1">
      <alignment horizontal="center" vertical="center"/>
    </xf>
    <xf numFmtId="10" fontId="10" fillId="3" borderId="1" xfId="0" applyNumberFormat="1" applyFont="1" applyFill="1" applyBorder="1" applyAlignment="1">
      <alignment horizontal="center" vertical="center"/>
    </xf>
    <xf numFmtId="10" fontId="24" fillId="3" borderId="1" xfId="0" applyNumberFormat="1" applyFont="1" applyFill="1" applyBorder="1" applyAlignment="1">
      <alignment horizontal="center" vertical="center"/>
    </xf>
    <xf numFmtId="10" fontId="12" fillId="3" borderId="1" xfId="0" applyNumberFormat="1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0" fontId="19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left" vertical="center"/>
    </xf>
    <xf numFmtId="176" fontId="10" fillId="2" borderId="1" xfId="0" applyNumberFormat="1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176" fontId="10" fillId="3" borderId="1" xfId="0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0" fontId="11" fillId="0" borderId="1" xfId="0" applyNumberFormat="1" applyFont="1" applyBorder="1" applyAlignment="1">
      <alignment horizontal="center" vertical="center" wrapText="1"/>
    </xf>
    <xf numFmtId="0" fontId="24" fillId="0" borderId="0" xfId="0" applyFont="1" applyAlignment="1">
      <alignment vertical="center" wrapText="1"/>
    </xf>
    <xf numFmtId="176" fontId="10" fillId="0" borderId="0" xfId="0" applyNumberFormat="1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9" fillId="0" borderId="2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ED11C6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AH134"/>
  <sheetViews>
    <sheetView workbookViewId="0">
      <selection activeCell="A66" sqref="$A66:$XFD66"/>
    </sheetView>
  </sheetViews>
  <sheetFormatPr defaultColWidth="9" defaultRowHeight="13.5"/>
  <cols>
    <col min="1" max="1" width="4.125" style="56" customWidth="1"/>
    <col min="2" max="2" width="7.375" style="56" customWidth="1"/>
    <col min="3" max="3" width="20.625" style="90" customWidth="1"/>
    <col min="4" max="4" width="13" style="90" customWidth="1"/>
    <col min="5" max="5" width="4.25" style="91" hidden="1" customWidth="1"/>
    <col min="6" max="6" width="10.375" style="19" hidden="1" customWidth="1"/>
    <col min="7" max="7" width="10" style="19" customWidth="1"/>
    <col min="8" max="8" width="9.625" style="19" hidden="1" customWidth="1"/>
    <col min="9" max="9" width="10.125" style="19" customWidth="1"/>
    <col min="10" max="10" width="7.75" style="21" hidden="1" customWidth="1"/>
    <col min="11" max="11" width="8.625" style="92" hidden="1" customWidth="1"/>
    <col min="12" max="12" width="8" style="92" customWidth="1"/>
    <col min="13" max="13" width="9" style="19" hidden="1" customWidth="1"/>
    <col min="14" max="14" width="10" style="19" customWidth="1"/>
    <col min="15" max="15" width="8" style="21" hidden="1" customWidth="1"/>
    <col min="16" max="16" width="9.5" style="92" customWidth="1"/>
    <col min="17" max="17" width="9.375" style="92" customWidth="1"/>
    <col min="18" max="18" width="2.5" style="93" customWidth="1"/>
    <col min="19" max="19" width="2.375" style="93" customWidth="1"/>
    <col min="20" max="21" width="9.375" style="93" customWidth="1"/>
    <col min="22" max="22" width="8.625" style="94" customWidth="1"/>
    <col min="23" max="26" width="8.25" style="95" customWidth="1"/>
    <col min="27" max="27" width="7.75" style="96" customWidth="1"/>
    <col min="28" max="28" width="8.25" style="97" customWidth="1"/>
    <col min="29" max="29" width="6" style="93" customWidth="1"/>
    <col min="30" max="30" width="6.5" style="93" customWidth="1"/>
    <col min="31" max="31" width="6.125" style="93" customWidth="1"/>
    <col min="32" max="32" width="5.75" style="92" customWidth="1"/>
    <col min="33" max="33" width="5.5" style="92" customWidth="1"/>
    <col min="34" max="34" width="7.625" style="98" customWidth="1"/>
  </cols>
  <sheetData>
    <row r="1" ht="12" customHeight="1" spans="1:33">
      <c r="A1" s="99" t="s">
        <v>0</v>
      </c>
      <c r="B1" s="100"/>
      <c r="C1" s="100"/>
      <c r="D1" s="100"/>
      <c r="E1" s="101"/>
      <c r="G1" s="26" t="s">
        <v>1</v>
      </c>
      <c r="H1" s="28"/>
      <c r="I1" s="55"/>
      <c r="J1" s="109"/>
      <c r="L1" s="110" t="s">
        <v>2</v>
      </c>
      <c r="M1" s="111"/>
      <c r="N1" s="112"/>
      <c r="O1" s="113"/>
      <c r="P1" s="114" t="s">
        <v>3</v>
      </c>
      <c r="Q1" s="114"/>
      <c r="R1" s="123" t="s">
        <v>4</v>
      </c>
      <c r="S1" s="124"/>
      <c r="T1" s="125" t="s">
        <v>5</v>
      </c>
      <c r="U1" s="123"/>
      <c r="V1" s="126" t="s">
        <v>6</v>
      </c>
      <c r="W1" s="127" t="s">
        <v>7</v>
      </c>
      <c r="X1" s="127"/>
      <c r="Y1" s="127"/>
      <c r="Z1" s="127"/>
      <c r="AA1" s="134" t="s">
        <v>8</v>
      </c>
      <c r="AB1" s="97" t="s">
        <v>9</v>
      </c>
      <c r="AC1" s="123" t="s">
        <v>10</v>
      </c>
      <c r="AD1" s="124"/>
      <c r="AE1" s="124"/>
      <c r="AF1" s="111"/>
      <c r="AG1" s="112"/>
    </row>
    <row r="2" s="87" customFormat="1" ht="24" spans="1:34">
      <c r="A2" s="102" t="s">
        <v>11</v>
      </c>
      <c r="B2" s="102" t="s">
        <v>12</v>
      </c>
      <c r="C2" s="103" t="s">
        <v>13</v>
      </c>
      <c r="D2" s="103" t="s">
        <v>14</v>
      </c>
      <c r="E2" s="102" t="s">
        <v>15</v>
      </c>
      <c r="F2" s="104" t="s">
        <v>16</v>
      </c>
      <c r="G2" s="104" t="s">
        <v>17</v>
      </c>
      <c r="H2" s="104" t="s">
        <v>18</v>
      </c>
      <c r="I2" s="104" t="s">
        <v>19</v>
      </c>
      <c r="J2" s="115" t="s">
        <v>20</v>
      </c>
      <c r="K2" s="116" t="s">
        <v>21</v>
      </c>
      <c r="L2" s="116" t="s">
        <v>17</v>
      </c>
      <c r="M2" s="116" t="s">
        <v>18</v>
      </c>
      <c r="N2" s="116" t="s">
        <v>19</v>
      </c>
      <c r="O2" s="117" t="s">
        <v>20</v>
      </c>
      <c r="P2" s="114" t="s">
        <v>22</v>
      </c>
      <c r="Q2" s="114" t="s">
        <v>18</v>
      </c>
      <c r="R2" s="125" t="s">
        <v>22</v>
      </c>
      <c r="S2" s="125" t="s">
        <v>18</v>
      </c>
      <c r="T2" s="125" t="s">
        <v>22</v>
      </c>
      <c r="U2" s="123" t="s">
        <v>18</v>
      </c>
      <c r="V2" s="126"/>
      <c r="W2" s="128" t="s">
        <v>16</v>
      </c>
      <c r="X2" s="128" t="s">
        <v>23</v>
      </c>
      <c r="Y2" s="135" t="s">
        <v>21</v>
      </c>
      <c r="Z2" s="135" t="s">
        <v>24</v>
      </c>
      <c r="AA2" s="134"/>
      <c r="AB2" s="97"/>
      <c r="AC2" s="125" t="s">
        <v>25</v>
      </c>
      <c r="AD2" s="125" t="s">
        <v>26</v>
      </c>
      <c r="AE2" s="125" t="s">
        <v>27</v>
      </c>
      <c r="AF2" s="114" t="s">
        <v>28</v>
      </c>
      <c r="AG2" s="114" t="s">
        <v>29</v>
      </c>
      <c r="AH2" s="140"/>
    </row>
    <row r="3" hidden="1" spans="1:33">
      <c r="A3" s="105">
        <v>1</v>
      </c>
      <c r="B3" s="105">
        <v>102564</v>
      </c>
      <c r="C3" s="106" t="s">
        <v>30</v>
      </c>
      <c r="D3" s="106" t="s">
        <v>31</v>
      </c>
      <c r="E3" s="105" t="s">
        <v>32</v>
      </c>
      <c r="F3" s="107">
        <v>6500</v>
      </c>
      <c r="G3" s="107">
        <f t="shared" ref="G3:G66" si="0">F3*4</f>
        <v>26000</v>
      </c>
      <c r="H3" s="107">
        <f t="shared" ref="H3:H66" si="1">F3*J3</f>
        <v>1932.45664927841</v>
      </c>
      <c r="I3" s="107">
        <f t="shared" ref="I3:I66" si="2">H3*4</f>
        <v>7729.82659711366</v>
      </c>
      <c r="J3" s="118">
        <v>0.29730102296591</v>
      </c>
      <c r="K3" s="119">
        <f>F3*1.15</f>
        <v>7475</v>
      </c>
      <c r="L3" s="119">
        <f t="shared" ref="L3:L66" si="3">K3*4</f>
        <v>29900</v>
      </c>
      <c r="M3" s="120">
        <f t="shared" ref="M3:M66" si="4">K3*O3</f>
        <v>2143.27902864837</v>
      </c>
      <c r="N3" s="120">
        <f t="shared" ref="N3:N66" si="5">M3*4</f>
        <v>8573.11611459348</v>
      </c>
      <c r="O3" s="121">
        <v>0.286726291457976</v>
      </c>
      <c r="P3" s="122">
        <v>45508.13</v>
      </c>
      <c r="Q3" s="122">
        <v>19733.27</v>
      </c>
      <c r="R3" s="129">
        <v>15800</v>
      </c>
      <c r="S3" s="129">
        <v>9800</v>
      </c>
      <c r="T3" s="129">
        <f>P3-R3</f>
        <v>29708.13</v>
      </c>
      <c r="U3" s="129">
        <f>Q3-S3</f>
        <v>9933.27</v>
      </c>
      <c r="V3" s="130">
        <f>P3/G3</f>
        <v>1.75031269230769</v>
      </c>
      <c r="W3" s="131">
        <f>T3/G3</f>
        <v>1.14262038461538</v>
      </c>
      <c r="X3" s="131">
        <f>U3/I3</f>
        <v>1.28505728753464</v>
      </c>
      <c r="Y3" s="136">
        <f>T3/L3</f>
        <v>0.993582943143813</v>
      </c>
      <c r="Z3" s="136">
        <f>U3/N3</f>
        <v>1.1586533842801</v>
      </c>
      <c r="AA3" s="96">
        <v>300</v>
      </c>
      <c r="AC3" s="129">
        <v>9</v>
      </c>
      <c r="AD3" s="129">
        <v>0</v>
      </c>
      <c r="AE3" s="129">
        <f>AD3-AC3</f>
        <v>-9</v>
      </c>
      <c r="AF3" s="122">
        <v>4</v>
      </c>
      <c r="AG3" s="122">
        <v>9</v>
      </c>
    </row>
    <row r="4" spans="1:33">
      <c r="A4" s="105">
        <v>2</v>
      </c>
      <c r="B4" s="105">
        <v>54</v>
      </c>
      <c r="C4" s="106" t="s">
        <v>33</v>
      </c>
      <c r="D4" s="106" t="s">
        <v>34</v>
      </c>
      <c r="E4" s="105" t="s">
        <v>35</v>
      </c>
      <c r="F4" s="107">
        <v>10000</v>
      </c>
      <c r="G4" s="107">
        <f t="shared" si="0"/>
        <v>40000</v>
      </c>
      <c r="H4" s="107">
        <f t="shared" si="1"/>
        <v>3320.56009574566</v>
      </c>
      <c r="I4" s="107">
        <f t="shared" si="2"/>
        <v>13282.2403829826</v>
      </c>
      <c r="J4" s="118">
        <v>0.332056009574566</v>
      </c>
      <c r="K4" s="119">
        <f>F4*1.15</f>
        <v>11500</v>
      </c>
      <c r="L4" s="119">
        <f t="shared" si="3"/>
        <v>46000</v>
      </c>
      <c r="M4" s="120">
        <f t="shared" si="4"/>
        <v>3682.81835415856</v>
      </c>
      <c r="N4" s="120">
        <f t="shared" si="5"/>
        <v>14731.2734166342</v>
      </c>
      <c r="O4" s="121">
        <v>0.320245074274657</v>
      </c>
      <c r="P4" s="122">
        <v>62895.9</v>
      </c>
      <c r="Q4" s="122">
        <v>16264.47</v>
      </c>
      <c r="R4" s="129"/>
      <c r="S4" s="129"/>
      <c r="T4" s="129">
        <f t="shared" ref="T4:T35" si="6">P4-R4</f>
        <v>62895.9</v>
      </c>
      <c r="U4" s="129">
        <f t="shared" ref="U4:U35" si="7">Q4-S4</f>
        <v>16264.47</v>
      </c>
      <c r="V4" s="130">
        <f t="shared" ref="V4:V35" si="8">P4/G4</f>
        <v>1.5723975</v>
      </c>
      <c r="W4" s="132">
        <f t="shared" ref="W4:W35" si="9">T4/G4</f>
        <v>1.5723975</v>
      </c>
      <c r="X4" s="132">
        <f t="shared" ref="X4:X35" si="10">U4/I4</f>
        <v>1.2245276046079</v>
      </c>
      <c r="Y4" s="137">
        <f t="shared" ref="Y4:Y35" si="11">T4/L4</f>
        <v>1.36730217391304</v>
      </c>
      <c r="Z4" s="137">
        <f t="shared" ref="Z4:Z35" si="12">U4/N4</f>
        <v>1.10407766796552</v>
      </c>
      <c r="AA4" s="96">
        <v>1200</v>
      </c>
      <c r="AC4" s="129">
        <v>12</v>
      </c>
      <c r="AD4" s="129">
        <v>2</v>
      </c>
      <c r="AE4" s="129">
        <f t="shared" ref="AE4:AE35" si="13">AD4-AC4</f>
        <v>-10</v>
      </c>
      <c r="AF4" s="122">
        <v>6</v>
      </c>
      <c r="AG4" s="122">
        <v>18</v>
      </c>
    </row>
    <row r="5" hidden="1" spans="1:33">
      <c r="A5" s="105">
        <v>3</v>
      </c>
      <c r="B5" s="105">
        <v>748</v>
      </c>
      <c r="C5" s="106" t="s">
        <v>36</v>
      </c>
      <c r="D5" s="106" t="s">
        <v>37</v>
      </c>
      <c r="E5" s="105" t="s">
        <v>38</v>
      </c>
      <c r="F5" s="107">
        <v>8000</v>
      </c>
      <c r="G5" s="107">
        <f t="shared" si="0"/>
        <v>32000</v>
      </c>
      <c r="H5" s="107">
        <f t="shared" si="1"/>
        <v>2218.50254760326</v>
      </c>
      <c r="I5" s="107">
        <f t="shared" si="2"/>
        <v>8874.01019041302</v>
      </c>
      <c r="J5" s="118">
        <v>0.277312818450407</v>
      </c>
      <c r="K5" s="119">
        <f>F5*1.15</f>
        <v>9200</v>
      </c>
      <c r="L5" s="119">
        <f t="shared" si="3"/>
        <v>36800</v>
      </c>
      <c r="M5" s="120">
        <f t="shared" si="4"/>
        <v>2460.53125541342</v>
      </c>
      <c r="N5" s="120">
        <f t="shared" si="5"/>
        <v>9842.12502165369</v>
      </c>
      <c r="O5" s="121">
        <v>0.267449049501459</v>
      </c>
      <c r="P5" s="122">
        <v>47995.09</v>
      </c>
      <c r="Q5" s="122">
        <v>16606.35</v>
      </c>
      <c r="R5" s="129">
        <v>10000</v>
      </c>
      <c r="S5" s="129">
        <v>7050</v>
      </c>
      <c r="T5" s="129">
        <f t="shared" si="6"/>
        <v>37995.09</v>
      </c>
      <c r="U5" s="129">
        <f t="shared" si="7"/>
        <v>9556.35</v>
      </c>
      <c r="V5" s="130">
        <f t="shared" si="8"/>
        <v>1.4998465625</v>
      </c>
      <c r="W5" s="131">
        <f t="shared" si="9"/>
        <v>1.1873465625</v>
      </c>
      <c r="X5" s="131">
        <f t="shared" si="10"/>
        <v>1.07689193441812</v>
      </c>
      <c r="Y5" s="138">
        <f t="shared" si="11"/>
        <v>1.03247527173913</v>
      </c>
      <c r="Z5" s="136">
        <f t="shared" si="12"/>
        <v>0.970964093524015</v>
      </c>
      <c r="AA5" s="96">
        <v>500</v>
      </c>
      <c r="AC5" s="129">
        <v>12</v>
      </c>
      <c r="AD5" s="129">
        <v>4</v>
      </c>
      <c r="AE5" s="129">
        <f t="shared" si="13"/>
        <v>-8</v>
      </c>
      <c r="AF5" s="122">
        <v>4</v>
      </c>
      <c r="AG5" s="122">
        <v>9</v>
      </c>
    </row>
    <row r="6" hidden="1" spans="1:33">
      <c r="A6" s="105">
        <v>4</v>
      </c>
      <c r="B6" s="105">
        <v>108656</v>
      </c>
      <c r="C6" s="106" t="s">
        <v>39</v>
      </c>
      <c r="D6" s="106" t="s">
        <v>40</v>
      </c>
      <c r="E6" s="105" t="s">
        <v>38</v>
      </c>
      <c r="F6" s="107">
        <v>9000</v>
      </c>
      <c r="G6" s="107">
        <f t="shared" si="0"/>
        <v>36000</v>
      </c>
      <c r="H6" s="107">
        <f t="shared" si="1"/>
        <v>1410.41185929345</v>
      </c>
      <c r="I6" s="107">
        <f t="shared" si="2"/>
        <v>5641.64743717379</v>
      </c>
      <c r="J6" s="118">
        <v>0.156712428810383</v>
      </c>
      <c r="K6" s="119">
        <f>F6*1.15</f>
        <v>10350</v>
      </c>
      <c r="L6" s="119">
        <f t="shared" si="3"/>
        <v>41400</v>
      </c>
      <c r="M6" s="120">
        <f t="shared" si="4"/>
        <v>1564.28148642266</v>
      </c>
      <c r="N6" s="120">
        <f t="shared" si="5"/>
        <v>6257.12594569065</v>
      </c>
      <c r="O6" s="121">
        <v>0.151138307866924</v>
      </c>
      <c r="P6" s="122">
        <v>51706.83</v>
      </c>
      <c r="Q6" s="122">
        <v>6965.59</v>
      </c>
      <c r="R6" s="129"/>
      <c r="S6" s="129"/>
      <c r="T6" s="129">
        <f t="shared" si="6"/>
        <v>51706.83</v>
      </c>
      <c r="U6" s="129">
        <f t="shared" si="7"/>
        <v>6965.59</v>
      </c>
      <c r="V6" s="130">
        <f t="shared" si="8"/>
        <v>1.43630083333333</v>
      </c>
      <c r="W6" s="132">
        <f t="shared" si="9"/>
        <v>1.43630083333333</v>
      </c>
      <c r="X6" s="132">
        <f t="shared" si="10"/>
        <v>1.23467304144221</v>
      </c>
      <c r="Y6" s="137">
        <f t="shared" si="11"/>
        <v>1.24895724637681</v>
      </c>
      <c r="Z6" s="137">
        <f t="shared" si="12"/>
        <v>1.11322515488078</v>
      </c>
      <c r="AA6" s="96">
        <v>800</v>
      </c>
      <c r="AC6" s="129">
        <v>10</v>
      </c>
      <c r="AD6" s="129">
        <v>4</v>
      </c>
      <c r="AE6" s="129">
        <f t="shared" si="13"/>
        <v>-6</v>
      </c>
      <c r="AF6" s="122">
        <v>4</v>
      </c>
      <c r="AG6" s="122">
        <v>15</v>
      </c>
    </row>
    <row r="7" spans="1:33">
      <c r="A7" s="105">
        <v>5</v>
      </c>
      <c r="B7" s="105">
        <v>367</v>
      </c>
      <c r="C7" s="106" t="s">
        <v>41</v>
      </c>
      <c r="D7" s="106" t="s">
        <v>34</v>
      </c>
      <c r="E7" s="105" t="s">
        <v>38</v>
      </c>
      <c r="F7" s="107">
        <v>7800</v>
      </c>
      <c r="G7" s="107">
        <f t="shared" si="0"/>
        <v>31200</v>
      </c>
      <c r="H7" s="107">
        <f t="shared" si="1"/>
        <v>2262.57507591306</v>
      </c>
      <c r="I7" s="107">
        <f t="shared" si="2"/>
        <v>9050.30030365222</v>
      </c>
      <c r="J7" s="118">
        <v>0.290073727681161</v>
      </c>
      <c r="K7" s="119">
        <f>F7*1.15</f>
        <v>8970</v>
      </c>
      <c r="L7" s="119">
        <f t="shared" si="3"/>
        <v>35880</v>
      </c>
      <c r="M7" s="120">
        <f t="shared" si="4"/>
        <v>2509.41189948955</v>
      </c>
      <c r="N7" s="120">
        <f t="shared" si="5"/>
        <v>10037.6475979582</v>
      </c>
      <c r="O7" s="121">
        <v>0.279756064603071</v>
      </c>
      <c r="P7" s="122">
        <v>43516.56</v>
      </c>
      <c r="Q7" s="122">
        <v>7656.33</v>
      </c>
      <c r="R7" s="129"/>
      <c r="S7" s="129"/>
      <c r="T7" s="129">
        <f t="shared" si="6"/>
        <v>43516.56</v>
      </c>
      <c r="U7" s="129">
        <f t="shared" si="7"/>
        <v>7656.33</v>
      </c>
      <c r="V7" s="130">
        <f t="shared" si="8"/>
        <v>1.39476153846154</v>
      </c>
      <c r="W7" s="132">
        <f t="shared" si="9"/>
        <v>1.39476153846154</v>
      </c>
      <c r="X7" s="133">
        <f t="shared" si="10"/>
        <v>0.845975243154121</v>
      </c>
      <c r="Y7" s="138">
        <f t="shared" si="11"/>
        <v>1.21283612040134</v>
      </c>
      <c r="Z7" s="136">
        <f t="shared" si="12"/>
        <v>0.762761386597932</v>
      </c>
      <c r="AC7" s="129">
        <v>9</v>
      </c>
      <c r="AD7" s="129">
        <v>10</v>
      </c>
      <c r="AE7" s="139">
        <f t="shared" si="13"/>
        <v>1</v>
      </c>
      <c r="AF7" s="122">
        <v>4</v>
      </c>
      <c r="AG7" s="122">
        <v>9</v>
      </c>
    </row>
    <row r="8" hidden="1" spans="1:33">
      <c r="A8" s="105">
        <v>6</v>
      </c>
      <c r="B8" s="105">
        <v>343</v>
      </c>
      <c r="C8" s="106" t="s">
        <v>42</v>
      </c>
      <c r="D8" s="106" t="s">
        <v>43</v>
      </c>
      <c r="E8" s="105" t="s">
        <v>35</v>
      </c>
      <c r="F8" s="107">
        <v>22000</v>
      </c>
      <c r="G8" s="107">
        <f t="shared" si="0"/>
        <v>88000</v>
      </c>
      <c r="H8" s="107">
        <f t="shared" si="1"/>
        <v>5855.13649531188</v>
      </c>
      <c r="I8" s="107">
        <f t="shared" si="2"/>
        <v>23420.5459812475</v>
      </c>
      <c r="J8" s="118">
        <v>0.266142567968722</v>
      </c>
      <c r="K8" s="119">
        <f>F8*1.1</f>
        <v>24200</v>
      </c>
      <c r="L8" s="119">
        <f t="shared" si="3"/>
        <v>96800</v>
      </c>
      <c r="M8" s="120">
        <f t="shared" si="4"/>
        <v>6211.56197912202</v>
      </c>
      <c r="N8" s="120">
        <f t="shared" si="5"/>
        <v>24846.2479164881</v>
      </c>
      <c r="O8" s="121">
        <v>0.256676114839753</v>
      </c>
      <c r="P8" s="122">
        <v>121678.68</v>
      </c>
      <c r="Q8" s="122">
        <v>29978.96</v>
      </c>
      <c r="R8" s="129"/>
      <c r="S8" s="129"/>
      <c r="T8" s="129">
        <f t="shared" si="6"/>
        <v>121678.68</v>
      </c>
      <c r="U8" s="129">
        <f t="shared" si="7"/>
        <v>29978.96</v>
      </c>
      <c r="V8" s="130">
        <f t="shared" si="8"/>
        <v>1.38271227272727</v>
      </c>
      <c r="W8" s="132">
        <f t="shared" si="9"/>
        <v>1.38271227272727</v>
      </c>
      <c r="X8" s="132">
        <f t="shared" si="10"/>
        <v>1.28002822923102</v>
      </c>
      <c r="Y8" s="137">
        <f t="shared" si="11"/>
        <v>1.25701115702479</v>
      </c>
      <c r="Z8" s="137">
        <f t="shared" si="12"/>
        <v>1.20657896116805</v>
      </c>
      <c r="AA8" s="96">
        <v>1200</v>
      </c>
      <c r="AC8" s="129">
        <v>18</v>
      </c>
      <c r="AD8" s="129">
        <v>32</v>
      </c>
      <c r="AE8" s="139">
        <f t="shared" si="13"/>
        <v>14</v>
      </c>
      <c r="AF8" s="122">
        <v>9</v>
      </c>
      <c r="AG8" s="122">
        <v>12</v>
      </c>
    </row>
    <row r="9" hidden="1" spans="1:33">
      <c r="A9" s="105">
        <v>7</v>
      </c>
      <c r="B9" s="105">
        <v>359</v>
      </c>
      <c r="C9" s="106" t="s">
        <v>44</v>
      </c>
      <c r="D9" s="106" t="s">
        <v>43</v>
      </c>
      <c r="E9" s="105" t="s">
        <v>35</v>
      </c>
      <c r="F9" s="107">
        <v>10725</v>
      </c>
      <c r="G9" s="107">
        <f t="shared" si="0"/>
        <v>42900</v>
      </c>
      <c r="H9" s="107">
        <f t="shared" si="1"/>
        <v>2715.10619989693</v>
      </c>
      <c r="I9" s="107">
        <f t="shared" si="2"/>
        <v>10860.4247995877</v>
      </c>
      <c r="J9" s="118">
        <v>0.253156755235145</v>
      </c>
      <c r="K9" s="119">
        <v>12500</v>
      </c>
      <c r="L9" s="119">
        <f t="shared" si="3"/>
        <v>50000</v>
      </c>
      <c r="M9" s="120">
        <f t="shared" si="4"/>
        <v>3051.90244814726</v>
      </c>
      <c r="N9" s="120">
        <f t="shared" si="5"/>
        <v>12207.609792589</v>
      </c>
      <c r="O9" s="121">
        <v>0.244152195851781</v>
      </c>
      <c r="P9" s="122">
        <v>58152.31</v>
      </c>
      <c r="Q9" s="122">
        <v>12630.6</v>
      </c>
      <c r="R9" s="129"/>
      <c r="S9" s="129"/>
      <c r="T9" s="129">
        <f t="shared" si="6"/>
        <v>58152.31</v>
      </c>
      <c r="U9" s="129">
        <f t="shared" si="7"/>
        <v>12630.6</v>
      </c>
      <c r="V9" s="130">
        <f t="shared" si="8"/>
        <v>1.3555317016317</v>
      </c>
      <c r="W9" s="132">
        <f t="shared" si="9"/>
        <v>1.3555317016317</v>
      </c>
      <c r="X9" s="132">
        <f t="shared" si="10"/>
        <v>1.16299318241028</v>
      </c>
      <c r="Y9" s="137">
        <f t="shared" si="11"/>
        <v>1.1630462</v>
      </c>
      <c r="Z9" s="137">
        <f t="shared" si="12"/>
        <v>1.03464971559525</v>
      </c>
      <c r="AA9" s="96">
        <v>1200</v>
      </c>
      <c r="AC9" s="129">
        <v>10</v>
      </c>
      <c r="AD9" s="129">
        <v>2</v>
      </c>
      <c r="AE9" s="129">
        <f t="shared" si="13"/>
        <v>-8</v>
      </c>
      <c r="AF9" s="122">
        <v>6</v>
      </c>
      <c r="AG9" s="122">
        <v>15</v>
      </c>
    </row>
    <row r="10" hidden="1" spans="1:33">
      <c r="A10" s="105">
        <v>8</v>
      </c>
      <c r="B10" s="105">
        <v>111400</v>
      </c>
      <c r="C10" s="106" t="s">
        <v>45</v>
      </c>
      <c r="D10" s="106" t="s">
        <v>31</v>
      </c>
      <c r="E10" s="105" t="s">
        <v>35</v>
      </c>
      <c r="F10" s="107">
        <v>15000</v>
      </c>
      <c r="G10" s="107">
        <f t="shared" si="0"/>
        <v>60000</v>
      </c>
      <c r="H10" s="107">
        <f t="shared" si="1"/>
        <v>2677.73733962023</v>
      </c>
      <c r="I10" s="107">
        <f t="shared" si="2"/>
        <v>10710.9493584809</v>
      </c>
      <c r="J10" s="118">
        <v>0.178515822641349</v>
      </c>
      <c r="K10" s="119">
        <f t="shared" ref="K10:K16" si="14">F10*1.15</f>
        <v>17250</v>
      </c>
      <c r="L10" s="119">
        <f t="shared" si="3"/>
        <v>69000</v>
      </c>
      <c r="M10" s="120">
        <f t="shared" si="4"/>
        <v>3018.75</v>
      </c>
      <c r="N10" s="120">
        <f t="shared" si="5"/>
        <v>12075</v>
      </c>
      <c r="O10" s="121">
        <v>0.175</v>
      </c>
      <c r="P10" s="122">
        <v>80019.67</v>
      </c>
      <c r="Q10" s="122">
        <v>12849.42</v>
      </c>
      <c r="R10" s="129"/>
      <c r="S10" s="129"/>
      <c r="T10" s="129">
        <f t="shared" si="6"/>
        <v>80019.67</v>
      </c>
      <c r="U10" s="129">
        <f t="shared" si="7"/>
        <v>12849.42</v>
      </c>
      <c r="V10" s="130">
        <f t="shared" si="8"/>
        <v>1.33366116666667</v>
      </c>
      <c r="W10" s="132">
        <f t="shared" si="9"/>
        <v>1.33366116666667</v>
      </c>
      <c r="X10" s="132">
        <f t="shared" si="10"/>
        <v>1.19965276372312</v>
      </c>
      <c r="Y10" s="137">
        <f t="shared" si="11"/>
        <v>1.15970536231884</v>
      </c>
      <c r="Z10" s="137">
        <f t="shared" si="12"/>
        <v>1.06413416149068</v>
      </c>
      <c r="AA10" s="96">
        <v>1200</v>
      </c>
      <c r="AC10" s="129">
        <v>9</v>
      </c>
      <c r="AD10" s="129">
        <v>2</v>
      </c>
      <c r="AE10" s="129">
        <f t="shared" si="13"/>
        <v>-7</v>
      </c>
      <c r="AF10" s="122">
        <v>4</v>
      </c>
      <c r="AG10" s="122">
        <v>12</v>
      </c>
    </row>
    <row r="11" hidden="1" spans="1:33">
      <c r="A11" s="105">
        <v>9</v>
      </c>
      <c r="B11" s="105">
        <v>539</v>
      </c>
      <c r="C11" s="106" t="s">
        <v>46</v>
      </c>
      <c r="D11" s="106" t="s">
        <v>37</v>
      </c>
      <c r="E11" s="105" t="s">
        <v>38</v>
      </c>
      <c r="F11" s="107">
        <v>7800</v>
      </c>
      <c r="G11" s="107">
        <f t="shared" si="0"/>
        <v>31200</v>
      </c>
      <c r="H11" s="107">
        <f t="shared" si="1"/>
        <v>2242.08571123852</v>
      </c>
      <c r="I11" s="107">
        <f t="shared" si="2"/>
        <v>8968.34284495406</v>
      </c>
      <c r="J11" s="118">
        <v>0.28744688605622</v>
      </c>
      <c r="K11" s="119">
        <f t="shared" si="14"/>
        <v>8970</v>
      </c>
      <c r="L11" s="119">
        <f t="shared" si="3"/>
        <v>35880</v>
      </c>
      <c r="M11" s="120">
        <f t="shared" si="4"/>
        <v>2486.68723674813</v>
      </c>
      <c r="N11" s="120">
        <f t="shared" si="5"/>
        <v>9946.74894699253</v>
      </c>
      <c r="O11" s="121">
        <v>0.277222657385522</v>
      </c>
      <c r="P11" s="122">
        <v>41320.42</v>
      </c>
      <c r="Q11" s="122">
        <v>8990.47</v>
      </c>
      <c r="R11" s="129"/>
      <c r="S11" s="129"/>
      <c r="T11" s="129">
        <f t="shared" si="6"/>
        <v>41320.42</v>
      </c>
      <c r="U11" s="129">
        <f t="shared" si="7"/>
        <v>8990.47</v>
      </c>
      <c r="V11" s="130">
        <f t="shared" si="8"/>
        <v>1.32437243589744</v>
      </c>
      <c r="W11" s="131">
        <f t="shared" si="9"/>
        <v>1.32437243589744</v>
      </c>
      <c r="X11" s="131">
        <f t="shared" si="10"/>
        <v>1.00246725124457</v>
      </c>
      <c r="Y11" s="138">
        <f t="shared" si="11"/>
        <v>1.15162820512821</v>
      </c>
      <c r="Z11" s="136">
        <f t="shared" si="12"/>
        <v>0.903860150478447</v>
      </c>
      <c r="AA11" s="96">
        <v>500</v>
      </c>
      <c r="AC11" s="129">
        <v>9</v>
      </c>
      <c r="AD11" s="129">
        <v>2</v>
      </c>
      <c r="AE11" s="129">
        <f t="shared" si="13"/>
        <v>-7</v>
      </c>
      <c r="AF11" s="122">
        <v>4</v>
      </c>
      <c r="AG11" s="122">
        <v>9</v>
      </c>
    </row>
    <row r="12" hidden="1" spans="1:33">
      <c r="A12" s="105">
        <v>10</v>
      </c>
      <c r="B12" s="105">
        <v>385</v>
      </c>
      <c r="C12" s="106" t="s">
        <v>47</v>
      </c>
      <c r="D12" s="106" t="s">
        <v>40</v>
      </c>
      <c r="E12" s="105" t="s">
        <v>35</v>
      </c>
      <c r="F12" s="107">
        <v>16000</v>
      </c>
      <c r="G12" s="107">
        <f t="shared" si="0"/>
        <v>64000</v>
      </c>
      <c r="H12" s="107">
        <f t="shared" si="1"/>
        <v>3459.70359679899</v>
      </c>
      <c r="I12" s="107">
        <f t="shared" si="2"/>
        <v>13838.814387196</v>
      </c>
      <c r="J12" s="118">
        <v>0.216231474799937</v>
      </c>
      <c r="K12" s="119">
        <f t="shared" si="14"/>
        <v>18400</v>
      </c>
      <c r="L12" s="119">
        <f t="shared" si="3"/>
        <v>73600</v>
      </c>
      <c r="M12" s="120">
        <f t="shared" si="4"/>
        <v>3837.14178899041</v>
      </c>
      <c r="N12" s="120">
        <f t="shared" si="5"/>
        <v>15348.5671559616</v>
      </c>
      <c r="O12" s="121">
        <v>0.208540314619044</v>
      </c>
      <c r="P12" s="122">
        <v>83779.3</v>
      </c>
      <c r="Q12" s="122">
        <v>22179.17</v>
      </c>
      <c r="R12" s="129">
        <v>11360</v>
      </c>
      <c r="S12" s="129">
        <v>6132</v>
      </c>
      <c r="T12" s="129">
        <f t="shared" si="6"/>
        <v>72419.3</v>
      </c>
      <c r="U12" s="129">
        <f t="shared" si="7"/>
        <v>16047.17</v>
      </c>
      <c r="V12" s="130">
        <f t="shared" si="8"/>
        <v>1.3090515625</v>
      </c>
      <c r="W12" s="132">
        <f t="shared" si="9"/>
        <v>1.1315515625</v>
      </c>
      <c r="X12" s="132">
        <f t="shared" si="10"/>
        <v>1.15957693708554</v>
      </c>
      <c r="Y12" s="136">
        <f t="shared" si="11"/>
        <v>0.983957880434783</v>
      </c>
      <c r="Z12" s="136">
        <f t="shared" si="12"/>
        <v>1.04551583460135</v>
      </c>
      <c r="AA12" s="96">
        <v>800</v>
      </c>
      <c r="AC12" s="129">
        <v>10</v>
      </c>
      <c r="AD12" s="129">
        <v>8</v>
      </c>
      <c r="AE12" s="129">
        <f t="shared" si="13"/>
        <v>-2</v>
      </c>
      <c r="AF12" s="122">
        <v>6</v>
      </c>
      <c r="AG12" s="122">
        <v>15</v>
      </c>
    </row>
    <row r="13" hidden="1" spans="1:33">
      <c r="A13" s="105">
        <v>11</v>
      </c>
      <c r="B13" s="105">
        <v>106485</v>
      </c>
      <c r="C13" s="106" t="s">
        <v>48</v>
      </c>
      <c r="D13" s="106" t="s">
        <v>49</v>
      </c>
      <c r="E13" s="105" t="s">
        <v>32</v>
      </c>
      <c r="F13" s="107">
        <v>6500</v>
      </c>
      <c r="G13" s="107">
        <f t="shared" si="0"/>
        <v>26000</v>
      </c>
      <c r="H13" s="107">
        <f t="shared" si="1"/>
        <v>1384.30376912123</v>
      </c>
      <c r="I13" s="107">
        <f t="shared" si="2"/>
        <v>5537.21507648494</v>
      </c>
      <c r="J13" s="118">
        <v>0.212969810634036</v>
      </c>
      <c r="K13" s="119">
        <f t="shared" si="14"/>
        <v>7475</v>
      </c>
      <c r="L13" s="119">
        <f t="shared" si="3"/>
        <v>29900</v>
      </c>
      <c r="M13" s="120">
        <f t="shared" si="4"/>
        <v>1535.32512035615</v>
      </c>
      <c r="N13" s="120">
        <f t="shared" si="5"/>
        <v>6141.30048142461</v>
      </c>
      <c r="O13" s="121">
        <v>0.205394664930589</v>
      </c>
      <c r="P13" s="122">
        <v>33644.03</v>
      </c>
      <c r="Q13" s="122">
        <v>7796.13</v>
      </c>
      <c r="R13" s="129"/>
      <c r="S13" s="129"/>
      <c r="T13" s="129">
        <f t="shared" si="6"/>
        <v>33644.03</v>
      </c>
      <c r="U13" s="129">
        <f t="shared" si="7"/>
        <v>7796.13</v>
      </c>
      <c r="V13" s="130">
        <f t="shared" si="8"/>
        <v>1.29400115384615</v>
      </c>
      <c r="W13" s="132">
        <f t="shared" si="9"/>
        <v>1.29400115384615</v>
      </c>
      <c r="X13" s="132">
        <f t="shared" si="10"/>
        <v>1.40795145074066</v>
      </c>
      <c r="Y13" s="137">
        <f t="shared" si="11"/>
        <v>1.12521839464883</v>
      </c>
      <c r="Z13" s="137">
        <f t="shared" si="12"/>
        <v>1.26945913550081</v>
      </c>
      <c r="AA13" s="96">
        <v>500</v>
      </c>
      <c r="AC13" s="129">
        <v>8</v>
      </c>
      <c r="AD13" s="129">
        <v>6</v>
      </c>
      <c r="AE13" s="129">
        <f t="shared" si="13"/>
        <v>-2</v>
      </c>
      <c r="AF13" s="122">
        <v>4</v>
      </c>
      <c r="AG13" s="122">
        <v>6</v>
      </c>
    </row>
    <row r="14" hidden="1" spans="1:33">
      <c r="A14" s="105">
        <v>12</v>
      </c>
      <c r="B14" s="105">
        <v>546</v>
      </c>
      <c r="C14" s="106" t="s">
        <v>50</v>
      </c>
      <c r="D14" s="106" t="s">
        <v>49</v>
      </c>
      <c r="E14" s="105" t="s">
        <v>35</v>
      </c>
      <c r="F14" s="107">
        <v>13000</v>
      </c>
      <c r="G14" s="107">
        <f t="shared" si="0"/>
        <v>52000</v>
      </c>
      <c r="H14" s="107">
        <f t="shared" si="1"/>
        <v>4510.66496993287</v>
      </c>
      <c r="I14" s="107">
        <f t="shared" si="2"/>
        <v>18042.6598797315</v>
      </c>
      <c r="J14" s="118">
        <v>0.346974228456375</v>
      </c>
      <c r="K14" s="119">
        <f t="shared" si="14"/>
        <v>14950</v>
      </c>
      <c r="L14" s="119">
        <f t="shared" si="3"/>
        <v>59800</v>
      </c>
      <c r="M14" s="120">
        <f t="shared" si="4"/>
        <v>5002.75834851245</v>
      </c>
      <c r="N14" s="120">
        <f t="shared" si="5"/>
        <v>20011.0333940498</v>
      </c>
      <c r="O14" s="121">
        <v>0.334632665452338</v>
      </c>
      <c r="P14" s="122">
        <v>67217.03</v>
      </c>
      <c r="Q14" s="122">
        <v>17681.88</v>
      </c>
      <c r="R14" s="129"/>
      <c r="S14" s="129"/>
      <c r="T14" s="129">
        <f t="shared" si="6"/>
        <v>67217.03</v>
      </c>
      <c r="U14" s="129">
        <f t="shared" si="7"/>
        <v>17681.88</v>
      </c>
      <c r="V14" s="130">
        <f t="shared" si="8"/>
        <v>1.29263519230769</v>
      </c>
      <c r="W14" s="132">
        <f t="shared" si="9"/>
        <v>1.29263519230769</v>
      </c>
      <c r="X14" s="133">
        <f t="shared" si="10"/>
        <v>0.980004063583952</v>
      </c>
      <c r="Y14" s="138">
        <f t="shared" si="11"/>
        <v>1.12403060200669</v>
      </c>
      <c r="Z14" s="136">
        <f t="shared" si="12"/>
        <v>0.883606541042385</v>
      </c>
      <c r="AC14" s="129">
        <v>15</v>
      </c>
      <c r="AD14" s="129">
        <v>8</v>
      </c>
      <c r="AE14" s="129">
        <f t="shared" si="13"/>
        <v>-7</v>
      </c>
      <c r="AF14" s="122">
        <v>7</v>
      </c>
      <c r="AG14" s="122">
        <v>15</v>
      </c>
    </row>
    <row r="15" hidden="1" spans="1:33">
      <c r="A15" s="105">
        <v>13</v>
      </c>
      <c r="B15" s="105">
        <v>511</v>
      </c>
      <c r="C15" s="106" t="s">
        <v>51</v>
      </c>
      <c r="D15" s="106" t="s">
        <v>52</v>
      </c>
      <c r="E15" s="105" t="s">
        <v>35</v>
      </c>
      <c r="F15" s="107">
        <v>10400</v>
      </c>
      <c r="G15" s="107">
        <f t="shared" si="0"/>
        <v>41600</v>
      </c>
      <c r="H15" s="107">
        <f t="shared" si="1"/>
        <v>3047.34315853566</v>
      </c>
      <c r="I15" s="107">
        <f t="shared" si="2"/>
        <v>12189.3726341426</v>
      </c>
      <c r="J15" s="118">
        <v>0.293013765243813</v>
      </c>
      <c r="K15" s="119">
        <f t="shared" si="14"/>
        <v>11960</v>
      </c>
      <c r="L15" s="119">
        <f t="shared" si="3"/>
        <v>47840</v>
      </c>
      <c r="M15" s="120">
        <f t="shared" si="4"/>
        <v>3379.79467080069</v>
      </c>
      <c r="N15" s="120">
        <f t="shared" si="5"/>
        <v>13519.1786832028</v>
      </c>
      <c r="O15" s="121">
        <v>0.282591527658921</v>
      </c>
      <c r="P15" s="122">
        <v>53091.03</v>
      </c>
      <c r="Q15" s="122">
        <v>13232.74</v>
      </c>
      <c r="R15" s="129"/>
      <c r="S15" s="129"/>
      <c r="T15" s="129">
        <f t="shared" si="6"/>
        <v>53091.03</v>
      </c>
      <c r="U15" s="129">
        <f t="shared" si="7"/>
        <v>13232.74</v>
      </c>
      <c r="V15" s="130">
        <f t="shared" si="8"/>
        <v>1.27622668269231</v>
      </c>
      <c r="W15" s="131">
        <f t="shared" si="9"/>
        <v>1.27622668269231</v>
      </c>
      <c r="X15" s="131">
        <f t="shared" si="10"/>
        <v>1.08559647794628</v>
      </c>
      <c r="Y15" s="138">
        <f t="shared" si="11"/>
        <v>1.10976233277592</v>
      </c>
      <c r="Z15" s="136">
        <f t="shared" si="12"/>
        <v>0.97881241975456</v>
      </c>
      <c r="AA15" s="96">
        <v>800</v>
      </c>
      <c r="AC15" s="129">
        <v>10</v>
      </c>
      <c r="AD15" s="129">
        <v>0</v>
      </c>
      <c r="AE15" s="129">
        <f t="shared" si="13"/>
        <v>-10</v>
      </c>
      <c r="AF15" s="122">
        <v>5</v>
      </c>
      <c r="AG15" s="122">
        <v>12</v>
      </c>
    </row>
    <row r="16" hidden="1" spans="1:33">
      <c r="A16" s="105">
        <v>14</v>
      </c>
      <c r="B16" s="108">
        <v>115971</v>
      </c>
      <c r="C16" s="106" t="s">
        <v>53</v>
      </c>
      <c r="D16" s="106" t="s">
        <v>49</v>
      </c>
      <c r="E16" s="105" t="s">
        <v>32</v>
      </c>
      <c r="F16" s="107">
        <v>4000</v>
      </c>
      <c r="G16" s="107">
        <f t="shared" si="0"/>
        <v>16000</v>
      </c>
      <c r="H16" s="107">
        <f t="shared" si="1"/>
        <v>1289.12912171946</v>
      </c>
      <c r="I16" s="107">
        <f t="shared" si="2"/>
        <v>5156.51648687786</v>
      </c>
      <c r="J16" s="118">
        <v>0.322282280429866</v>
      </c>
      <c r="K16" s="119">
        <f t="shared" si="14"/>
        <v>4600</v>
      </c>
      <c r="L16" s="119">
        <f t="shared" si="3"/>
        <v>18400</v>
      </c>
      <c r="M16" s="120">
        <f t="shared" si="4"/>
        <v>1429.76734450055</v>
      </c>
      <c r="N16" s="120">
        <f t="shared" si="5"/>
        <v>5719.0693780022</v>
      </c>
      <c r="O16" s="121">
        <v>0.310818987934902</v>
      </c>
      <c r="P16" s="122">
        <v>20297.83</v>
      </c>
      <c r="Q16" s="122">
        <v>5576.36</v>
      </c>
      <c r="R16" s="129">
        <v>5671.18</v>
      </c>
      <c r="S16" s="129">
        <v>1171.179999975</v>
      </c>
      <c r="T16" s="129">
        <f t="shared" si="6"/>
        <v>14626.65</v>
      </c>
      <c r="U16" s="129">
        <f t="shared" si="7"/>
        <v>4405.180000025</v>
      </c>
      <c r="V16" s="130">
        <f t="shared" si="8"/>
        <v>1.268614375</v>
      </c>
      <c r="W16" s="133">
        <f t="shared" si="9"/>
        <v>0.914165625</v>
      </c>
      <c r="X16" s="133">
        <f t="shared" si="10"/>
        <v>0.85429378752791</v>
      </c>
      <c r="Y16" s="136">
        <f t="shared" si="11"/>
        <v>0.794926630434783</v>
      </c>
      <c r="Z16" s="136">
        <f t="shared" si="12"/>
        <v>0.770261682253596</v>
      </c>
      <c r="AC16" s="129">
        <v>4</v>
      </c>
      <c r="AD16" s="129">
        <v>0</v>
      </c>
      <c r="AE16" s="129">
        <f t="shared" si="13"/>
        <v>-4</v>
      </c>
      <c r="AF16" s="122">
        <v>2</v>
      </c>
      <c r="AG16" s="122">
        <v>6</v>
      </c>
    </row>
    <row r="17" hidden="1" spans="1:33">
      <c r="A17" s="105">
        <v>15</v>
      </c>
      <c r="B17" s="105">
        <v>113299</v>
      </c>
      <c r="C17" s="106" t="s">
        <v>54</v>
      </c>
      <c r="D17" s="106" t="s">
        <v>52</v>
      </c>
      <c r="E17" s="105" t="s">
        <v>32</v>
      </c>
      <c r="F17" s="107">
        <v>6175</v>
      </c>
      <c r="G17" s="107">
        <f t="shared" si="0"/>
        <v>24700</v>
      </c>
      <c r="H17" s="107">
        <f t="shared" si="1"/>
        <v>1860.82256364875</v>
      </c>
      <c r="I17" s="107">
        <f t="shared" si="2"/>
        <v>7443.290254595</v>
      </c>
      <c r="J17" s="118">
        <v>0.301347783586842</v>
      </c>
      <c r="K17" s="119">
        <v>7200</v>
      </c>
      <c r="L17" s="119">
        <f t="shared" si="3"/>
        <v>28800</v>
      </c>
      <c r="M17" s="120">
        <f t="shared" si="4"/>
        <v>2092.52960944327</v>
      </c>
      <c r="N17" s="120">
        <f t="shared" si="5"/>
        <v>8370.11843777307</v>
      </c>
      <c r="O17" s="121">
        <v>0.290629112422676</v>
      </c>
      <c r="P17" s="122">
        <v>30952.86</v>
      </c>
      <c r="Q17" s="122">
        <v>9879.09</v>
      </c>
      <c r="R17" s="129">
        <v>2200</v>
      </c>
      <c r="S17" s="129">
        <v>1260</v>
      </c>
      <c r="T17" s="129">
        <f t="shared" si="6"/>
        <v>28752.86</v>
      </c>
      <c r="U17" s="129">
        <f t="shared" si="7"/>
        <v>8619.09</v>
      </c>
      <c r="V17" s="130">
        <f t="shared" si="8"/>
        <v>1.25315222672065</v>
      </c>
      <c r="W17" s="131">
        <f t="shared" si="9"/>
        <v>1.16408340080972</v>
      </c>
      <c r="X17" s="131">
        <f t="shared" si="10"/>
        <v>1.15796774076883</v>
      </c>
      <c r="Y17" s="136">
        <f t="shared" si="11"/>
        <v>0.998363194444444</v>
      </c>
      <c r="Z17" s="136">
        <f t="shared" si="12"/>
        <v>1.02974528545538</v>
      </c>
      <c r="AA17" s="96">
        <v>300</v>
      </c>
      <c r="AC17" s="129">
        <v>8</v>
      </c>
      <c r="AD17" s="129">
        <v>0</v>
      </c>
      <c r="AE17" s="129">
        <f t="shared" si="13"/>
        <v>-8</v>
      </c>
      <c r="AF17" s="122">
        <v>2</v>
      </c>
      <c r="AG17" s="122">
        <v>6</v>
      </c>
    </row>
    <row r="18" hidden="1" spans="1:33">
      <c r="A18" s="105">
        <v>16</v>
      </c>
      <c r="B18" s="105">
        <v>717</v>
      </c>
      <c r="C18" s="106" t="s">
        <v>55</v>
      </c>
      <c r="D18" s="106" t="s">
        <v>37</v>
      </c>
      <c r="E18" s="105" t="s">
        <v>38</v>
      </c>
      <c r="F18" s="107">
        <v>7800</v>
      </c>
      <c r="G18" s="107">
        <f t="shared" si="0"/>
        <v>31200</v>
      </c>
      <c r="H18" s="107">
        <f t="shared" si="1"/>
        <v>2860.57050830398</v>
      </c>
      <c r="I18" s="107">
        <f t="shared" si="2"/>
        <v>11442.2820332159</v>
      </c>
      <c r="J18" s="118">
        <v>0.36673980875692</v>
      </c>
      <c r="K18" s="119">
        <f>F18*1.15</f>
        <v>8970</v>
      </c>
      <c r="L18" s="119">
        <f t="shared" si="3"/>
        <v>35880</v>
      </c>
      <c r="M18" s="120">
        <f t="shared" si="4"/>
        <v>3172.645959591</v>
      </c>
      <c r="N18" s="120">
        <f t="shared" si="5"/>
        <v>12690.583838364</v>
      </c>
      <c r="O18" s="121">
        <v>0.353695201738127</v>
      </c>
      <c r="P18" s="122">
        <v>38457.79</v>
      </c>
      <c r="Q18" s="122">
        <v>10316.04</v>
      </c>
      <c r="R18" s="129"/>
      <c r="S18" s="129"/>
      <c r="T18" s="129">
        <f t="shared" si="6"/>
        <v>38457.79</v>
      </c>
      <c r="U18" s="129">
        <f t="shared" si="7"/>
        <v>10316.04</v>
      </c>
      <c r="V18" s="130">
        <f t="shared" si="8"/>
        <v>1.23262147435897</v>
      </c>
      <c r="W18" s="132">
        <f t="shared" si="9"/>
        <v>1.23262147435897</v>
      </c>
      <c r="X18" s="133">
        <f t="shared" si="10"/>
        <v>0.901571904105621</v>
      </c>
      <c r="Y18" s="138">
        <f t="shared" si="11"/>
        <v>1.07184476031215</v>
      </c>
      <c r="Z18" s="136">
        <f t="shared" si="12"/>
        <v>0.812889314738564</v>
      </c>
      <c r="AC18" s="129">
        <v>12</v>
      </c>
      <c r="AD18" s="129">
        <v>2</v>
      </c>
      <c r="AE18" s="129">
        <f t="shared" si="13"/>
        <v>-10</v>
      </c>
      <c r="AF18" s="122">
        <v>4</v>
      </c>
      <c r="AG18" s="122">
        <v>9</v>
      </c>
    </row>
    <row r="19" hidden="1" spans="1:33">
      <c r="A19" s="105">
        <v>17</v>
      </c>
      <c r="B19" s="105">
        <v>102934</v>
      </c>
      <c r="C19" s="106" t="s">
        <v>56</v>
      </c>
      <c r="D19" s="106" t="s">
        <v>43</v>
      </c>
      <c r="E19" s="105" t="s">
        <v>35</v>
      </c>
      <c r="F19" s="107">
        <v>12000</v>
      </c>
      <c r="G19" s="107">
        <f t="shared" si="0"/>
        <v>48000</v>
      </c>
      <c r="H19" s="107">
        <f t="shared" si="1"/>
        <v>2655.1938046983</v>
      </c>
      <c r="I19" s="107">
        <f t="shared" si="2"/>
        <v>10620.7752187932</v>
      </c>
      <c r="J19" s="118">
        <v>0.221266150391525</v>
      </c>
      <c r="K19" s="119">
        <f>F19*1.15</f>
        <v>13800</v>
      </c>
      <c r="L19" s="119">
        <f t="shared" si="3"/>
        <v>55200</v>
      </c>
      <c r="M19" s="120">
        <f t="shared" si="4"/>
        <v>2944.86357597305</v>
      </c>
      <c r="N19" s="120">
        <f t="shared" si="5"/>
        <v>11779.4543038922</v>
      </c>
      <c r="O19" s="121">
        <v>0.213395911302395</v>
      </c>
      <c r="P19" s="122">
        <v>58908.58</v>
      </c>
      <c r="Q19" s="122">
        <v>19368.71</v>
      </c>
      <c r="R19" s="129">
        <v>22546.2</v>
      </c>
      <c r="S19" s="129">
        <v>9131.4</v>
      </c>
      <c r="T19" s="129">
        <f t="shared" si="6"/>
        <v>36362.38</v>
      </c>
      <c r="U19" s="129">
        <f t="shared" si="7"/>
        <v>10237.31</v>
      </c>
      <c r="V19" s="130">
        <f t="shared" si="8"/>
        <v>1.22726208333333</v>
      </c>
      <c r="W19" s="133">
        <f t="shared" si="9"/>
        <v>0.757549583333333</v>
      </c>
      <c r="X19" s="133">
        <f t="shared" si="10"/>
        <v>0.963894799494987</v>
      </c>
      <c r="Y19" s="136">
        <f t="shared" si="11"/>
        <v>0.658738768115942</v>
      </c>
      <c r="Z19" s="136">
        <f t="shared" si="12"/>
        <v>0.869081855227993</v>
      </c>
      <c r="AC19" s="129">
        <v>10</v>
      </c>
      <c r="AD19" s="129">
        <v>2</v>
      </c>
      <c r="AE19" s="129">
        <f t="shared" si="13"/>
        <v>-8</v>
      </c>
      <c r="AF19" s="122">
        <v>6</v>
      </c>
      <c r="AG19" s="122">
        <v>12</v>
      </c>
    </row>
    <row r="20" hidden="1" spans="1:33">
      <c r="A20" s="105">
        <v>18</v>
      </c>
      <c r="B20" s="105">
        <v>727</v>
      </c>
      <c r="C20" s="106" t="s">
        <v>57</v>
      </c>
      <c r="D20" s="106" t="s">
        <v>43</v>
      </c>
      <c r="E20" s="105" t="s">
        <v>32</v>
      </c>
      <c r="F20" s="107">
        <v>6500</v>
      </c>
      <c r="G20" s="107">
        <f t="shared" si="0"/>
        <v>26000</v>
      </c>
      <c r="H20" s="107">
        <f t="shared" si="1"/>
        <v>2234.58547293854</v>
      </c>
      <c r="I20" s="107">
        <f t="shared" si="2"/>
        <v>8938.34189175416</v>
      </c>
      <c r="J20" s="118">
        <v>0.343782380452083</v>
      </c>
      <c r="K20" s="119">
        <f>F20*1.15</f>
        <v>7475</v>
      </c>
      <c r="L20" s="119">
        <f t="shared" si="3"/>
        <v>29900</v>
      </c>
      <c r="M20" s="120">
        <f t="shared" si="4"/>
        <v>2478.36875598727</v>
      </c>
      <c r="N20" s="120">
        <f t="shared" si="5"/>
        <v>9913.47502394906</v>
      </c>
      <c r="O20" s="121">
        <v>0.331554348627059</v>
      </c>
      <c r="P20" s="122">
        <v>31765.27</v>
      </c>
      <c r="Q20" s="122">
        <v>8943.9</v>
      </c>
      <c r="R20" s="129"/>
      <c r="S20" s="129"/>
      <c r="T20" s="129">
        <f t="shared" si="6"/>
        <v>31765.27</v>
      </c>
      <c r="U20" s="129">
        <f t="shared" si="7"/>
        <v>8943.9</v>
      </c>
      <c r="V20" s="130">
        <f t="shared" si="8"/>
        <v>1.22174115384615</v>
      </c>
      <c r="W20" s="131">
        <f t="shared" si="9"/>
        <v>1.22174115384615</v>
      </c>
      <c r="X20" s="131">
        <f t="shared" si="10"/>
        <v>1.00062182766257</v>
      </c>
      <c r="Y20" s="138">
        <f t="shared" si="11"/>
        <v>1.06238361204013</v>
      </c>
      <c r="Z20" s="136">
        <f t="shared" si="12"/>
        <v>0.902196250900239</v>
      </c>
      <c r="AA20" s="96">
        <v>300</v>
      </c>
      <c r="AC20" s="129">
        <v>8</v>
      </c>
      <c r="AD20" s="129">
        <v>4</v>
      </c>
      <c r="AE20" s="129">
        <f t="shared" si="13"/>
        <v>-4</v>
      </c>
      <c r="AF20" s="122">
        <v>4</v>
      </c>
      <c r="AG20" s="122">
        <v>6</v>
      </c>
    </row>
    <row r="21" hidden="1" spans="1:33">
      <c r="A21" s="105">
        <v>19</v>
      </c>
      <c r="B21" s="105">
        <v>721</v>
      </c>
      <c r="C21" s="106" t="s">
        <v>58</v>
      </c>
      <c r="D21" s="106" t="s">
        <v>31</v>
      </c>
      <c r="E21" s="105" t="s">
        <v>38</v>
      </c>
      <c r="F21" s="107">
        <v>7800</v>
      </c>
      <c r="G21" s="107">
        <f t="shared" si="0"/>
        <v>31200</v>
      </c>
      <c r="H21" s="107">
        <f t="shared" si="1"/>
        <v>2567.78112005619</v>
      </c>
      <c r="I21" s="107">
        <f t="shared" si="2"/>
        <v>10271.1244802247</v>
      </c>
      <c r="J21" s="118">
        <v>0.329202707699511</v>
      </c>
      <c r="K21" s="119">
        <f>F21*1.15</f>
        <v>8970</v>
      </c>
      <c r="L21" s="119">
        <f t="shared" si="3"/>
        <v>35880</v>
      </c>
      <c r="M21" s="120">
        <f t="shared" si="4"/>
        <v>2847.91455830622</v>
      </c>
      <c r="N21" s="120">
        <f t="shared" si="5"/>
        <v>11391.6582332249</v>
      </c>
      <c r="O21" s="121">
        <v>0.317493261795565</v>
      </c>
      <c r="P21" s="122">
        <v>37943.67</v>
      </c>
      <c r="Q21" s="122">
        <v>10706.48</v>
      </c>
      <c r="R21" s="129"/>
      <c r="S21" s="129"/>
      <c r="T21" s="129">
        <f t="shared" si="6"/>
        <v>37943.67</v>
      </c>
      <c r="U21" s="129">
        <f t="shared" si="7"/>
        <v>10706.48</v>
      </c>
      <c r="V21" s="130">
        <f t="shared" si="8"/>
        <v>1.21614326923077</v>
      </c>
      <c r="W21" s="131">
        <f t="shared" si="9"/>
        <v>1.21614326923077</v>
      </c>
      <c r="X21" s="131">
        <f t="shared" si="10"/>
        <v>1.04238635415368</v>
      </c>
      <c r="Y21" s="138">
        <f t="shared" si="11"/>
        <v>1.05751588628763</v>
      </c>
      <c r="Z21" s="136">
        <f t="shared" si="12"/>
        <v>0.939852634340231</v>
      </c>
      <c r="AA21" s="96">
        <v>500</v>
      </c>
      <c r="AC21" s="129">
        <v>10</v>
      </c>
      <c r="AD21" s="129">
        <v>14</v>
      </c>
      <c r="AE21" s="139">
        <f t="shared" si="13"/>
        <v>4</v>
      </c>
      <c r="AF21" s="122">
        <v>4</v>
      </c>
      <c r="AG21" s="122">
        <v>9</v>
      </c>
    </row>
    <row r="22" hidden="1" spans="1:33">
      <c r="A22" s="105">
        <v>20</v>
      </c>
      <c r="B22" s="105">
        <v>573</v>
      </c>
      <c r="C22" s="106" t="s">
        <v>59</v>
      </c>
      <c r="D22" s="106" t="s">
        <v>49</v>
      </c>
      <c r="E22" s="105" t="s">
        <v>32</v>
      </c>
      <c r="F22" s="107">
        <v>6500</v>
      </c>
      <c r="G22" s="107">
        <f t="shared" si="0"/>
        <v>26000</v>
      </c>
      <c r="H22" s="107">
        <f t="shared" si="1"/>
        <v>1896.50713782252</v>
      </c>
      <c r="I22" s="107">
        <f t="shared" si="2"/>
        <v>7586.02855129007</v>
      </c>
      <c r="J22" s="118">
        <v>0.291770328895772</v>
      </c>
      <c r="K22" s="119">
        <f>F22*1.15</f>
        <v>7475</v>
      </c>
      <c r="L22" s="119">
        <f t="shared" si="3"/>
        <v>29900</v>
      </c>
      <c r="M22" s="120">
        <f t="shared" si="4"/>
        <v>2103.40758624249</v>
      </c>
      <c r="N22" s="120">
        <f t="shared" si="5"/>
        <v>8413.63034496994</v>
      </c>
      <c r="O22" s="121">
        <v>0.281392319229764</v>
      </c>
      <c r="P22" s="122">
        <v>31607.31</v>
      </c>
      <c r="Q22" s="122">
        <v>6541.38</v>
      </c>
      <c r="R22" s="129"/>
      <c r="S22" s="129"/>
      <c r="T22" s="129">
        <f t="shared" si="6"/>
        <v>31607.31</v>
      </c>
      <c r="U22" s="129">
        <f t="shared" si="7"/>
        <v>6541.38</v>
      </c>
      <c r="V22" s="130">
        <f t="shared" si="8"/>
        <v>1.21566576923077</v>
      </c>
      <c r="W22" s="132">
        <f t="shared" si="9"/>
        <v>1.21566576923077</v>
      </c>
      <c r="X22" s="133">
        <f t="shared" si="10"/>
        <v>0.862293089957799</v>
      </c>
      <c r="Y22" s="138">
        <f t="shared" si="11"/>
        <v>1.05710066889632</v>
      </c>
      <c r="Z22" s="136">
        <f t="shared" si="12"/>
        <v>0.777474138011155</v>
      </c>
      <c r="AC22" s="129">
        <v>8</v>
      </c>
      <c r="AD22" s="129">
        <v>2</v>
      </c>
      <c r="AE22" s="129">
        <f t="shared" si="13"/>
        <v>-6</v>
      </c>
      <c r="AF22" s="122">
        <v>4</v>
      </c>
      <c r="AG22" s="122">
        <v>6</v>
      </c>
    </row>
    <row r="23" spans="1:33">
      <c r="A23" s="105">
        <v>21</v>
      </c>
      <c r="B23" s="105">
        <v>101453</v>
      </c>
      <c r="C23" s="106" t="s">
        <v>60</v>
      </c>
      <c r="D23" s="106" t="s">
        <v>34</v>
      </c>
      <c r="E23" s="105" t="s">
        <v>35</v>
      </c>
      <c r="F23" s="107">
        <v>10075</v>
      </c>
      <c r="G23" s="107">
        <f t="shared" si="0"/>
        <v>40300</v>
      </c>
      <c r="H23" s="107">
        <f t="shared" si="1"/>
        <v>3549.07565240884</v>
      </c>
      <c r="I23" s="107">
        <f t="shared" si="2"/>
        <v>14196.3026096353</v>
      </c>
      <c r="J23" s="118">
        <v>0.352265573440083</v>
      </c>
      <c r="K23" s="119">
        <v>11600</v>
      </c>
      <c r="L23" s="119">
        <f t="shared" si="3"/>
        <v>46400</v>
      </c>
      <c r="M23" s="120">
        <f t="shared" si="4"/>
        <v>3940.93530351404</v>
      </c>
      <c r="N23" s="120">
        <f t="shared" si="5"/>
        <v>15763.7412140561</v>
      </c>
      <c r="O23" s="121">
        <v>0.339735802027072</v>
      </c>
      <c r="P23" s="122">
        <v>48890.26</v>
      </c>
      <c r="Q23" s="122">
        <v>11839.69</v>
      </c>
      <c r="R23" s="129"/>
      <c r="S23" s="129"/>
      <c r="T23" s="129">
        <f t="shared" si="6"/>
        <v>48890.26</v>
      </c>
      <c r="U23" s="129">
        <f t="shared" si="7"/>
        <v>11839.69</v>
      </c>
      <c r="V23" s="130">
        <f t="shared" si="8"/>
        <v>1.21315781637717</v>
      </c>
      <c r="W23" s="132">
        <f t="shared" si="9"/>
        <v>1.21315781637717</v>
      </c>
      <c r="X23" s="133">
        <f t="shared" si="10"/>
        <v>0.833998142020738</v>
      </c>
      <c r="Y23" s="138">
        <f t="shared" si="11"/>
        <v>1.05366939655172</v>
      </c>
      <c r="Z23" s="136">
        <f t="shared" si="12"/>
        <v>0.75107107121518</v>
      </c>
      <c r="AC23" s="129">
        <v>10</v>
      </c>
      <c r="AD23" s="129">
        <v>2</v>
      </c>
      <c r="AE23" s="129">
        <f t="shared" si="13"/>
        <v>-8</v>
      </c>
      <c r="AF23" s="122">
        <v>5</v>
      </c>
      <c r="AG23" s="122">
        <v>9</v>
      </c>
    </row>
    <row r="24" spans="1:33">
      <c r="A24" s="105">
        <v>22</v>
      </c>
      <c r="B24" s="105">
        <v>754</v>
      </c>
      <c r="C24" s="106" t="s">
        <v>61</v>
      </c>
      <c r="D24" s="106" t="s">
        <v>34</v>
      </c>
      <c r="E24" s="105" t="s">
        <v>38</v>
      </c>
      <c r="F24" s="107">
        <v>9500</v>
      </c>
      <c r="G24" s="107">
        <f t="shared" si="0"/>
        <v>38000</v>
      </c>
      <c r="H24" s="107">
        <f t="shared" si="1"/>
        <v>3016.82618646336</v>
      </c>
      <c r="I24" s="107">
        <f t="shared" si="2"/>
        <v>12067.3047458534</v>
      </c>
      <c r="J24" s="118">
        <v>0.317560651206669</v>
      </c>
      <c r="K24" s="119">
        <f>F24*1.15</f>
        <v>10925</v>
      </c>
      <c r="L24" s="119">
        <f t="shared" si="3"/>
        <v>43700</v>
      </c>
      <c r="M24" s="120">
        <f t="shared" si="4"/>
        <v>3345.94843353331</v>
      </c>
      <c r="N24" s="120">
        <f t="shared" si="5"/>
        <v>13383.7937341333</v>
      </c>
      <c r="O24" s="121">
        <v>0.306265302840578</v>
      </c>
      <c r="P24" s="122">
        <v>46033.76</v>
      </c>
      <c r="Q24" s="122">
        <v>11183.69</v>
      </c>
      <c r="R24" s="129"/>
      <c r="S24" s="129"/>
      <c r="T24" s="129">
        <f t="shared" si="6"/>
        <v>46033.76</v>
      </c>
      <c r="U24" s="129">
        <f t="shared" si="7"/>
        <v>11183.69</v>
      </c>
      <c r="V24" s="130">
        <f t="shared" si="8"/>
        <v>1.21141473684211</v>
      </c>
      <c r="W24" s="132">
        <f t="shared" si="9"/>
        <v>1.21141473684211</v>
      </c>
      <c r="X24" s="133">
        <f t="shared" si="10"/>
        <v>0.926776130671844</v>
      </c>
      <c r="Y24" s="138">
        <f t="shared" si="11"/>
        <v>1.05340411899314</v>
      </c>
      <c r="Z24" s="136">
        <f t="shared" si="12"/>
        <v>0.835614342402612</v>
      </c>
      <c r="AC24" s="129">
        <v>8</v>
      </c>
      <c r="AD24" s="129">
        <v>4</v>
      </c>
      <c r="AE24" s="129">
        <f t="shared" si="13"/>
        <v>-4</v>
      </c>
      <c r="AF24" s="122">
        <v>5</v>
      </c>
      <c r="AG24" s="122">
        <v>9</v>
      </c>
    </row>
    <row r="25" hidden="1" spans="1:33">
      <c r="A25" s="105">
        <v>23</v>
      </c>
      <c r="B25" s="105">
        <v>114286</v>
      </c>
      <c r="C25" s="106" t="s">
        <v>62</v>
      </c>
      <c r="D25" s="106" t="s">
        <v>43</v>
      </c>
      <c r="E25" s="105" t="s">
        <v>32</v>
      </c>
      <c r="F25" s="107">
        <v>6500</v>
      </c>
      <c r="G25" s="107">
        <f t="shared" si="0"/>
        <v>26000</v>
      </c>
      <c r="H25" s="107">
        <f t="shared" si="1"/>
        <v>1516.77461335396</v>
      </c>
      <c r="I25" s="107">
        <f t="shared" si="2"/>
        <v>6067.09845341584</v>
      </c>
      <c r="J25" s="118">
        <v>0.233349940515994</v>
      </c>
      <c r="K25" s="119">
        <f>F25*1.15</f>
        <v>7475</v>
      </c>
      <c r="L25" s="119">
        <f t="shared" si="3"/>
        <v>29900</v>
      </c>
      <c r="M25" s="120">
        <f t="shared" si="4"/>
        <v>1682.24794134537</v>
      </c>
      <c r="N25" s="120">
        <f t="shared" si="5"/>
        <v>6728.99176538146</v>
      </c>
      <c r="O25" s="121">
        <v>0.225049891818778</v>
      </c>
      <c r="P25" s="122">
        <v>31138.37</v>
      </c>
      <c r="Q25" s="122">
        <v>6633.22</v>
      </c>
      <c r="R25" s="129">
        <v>2370</v>
      </c>
      <c r="S25" s="129">
        <v>1470</v>
      </c>
      <c r="T25" s="129">
        <f t="shared" si="6"/>
        <v>28768.37</v>
      </c>
      <c r="U25" s="129">
        <f t="shared" si="7"/>
        <v>5163.22</v>
      </c>
      <c r="V25" s="130">
        <f t="shared" si="8"/>
        <v>1.19762961538462</v>
      </c>
      <c r="W25" s="132">
        <f t="shared" si="9"/>
        <v>1.10647576923077</v>
      </c>
      <c r="X25" s="133">
        <f t="shared" si="10"/>
        <v>0.851019649614068</v>
      </c>
      <c r="Y25" s="136">
        <f t="shared" si="11"/>
        <v>0.962152842809365</v>
      </c>
      <c r="Z25" s="136">
        <f t="shared" si="12"/>
        <v>0.767309602987351</v>
      </c>
      <c r="AC25" s="129">
        <v>6</v>
      </c>
      <c r="AD25" s="129">
        <v>2</v>
      </c>
      <c r="AE25" s="129">
        <f t="shared" si="13"/>
        <v>-4</v>
      </c>
      <c r="AF25" s="122">
        <v>2</v>
      </c>
      <c r="AG25" s="122">
        <v>6</v>
      </c>
    </row>
    <row r="26" spans="1:33">
      <c r="A26" s="105">
        <v>24</v>
      </c>
      <c r="B26" s="105">
        <v>713</v>
      </c>
      <c r="C26" s="106" t="s">
        <v>63</v>
      </c>
      <c r="D26" s="106" t="s">
        <v>34</v>
      </c>
      <c r="E26" s="105" t="s">
        <v>32</v>
      </c>
      <c r="F26" s="107">
        <v>6000</v>
      </c>
      <c r="G26" s="107">
        <f t="shared" si="0"/>
        <v>24000</v>
      </c>
      <c r="H26" s="107">
        <f t="shared" si="1"/>
        <v>1750.54622523302</v>
      </c>
      <c r="I26" s="107">
        <f t="shared" si="2"/>
        <v>7002.18490093207</v>
      </c>
      <c r="J26" s="118">
        <v>0.291757704205503</v>
      </c>
      <c r="K26" s="119">
        <f>F26*1.15</f>
        <v>6900</v>
      </c>
      <c r="L26" s="119">
        <f t="shared" si="3"/>
        <v>27600</v>
      </c>
      <c r="M26" s="120">
        <f t="shared" si="4"/>
        <v>1941.52299076022</v>
      </c>
      <c r="N26" s="120">
        <f t="shared" si="5"/>
        <v>7766.09196304089</v>
      </c>
      <c r="O26" s="121">
        <v>0.281380143588438</v>
      </c>
      <c r="P26" s="122">
        <v>28589.9</v>
      </c>
      <c r="Q26" s="122">
        <v>8335.99</v>
      </c>
      <c r="R26" s="129"/>
      <c r="S26" s="129"/>
      <c r="T26" s="129">
        <f t="shared" si="6"/>
        <v>28589.9</v>
      </c>
      <c r="U26" s="129">
        <f t="shared" si="7"/>
        <v>8335.99</v>
      </c>
      <c r="V26" s="130">
        <f t="shared" si="8"/>
        <v>1.19124583333333</v>
      </c>
      <c r="W26" s="132">
        <f t="shared" si="9"/>
        <v>1.19124583333333</v>
      </c>
      <c r="X26" s="132">
        <f t="shared" si="10"/>
        <v>1.19048413001639</v>
      </c>
      <c r="Y26" s="137">
        <f t="shared" si="11"/>
        <v>1.03586594202899</v>
      </c>
      <c r="Z26" s="137">
        <f t="shared" si="12"/>
        <v>1.07338285970232</v>
      </c>
      <c r="AA26" s="96">
        <v>500</v>
      </c>
      <c r="AC26" s="129">
        <v>8</v>
      </c>
      <c r="AD26" s="129">
        <v>4</v>
      </c>
      <c r="AE26" s="129">
        <f t="shared" si="13"/>
        <v>-4</v>
      </c>
      <c r="AF26" s="122">
        <v>4</v>
      </c>
      <c r="AG26" s="122">
        <v>9</v>
      </c>
    </row>
    <row r="27" hidden="1" spans="1:33">
      <c r="A27" s="105">
        <v>25</v>
      </c>
      <c r="B27" s="105">
        <v>707</v>
      </c>
      <c r="C27" s="106" t="s">
        <v>64</v>
      </c>
      <c r="D27" s="106" t="s">
        <v>49</v>
      </c>
      <c r="E27" s="105" t="s">
        <v>35</v>
      </c>
      <c r="F27" s="107">
        <v>15000</v>
      </c>
      <c r="G27" s="107">
        <f t="shared" si="0"/>
        <v>60000</v>
      </c>
      <c r="H27" s="107">
        <f t="shared" si="1"/>
        <v>4778.57235774403</v>
      </c>
      <c r="I27" s="107">
        <f t="shared" si="2"/>
        <v>19114.2894309761</v>
      </c>
      <c r="J27" s="118">
        <v>0.318571490516269</v>
      </c>
      <c r="K27" s="119">
        <f>F27*1.15</f>
        <v>17250</v>
      </c>
      <c r="L27" s="119">
        <f t="shared" si="3"/>
        <v>69000</v>
      </c>
      <c r="M27" s="120">
        <f t="shared" si="4"/>
        <v>5299.89323437393</v>
      </c>
      <c r="N27" s="120">
        <f t="shared" si="5"/>
        <v>21199.5729374957</v>
      </c>
      <c r="O27" s="121">
        <v>0.307240187499938</v>
      </c>
      <c r="P27" s="122">
        <v>71460.13</v>
      </c>
      <c r="Q27" s="122">
        <v>17915.89</v>
      </c>
      <c r="R27" s="129"/>
      <c r="S27" s="129"/>
      <c r="T27" s="129">
        <f t="shared" si="6"/>
        <v>71460.13</v>
      </c>
      <c r="U27" s="129">
        <f t="shared" si="7"/>
        <v>17915.89</v>
      </c>
      <c r="V27" s="130">
        <f t="shared" si="8"/>
        <v>1.19100216666667</v>
      </c>
      <c r="W27" s="132">
        <f t="shared" si="9"/>
        <v>1.19100216666667</v>
      </c>
      <c r="X27" s="133">
        <f t="shared" si="10"/>
        <v>0.937303479927744</v>
      </c>
      <c r="Y27" s="138">
        <f t="shared" si="11"/>
        <v>1.03565405797101</v>
      </c>
      <c r="Z27" s="136">
        <f t="shared" si="12"/>
        <v>0.845106175149036</v>
      </c>
      <c r="AC27" s="129">
        <v>15</v>
      </c>
      <c r="AD27" s="129">
        <v>4</v>
      </c>
      <c r="AE27" s="129">
        <f t="shared" si="13"/>
        <v>-11</v>
      </c>
      <c r="AF27" s="122">
        <v>7</v>
      </c>
      <c r="AG27" s="122">
        <v>12</v>
      </c>
    </row>
    <row r="28" hidden="1" spans="1:33">
      <c r="A28" s="105">
        <v>26</v>
      </c>
      <c r="B28" s="105">
        <v>745</v>
      </c>
      <c r="C28" s="106" t="s">
        <v>65</v>
      </c>
      <c r="D28" s="106" t="s">
        <v>43</v>
      </c>
      <c r="E28" s="105" t="s">
        <v>32</v>
      </c>
      <c r="F28" s="107">
        <v>7800</v>
      </c>
      <c r="G28" s="107">
        <f t="shared" si="0"/>
        <v>31200</v>
      </c>
      <c r="H28" s="107">
        <f t="shared" si="1"/>
        <v>2068.3288799862</v>
      </c>
      <c r="I28" s="107">
        <f t="shared" si="2"/>
        <v>8273.3155199448</v>
      </c>
      <c r="J28" s="118">
        <v>0.265170369229</v>
      </c>
      <c r="K28" s="119">
        <f>F28*1.15</f>
        <v>8970</v>
      </c>
      <c r="L28" s="119">
        <f t="shared" si="3"/>
        <v>35880</v>
      </c>
      <c r="M28" s="120">
        <f t="shared" si="4"/>
        <v>2293.97431216762</v>
      </c>
      <c r="N28" s="120">
        <f t="shared" si="5"/>
        <v>9175.89724867048</v>
      </c>
      <c r="O28" s="121">
        <v>0.255738496339757</v>
      </c>
      <c r="P28" s="122">
        <v>36795.21</v>
      </c>
      <c r="Q28" s="122">
        <v>10232.95</v>
      </c>
      <c r="R28" s="129"/>
      <c r="S28" s="129"/>
      <c r="T28" s="129">
        <f t="shared" si="6"/>
        <v>36795.21</v>
      </c>
      <c r="U28" s="129">
        <f t="shared" si="7"/>
        <v>10232.95</v>
      </c>
      <c r="V28" s="130">
        <f t="shared" si="8"/>
        <v>1.17933365384615</v>
      </c>
      <c r="W28" s="132">
        <f t="shared" si="9"/>
        <v>1.17933365384615</v>
      </c>
      <c r="X28" s="132">
        <f t="shared" si="10"/>
        <v>1.23686205068948</v>
      </c>
      <c r="Y28" s="137">
        <f t="shared" si="11"/>
        <v>1.02550752508361</v>
      </c>
      <c r="Z28" s="137">
        <f t="shared" si="12"/>
        <v>1.11519884352265</v>
      </c>
      <c r="AA28" s="96">
        <v>500</v>
      </c>
      <c r="AC28" s="129">
        <v>10</v>
      </c>
      <c r="AD28" s="129">
        <v>2</v>
      </c>
      <c r="AE28" s="129">
        <f t="shared" si="13"/>
        <v>-8</v>
      </c>
      <c r="AF28" s="122">
        <v>4</v>
      </c>
      <c r="AG28" s="122">
        <v>9</v>
      </c>
    </row>
    <row r="29" hidden="1" spans="1:33">
      <c r="A29" s="105">
        <v>27</v>
      </c>
      <c r="B29" s="105">
        <v>598</v>
      </c>
      <c r="C29" s="106" t="s">
        <v>66</v>
      </c>
      <c r="D29" s="106" t="s">
        <v>49</v>
      </c>
      <c r="E29" s="105" t="s">
        <v>38</v>
      </c>
      <c r="F29" s="107">
        <v>9750</v>
      </c>
      <c r="G29" s="107">
        <f t="shared" si="0"/>
        <v>39000</v>
      </c>
      <c r="H29" s="107">
        <f t="shared" si="1"/>
        <v>3522.09817310732</v>
      </c>
      <c r="I29" s="107">
        <f t="shared" si="2"/>
        <v>14088.3926924293</v>
      </c>
      <c r="J29" s="118">
        <v>0.361240838267417</v>
      </c>
      <c r="K29" s="119">
        <v>11220</v>
      </c>
      <c r="L29" s="119">
        <f t="shared" si="3"/>
        <v>44880</v>
      </c>
      <c r="M29" s="120">
        <f t="shared" si="4"/>
        <v>3908.95627325918</v>
      </c>
      <c r="N29" s="120">
        <f t="shared" si="5"/>
        <v>15635.8250930367</v>
      </c>
      <c r="O29" s="121">
        <v>0.348391824711157</v>
      </c>
      <c r="P29" s="122">
        <v>45911.1</v>
      </c>
      <c r="Q29" s="122">
        <v>14033.84</v>
      </c>
      <c r="R29" s="129"/>
      <c r="S29" s="129"/>
      <c r="T29" s="129">
        <f t="shared" si="6"/>
        <v>45911.1</v>
      </c>
      <c r="U29" s="129">
        <f t="shared" si="7"/>
        <v>14033.84</v>
      </c>
      <c r="V29" s="130">
        <f t="shared" si="8"/>
        <v>1.17720769230769</v>
      </c>
      <c r="W29" s="132">
        <f t="shared" si="9"/>
        <v>1.17720769230769</v>
      </c>
      <c r="X29" s="133">
        <f t="shared" si="10"/>
        <v>0.996127827097082</v>
      </c>
      <c r="Y29" s="138">
        <f t="shared" si="11"/>
        <v>1.02297459893048</v>
      </c>
      <c r="Z29" s="136">
        <f t="shared" si="12"/>
        <v>0.897543936216699</v>
      </c>
      <c r="AC29" s="129">
        <v>10</v>
      </c>
      <c r="AD29" s="129">
        <v>2</v>
      </c>
      <c r="AE29" s="129">
        <f t="shared" si="13"/>
        <v>-8</v>
      </c>
      <c r="AF29" s="122">
        <v>5</v>
      </c>
      <c r="AG29" s="122">
        <v>9</v>
      </c>
    </row>
    <row r="30" hidden="1" spans="1:33">
      <c r="A30" s="105">
        <v>28</v>
      </c>
      <c r="B30" s="105">
        <v>104430</v>
      </c>
      <c r="C30" s="106" t="s">
        <v>67</v>
      </c>
      <c r="D30" s="106" t="s">
        <v>49</v>
      </c>
      <c r="E30" s="105" t="s">
        <v>32</v>
      </c>
      <c r="F30" s="107">
        <v>5525</v>
      </c>
      <c r="G30" s="107">
        <f t="shared" si="0"/>
        <v>22100</v>
      </c>
      <c r="H30" s="107">
        <f t="shared" si="1"/>
        <v>994.5</v>
      </c>
      <c r="I30" s="107">
        <f t="shared" si="2"/>
        <v>3978</v>
      </c>
      <c r="J30" s="118">
        <v>0.18</v>
      </c>
      <c r="K30" s="119">
        <v>6400</v>
      </c>
      <c r="L30" s="119">
        <f t="shared" si="3"/>
        <v>25600</v>
      </c>
      <c r="M30" s="120">
        <f t="shared" si="4"/>
        <v>1088</v>
      </c>
      <c r="N30" s="120">
        <f t="shared" si="5"/>
        <v>4352</v>
      </c>
      <c r="O30" s="121">
        <v>0.17</v>
      </c>
      <c r="P30" s="122">
        <v>25868.75</v>
      </c>
      <c r="Q30" s="122">
        <v>5261.11</v>
      </c>
      <c r="R30" s="129"/>
      <c r="S30" s="129"/>
      <c r="T30" s="129">
        <f t="shared" si="6"/>
        <v>25868.75</v>
      </c>
      <c r="U30" s="129">
        <f t="shared" si="7"/>
        <v>5261.11</v>
      </c>
      <c r="V30" s="130">
        <f t="shared" si="8"/>
        <v>1.17053167420814</v>
      </c>
      <c r="W30" s="132">
        <f t="shared" si="9"/>
        <v>1.17053167420814</v>
      </c>
      <c r="X30" s="132">
        <f t="shared" si="10"/>
        <v>1.32255153343389</v>
      </c>
      <c r="Y30" s="137">
        <f t="shared" si="11"/>
        <v>1.010498046875</v>
      </c>
      <c r="Z30" s="137">
        <f t="shared" si="12"/>
        <v>1.20889476102941</v>
      </c>
      <c r="AA30" s="96">
        <v>500</v>
      </c>
      <c r="AC30" s="129">
        <v>8</v>
      </c>
      <c r="AD30" s="129">
        <v>0</v>
      </c>
      <c r="AE30" s="129">
        <f t="shared" si="13"/>
        <v>-8</v>
      </c>
      <c r="AF30" s="122">
        <v>2</v>
      </c>
      <c r="AG30" s="122">
        <v>6</v>
      </c>
    </row>
    <row r="31" hidden="1" spans="1:33">
      <c r="A31" s="105">
        <v>29</v>
      </c>
      <c r="B31" s="105">
        <v>379</v>
      </c>
      <c r="C31" s="106" t="s">
        <v>68</v>
      </c>
      <c r="D31" s="106" t="s">
        <v>43</v>
      </c>
      <c r="E31" s="105" t="s">
        <v>35</v>
      </c>
      <c r="F31" s="107">
        <v>13000</v>
      </c>
      <c r="G31" s="107">
        <f t="shared" si="0"/>
        <v>52000</v>
      </c>
      <c r="H31" s="107">
        <f t="shared" si="1"/>
        <v>3186.60547990599</v>
      </c>
      <c r="I31" s="107">
        <f t="shared" si="2"/>
        <v>12746.421919624</v>
      </c>
      <c r="J31" s="118">
        <v>0.245123498454307</v>
      </c>
      <c r="K31" s="119">
        <f>F31*1.15</f>
        <v>14950</v>
      </c>
      <c r="L31" s="119">
        <f t="shared" si="3"/>
        <v>59800</v>
      </c>
      <c r="M31" s="120">
        <f t="shared" si="4"/>
        <v>3534.24988871484</v>
      </c>
      <c r="N31" s="120">
        <f t="shared" si="5"/>
        <v>14136.9995548594</v>
      </c>
      <c r="O31" s="121">
        <v>0.236404674830424</v>
      </c>
      <c r="P31" s="122">
        <v>60513.69</v>
      </c>
      <c r="Q31" s="122">
        <v>14161.71</v>
      </c>
      <c r="R31" s="129"/>
      <c r="S31" s="129"/>
      <c r="T31" s="129">
        <f t="shared" si="6"/>
        <v>60513.69</v>
      </c>
      <c r="U31" s="129">
        <f t="shared" si="7"/>
        <v>14161.71</v>
      </c>
      <c r="V31" s="130">
        <f t="shared" si="8"/>
        <v>1.16372480769231</v>
      </c>
      <c r="W31" s="132">
        <f t="shared" si="9"/>
        <v>1.16372480769231</v>
      </c>
      <c r="X31" s="132">
        <f t="shared" si="10"/>
        <v>1.11103414662566</v>
      </c>
      <c r="Y31" s="137">
        <f t="shared" si="11"/>
        <v>1.01193461538462</v>
      </c>
      <c r="Z31" s="137">
        <f t="shared" si="12"/>
        <v>1.00174792713579</v>
      </c>
      <c r="AA31" s="96">
        <v>1200</v>
      </c>
      <c r="AC31" s="129">
        <v>10</v>
      </c>
      <c r="AD31" s="129">
        <v>6</v>
      </c>
      <c r="AE31" s="129">
        <f t="shared" si="13"/>
        <v>-4</v>
      </c>
      <c r="AF31" s="122">
        <v>7</v>
      </c>
      <c r="AG31" s="122">
        <v>15</v>
      </c>
    </row>
    <row r="32" hidden="1" spans="1:33">
      <c r="A32" s="105">
        <v>30</v>
      </c>
      <c r="B32" s="105">
        <v>103639</v>
      </c>
      <c r="C32" s="106" t="s">
        <v>69</v>
      </c>
      <c r="D32" s="106" t="s">
        <v>49</v>
      </c>
      <c r="E32" s="105" t="s">
        <v>38</v>
      </c>
      <c r="F32" s="107">
        <v>8500</v>
      </c>
      <c r="G32" s="107">
        <f t="shared" si="0"/>
        <v>34000</v>
      </c>
      <c r="H32" s="107">
        <f t="shared" si="1"/>
        <v>2205.9455485897</v>
      </c>
      <c r="I32" s="107">
        <f t="shared" si="2"/>
        <v>8823.78219435879</v>
      </c>
      <c r="J32" s="118">
        <v>0.259523005716435</v>
      </c>
      <c r="K32" s="119">
        <f>F32*1.15</f>
        <v>9775</v>
      </c>
      <c r="L32" s="119">
        <f t="shared" si="3"/>
        <v>39100</v>
      </c>
      <c r="M32" s="120">
        <f t="shared" si="4"/>
        <v>2446.60434395668</v>
      </c>
      <c r="N32" s="120">
        <f t="shared" si="5"/>
        <v>9786.41737582672</v>
      </c>
      <c r="O32" s="121">
        <v>0.250292004496847</v>
      </c>
      <c r="P32" s="122">
        <v>39552.58</v>
      </c>
      <c r="Q32" s="122">
        <v>9195.96</v>
      </c>
      <c r="R32" s="129"/>
      <c r="S32" s="129"/>
      <c r="T32" s="129">
        <f t="shared" si="6"/>
        <v>39552.58</v>
      </c>
      <c r="U32" s="129">
        <f t="shared" si="7"/>
        <v>9195.96</v>
      </c>
      <c r="V32" s="130">
        <f t="shared" si="8"/>
        <v>1.16331117647059</v>
      </c>
      <c r="W32" s="131">
        <f t="shared" si="9"/>
        <v>1.16331117647059</v>
      </c>
      <c r="X32" s="131">
        <f t="shared" si="10"/>
        <v>1.04217894293437</v>
      </c>
      <c r="Y32" s="138">
        <f t="shared" si="11"/>
        <v>1.01157493606138</v>
      </c>
      <c r="Z32" s="136">
        <f t="shared" si="12"/>
        <v>0.939665625003364</v>
      </c>
      <c r="AA32" s="96">
        <v>500</v>
      </c>
      <c r="AC32" s="129">
        <v>10</v>
      </c>
      <c r="AD32" s="129">
        <v>2</v>
      </c>
      <c r="AE32" s="129">
        <f t="shared" si="13"/>
        <v>-8</v>
      </c>
      <c r="AF32" s="122">
        <v>4</v>
      </c>
      <c r="AG32" s="122">
        <v>21</v>
      </c>
    </row>
    <row r="33" spans="1:33">
      <c r="A33" s="105">
        <v>31</v>
      </c>
      <c r="B33" s="105">
        <v>104428</v>
      </c>
      <c r="C33" s="106" t="s">
        <v>70</v>
      </c>
      <c r="D33" s="106" t="s">
        <v>34</v>
      </c>
      <c r="E33" s="105" t="s">
        <v>38</v>
      </c>
      <c r="F33" s="107">
        <v>8450</v>
      </c>
      <c r="G33" s="107">
        <f t="shared" si="0"/>
        <v>33800</v>
      </c>
      <c r="H33" s="107">
        <f t="shared" si="1"/>
        <v>2935.95364838616</v>
      </c>
      <c r="I33" s="107">
        <f t="shared" si="2"/>
        <v>11743.8145935446</v>
      </c>
      <c r="J33" s="118">
        <v>0.347450135903687</v>
      </c>
      <c r="K33" s="119">
        <v>9800</v>
      </c>
      <c r="L33" s="119">
        <f t="shared" si="3"/>
        <v>39200</v>
      </c>
      <c r="M33" s="120">
        <f t="shared" si="4"/>
        <v>3283.8981239141</v>
      </c>
      <c r="N33" s="120">
        <f t="shared" si="5"/>
        <v>13135.5924956564</v>
      </c>
      <c r="O33" s="121">
        <v>0.335091645297357</v>
      </c>
      <c r="P33" s="122">
        <v>39151.69</v>
      </c>
      <c r="Q33" s="122">
        <v>11004.65</v>
      </c>
      <c r="R33" s="129">
        <v>1000</v>
      </c>
      <c r="S33" s="129">
        <v>530</v>
      </c>
      <c r="T33" s="129">
        <f t="shared" si="6"/>
        <v>38151.69</v>
      </c>
      <c r="U33" s="129">
        <f t="shared" si="7"/>
        <v>10474.65</v>
      </c>
      <c r="V33" s="130">
        <f t="shared" si="8"/>
        <v>1.15833402366864</v>
      </c>
      <c r="W33" s="132">
        <f t="shared" si="9"/>
        <v>1.12874822485207</v>
      </c>
      <c r="X33" s="133">
        <f t="shared" si="10"/>
        <v>0.891929101618971</v>
      </c>
      <c r="Y33" s="136">
        <f t="shared" si="11"/>
        <v>0.973257397959184</v>
      </c>
      <c r="Z33" s="136">
        <f t="shared" si="12"/>
        <v>0.797425011735382</v>
      </c>
      <c r="AC33" s="129">
        <v>9</v>
      </c>
      <c r="AD33" s="129">
        <v>8</v>
      </c>
      <c r="AE33" s="129">
        <f t="shared" si="13"/>
        <v>-1</v>
      </c>
      <c r="AF33" s="122">
        <v>4</v>
      </c>
      <c r="AG33" s="122">
        <v>15</v>
      </c>
    </row>
    <row r="34" hidden="1" spans="1:33">
      <c r="A34" s="105">
        <v>32</v>
      </c>
      <c r="B34" s="105">
        <v>515</v>
      </c>
      <c r="C34" s="106" t="s">
        <v>71</v>
      </c>
      <c r="D34" s="106" t="s">
        <v>52</v>
      </c>
      <c r="E34" s="105" t="s">
        <v>38</v>
      </c>
      <c r="F34" s="107">
        <v>9100</v>
      </c>
      <c r="G34" s="107">
        <f t="shared" si="0"/>
        <v>36400</v>
      </c>
      <c r="H34" s="107">
        <f t="shared" si="1"/>
        <v>2757.06330106276</v>
      </c>
      <c r="I34" s="107">
        <f t="shared" si="2"/>
        <v>11028.253204251</v>
      </c>
      <c r="J34" s="118">
        <v>0.302973989127776</v>
      </c>
      <c r="K34" s="119">
        <f t="shared" ref="K34:K39" si="15">F34*1.15</f>
        <v>10465</v>
      </c>
      <c r="L34" s="119">
        <f t="shared" si="3"/>
        <v>41860</v>
      </c>
      <c r="M34" s="120">
        <f t="shared" si="4"/>
        <v>3057.84657887687</v>
      </c>
      <c r="N34" s="120">
        <f t="shared" si="5"/>
        <v>12231.3863155075</v>
      </c>
      <c r="O34" s="121">
        <v>0.292197475286849</v>
      </c>
      <c r="P34" s="122">
        <v>42092.18</v>
      </c>
      <c r="Q34" s="122">
        <v>8908.7</v>
      </c>
      <c r="R34" s="129"/>
      <c r="S34" s="129"/>
      <c r="T34" s="129">
        <f t="shared" si="6"/>
        <v>42092.18</v>
      </c>
      <c r="U34" s="129">
        <f t="shared" si="7"/>
        <v>8908.7</v>
      </c>
      <c r="V34" s="130">
        <f t="shared" si="8"/>
        <v>1.15637857142857</v>
      </c>
      <c r="W34" s="132">
        <f t="shared" si="9"/>
        <v>1.15637857142857</v>
      </c>
      <c r="X34" s="133">
        <f t="shared" si="10"/>
        <v>0.807806987652951</v>
      </c>
      <c r="Y34" s="138">
        <f t="shared" si="11"/>
        <v>1.00554658385093</v>
      </c>
      <c r="Z34" s="136">
        <f t="shared" si="12"/>
        <v>0.728347529069959</v>
      </c>
      <c r="AC34" s="129">
        <v>12</v>
      </c>
      <c r="AD34" s="129">
        <v>2</v>
      </c>
      <c r="AE34" s="129">
        <f t="shared" si="13"/>
        <v>-10</v>
      </c>
      <c r="AF34" s="122">
        <v>5</v>
      </c>
      <c r="AG34" s="122">
        <v>9</v>
      </c>
    </row>
    <row r="35" spans="1:33">
      <c r="A35" s="105">
        <v>33</v>
      </c>
      <c r="B35" s="105">
        <v>587</v>
      </c>
      <c r="C35" s="106" t="s">
        <v>72</v>
      </c>
      <c r="D35" s="106" t="s">
        <v>34</v>
      </c>
      <c r="E35" s="105" t="s">
        <v>38</v>
      </c>
      <c r="F35" s="107">
        <v>7800</v>
      </c>
      <c r="G35" s="107">
        <f t="shared" si="0"/>
        <v>31200</v>
      </c>
      <c r="H35" s="107">
        <f t="shared" si="1"/>
        <v>2422.51364916029</v>
      </c>
      <c r="I35" s="107">
        <f t="shared" si="2"/>
        <v>9690.05459664116</v>
      </c>
      <c r="J35" s="118">
        <v>0.310578672969268</v>
      </c>
      <c r="K35" s="119">
        <f t="shared" si="15"/>
        <v>8970</v>
      </c>
      <c r="L35" s="119">
        <f t="shared" si="3"/>
        <v>35880</v>
      </c>
      <c r="M35" s="120">
        <f t="shared" si="4"/>
        <v>2686.79905590557</v>
      </c>
      <c r="N35" s="120">
        <f t="shared" si="5"/>
        <v>10747.1962236223</v>
      </c>
      <c r="O35" s="121">
        <v>0.299531667325036</v>
      </c>
      <c r="P35" s="122">
        <v>36001.89</v>
      </c>
      <c r="Q35" s="122">
        <v>10769.21</v>
      </c>
      <c r="R35" s="129"/>
      <c r="S35" s="129"/>
      <c r="T35" s="129">
        <f t="shared" si="6"/>
        <v>36001.89</v>
      </c>
      <c r="U35" s="129">
        <f t="shared" si="7"/>
        <v>10769.21</v>
      </c>
      <c r="V35" s="130">
        <f t="shared" si="8"/>
        <v>1.15390673076923</v>
      </c>
      <c r="W35" s="132">
        <f t="shared" si="9"/>
        <v>1.15390673076923</v>
      </c>
      <c r="X35" s="132">
        <f t="shared" si="10"/>
        <v>1.11136731920302</v>
      </c>
      <c r="Y35" s="137">
        <f t="shared" si="11"/>
        <v>1.00339715719064</v>
      </c>
      <c r="Z35" s="137">
        <f t="shared" si="12"/>
        <v>1.0020483273888</v>
      </c>
      <c r="AA35" s="96">
        <v>800</v>
      </c>
      <c r="AC35" s="129">
        <v>10</v>
      </c>
      <c r="AD35" s="129">
        <v>0</v>
      </c>
      <c r="AE35" s="129">
        <f t="shared" si="13"/>
        <v>-10</v>
      </c>
      <c r="AF35" s="122">
        <v>4</v>
      </c>
      <c r="AG35" s="122">
        <v>9</v>
      </c>
    </row>
    <row r="36" hidden="1" spans="1:33">
      <c r="A36" s="105">
        <v>34</v>
      </c>
      <c r="B36" s="105">
        <v>339</v>
      </c>
      <c r="C36" s="106" t="s">
        <v>73</v>
      </c>
      <c r="D36" s="106" t="s">
        <v>43</v>
      </c>
      <c r="E36" s="105" t="s">
        <v>32</v>
      </c>
      <c r="F36" s="107">
        <v>6500</v>
      </c>
      <c r="G36" s="107">
        <f t="shared" si="0"/>
        <v>26000</v>
      </c>
      <c r="H36" s="107">
        <f t="shared" si="1"/>
        <v>2226.01627465294</v>
      </c>
      <c r="I36" s="107">
        <f t="shared" si="2"/>
        <v>8904.06509861177</v>
      </c>
      <c r="J36" s="118">
        <v>0.342464042254299</v>
      </c>
      <c r="K36" s="119">
        <f t="shared" si="15"/>
        <v>7475</v>
      </c>
      <c r="L36" s="119">
        <f t="shared" si="3"/>
        <v>29900</v>
      </c>
      <c r="M36" s="120">
        <f t="shared" si="4"/>
        <v>2468.86469648628</v>
      </c>
      <c r="N36" s="120">
        <f t="shared" si="5"/>
        <v>9875.4587859451</v>
      </c>
      <c r="O36" s="121">
        <v>0.33028290253997</v>
      </c>
      <c r="P36" s="122">
        <v>29924.27</v>
      </c>
      <c r="Q36" s="122">
        <v>11441.95</v>
      </c>
      <c r="R36" s="129">
        <v>8640</v>
      </c>
      <c r="S36" s="129">
        <v>5220</v>
      </c>
      <c r="T36" s="129">
        <f t="shared" ref="T36:T67" si="16">P36-R36</f>
        <v>21284.27</v>
      </c>
      <c r="U36" s="129">
        <f t="shared" ref="U36:U67" si="17">Q36-S36</f>
        <v>6221.95</v>
      </c>
      <c r="V36" s="130">
        <f t="shared" ref="V36:V67" si="18">P36/G36</f>
        <v>1.15093346153846</v>
      </c>
      <c r="W36" s="133">
        <f t="shared" ref="W36:W67" si="19">T36/G36</f>
        <v>0.818625769230769</v>
      </c>
      <c r="X36" s="133">
        <f t="shared" ref="X36:X67" si="20">U36/I36</f>
        <v>0.698776337671887</v>
      </c>
      <c r="Y36" s="136">
        <f t="shared" ref="Y36:Y67" si="21">T36/L36</f>
        <v>0.711848494983278</v>
      </c>
      <c r="Z36" s="136">
        <f t="shared" ref="Z36:Z67" si="22">U36/N36</f>
        <v>0.630041614760741</v>
      </c>
      <c r="AC36" s="129">
        <v>8</v>
      </c>
      <c r="AD36" s="129">
        <v>0</v>
      </c>
      <c r="AE36" s="129">
        <f t="shared" ref="AE36:AE67" si="23">AD36-AC36</f>
        <v>-8</v>
      </c>
      <c r="AF36" s="122">
        <v>4</v>
      </c>
      <c r="AG36" s="122">
        <v>30</v>
      </c>
    </row>
    <row r="37" hidden="1" spans="1:33">
      <c r="A37" s="105">
        <v>35</v>
      </c>
      <c r="B37" s="105">
        <v>716</v>
      </c>
      <c r="C37" s="106" t="s">
        <v>74</v>
      </c>
      <c r="D37" s="106" t="s">
        <v>37</v>
      </c>
      <c r="E37" s="105" t="s">
        <v>38</v>
      </c>
      <c r="F37" s="107">
        <v>9100</v>
      </c>
      <c r="G37" s="107">
        <f t="shared" si="0"/>
        <v>36400</v>
      </c>
      <c r="H37" s="107">
        <f t="shared" si="1"/>
        <v>2881.04333973347</v>
      </c>
      <c r="I37" s="107">
        <f t="shared" si="2"/>
        <v>11524.1733589339</v>
      </c>
      <c r="J37" s="118">
        <v>0.31659816920148</v>
      </c>
      <c r="K37" s="119">
        <f t="shared" si="15"/>
        <v>10465</v>
      </c>
      <c r="L37" s="119">
        <f t="shared" si="3"/>
        <v>41860</v>
      </c>
      <c r="M37" s="120">
        <f t="shared" si="4"/>
        <v>3195.35228538427</v>
      </c>
      <c r="N37" s="120">
        <f t="shared" si="5"/>
        <v>12781.4091415371</v>
      </c>
      <c r="O37" s="121">
        <v>0.305337055459558</v>
      </c>
      <c r="P37" s="122">
        <v>41887.14</v>
      </c>
      <c r="Q37" s="122">
        <v>10907.44</v>
      </c>
      <c r="R37" s="129"/>
      <c r="S37" s="129"/>
      <c r="T37" s="129">
        <f t="shared" si="16"/>
        <v>41887.14</v>
      </c>
      <c r="U37" s="129">
        <f t="shared" si="17"/>
        <v>10907.44</v>
      </c>
      <c r="V37" s="130">
        <f t="shared" si="18"/>
        <v>1.1507456043956</v>
      </c>
      <c r="W37" s="132">
        <f t="shared" si="19"/>
        <v>1.1507456043956</v>
      </c>
      <c r="X37" s="133">
        <f t="shared" si="20"/>
        <v>0.946483505608167</v>
      </c>
      <c r="Y37" s="138">
        <f t="shared" si="21"/>
        <v>1.00064835164835</v>
      </c>
      <c r="Z37" s="136">
        <f t="shared" si="22"/>
        <v>0.853383213009975</v>
      </c>
      <c r="AC37" s="129">
        <v>6</v>
      </c>
      <c r="AD37" s="129">
        <v>2</v>
      </c>
      <c r="AE37" s="129">
        <f t="shared" si="23"/>
        <v>-4</v>
      </c>
      <c r="AF37" s="122">
        <v>5</v>
      </c>
      <c r="AG37" s="122">
        <v>9</v>
      </c>
    </row>
    <row r="38" hidden="1" spans="1:33">
      <c r="A38" s="105">
        <v>36</v>
      </c>
      <c r="B38" s="105">
        <v>712</v>
      </c>
      <c r="C38" s="106" t="s">
        <v>75</v>
      </c>
      <c r="D38" s="106" t="s">
        <v>49</v>
      </c>
      <c r="E38" s="105" t="s">
        <v>35</v>
      </c>
      <c r="F38" s="107">
        <v>14300</v>
      </c>
      <c r="G38" s="107">
        <f t="shared" si="0"/>
        <v>57200</v>
      </c>
      <c r="H38" s="107">
        <f t="shared" si="1"/>
        <v>5005</v>
      </c>
      <c r="I38" s="107">
        <f t="shared" si="2"/>
        <v>20020</v>
      </c>
      <c r="J38" s="118">
        <v>0.35</v>
      </c>
      <c r="K38" s="119">
        <f t="shared" si="15"/>
        <v>16445</v>
      </c>
      <c r="L38" s="119">
        <f t="shared" si="3"/>
        <v>65780</v>
      </c>
      <c r="M38" s="120">
        <f t="shared" si="4"/>
        <v>5591.3</v>
      </c>
      <c r="N38" s="120">
        <f t="shared" si="5"/>
        <v>22365.2</v>
      </c>
      <c r="O38" s="121">
        <v>0.34</v>
      </c>
      <c r="P38" s="122">
        <v>65707.41</v>
      </c>
      <c r="Q38" s="122">
        <v>20022.1</v>
      </c>
      <c r="R38" s="129"/>
      <c r="S38" s="129"/>
      <c r="T38" s="129">
        <f t="shared" si="16"/>
        <v>65707.41</v>
      </c>
      <c r="U38" s="129">
        <f t="shared" si="17"/>
        <v>20022.1</v>
      </c>
      <c r="V38" s="130">
        <f t="shared" si="18"/>
        <v>1.14873094405594</v>
      </c>
      <c r="W38" s="131">
        <f t="shared" si="19"/>
        <v>1.14873094405594</v>
      </c>
      <c r="X38" s="131">
        <f t="shared" si="20"/>
        <v>1.00010489510489</v>
      </c>
      <c r="Y38" s="136">
        <f t="shared" si="21"/>
        <v>0.998896473092125</v>
      </c>
      <c r="Z38" s="136">
        <f t="shared" si="22"/>
        <v>0.895234560835584</v>
      </c>
      <c r="AA38" s="96">
        <v>800</v>
      </c>
      <c r="AC38" s="129">
        <v>15</v>
      </c>
      <c r="AD38" s="129">
        <v>4</v>
      </c>
      <c r="AE38" s="129">
        <f t="shared" si="23"/>
        <v>-11</v>
      </c>
      <c r="AF38" s="122">
        <v>7</v>
      </c>
      <c r="AG38" s="122">
        <v>12</v>
      </c>
    </row>
    <row r="39" hidden="1" spans="1:33">
      <c r="A39" s="105">
        <v>37</v>
      </c>
      <c r="B39" s="105">
        <v>744</v>
      </c>
      <c r="C39" s="106" t="s">
        <v>76</v>
      </c>
      <c r="D39" s="106" t="s">
        <v>52</v>
      </c>
      <c r="E39" s="105" t="s">
        <v>35</v>
      </c>
      <c r="F39" s="107">
        <v>12000</v>
      </c>
      <c r="G39" s="107">
        <f t="shared" si="0"/>
        <v>48000</v>
      </c>
      <c r="H39" s="107">
        <f t="shared" si="1"/>
        <v>3794.69931979578</v>
      </c>
      <c r="I39" s="107">
        <f t="shared" si="2"/>
        <v>15178.7972791831</v>
      </c>
      <c r="J39" s="118">
        <v>0.316224943316315</v>
      </c>
      <c r="K39" s="119">
        <f t="shared" si="15"/>
        <v>13800</v>
      </c>
      <c r="L39" s="119">
        <f t="shared" si="3"/>
        <v>55200</v>
      </c>
      <c r="M39" s="120">
        <f t="shared" si="4"/>
        <v>4208.68404741782</v>
      </c>
      <c r="N39" s="120">
        <f t="shared" si="5"/>
        <v>16834.7361896713</v>
      </c>
      <c r="O39" s="121">
        <v>0.304977104885349</v>
      </c>
      <c r="P39" s="122">
        <v>54756.73</v>
      </c>
      <c r="Q39" s="122">
        <v>15198.02</v>
      </c>
      <c r="R39" s="129"/>
      <c r="S39" s="129"/>
      <c r="T39" s="129">
        <f t="shared" si="16"/>
        <v>54756.73</v>
      </c>
      <c r="U39" s="129">
        <f t="shared" si="17"/>
        <v>15198.02</v>
      </c>
      <c r="V39" s="130">
        <f t="shared" si="18"/>
        <v>1.14076520833333</v>
      </c>
      <c r="W39" s="131">
        <f t="shared" si="19"/>
        <v>1.14076520833333</v>
      </c>
      <c r="X39" s="131">
        <f t="shared" si="20"/>
        <v>1.00126641923358</v>
      </c>
      <c r="Y39" s="136">
        <f t="shared" si="21"/>
        <v>0.991969746376812</v>
      </c>
      <c r="Z39" s="136">
        <f t="shared" si="22"/>
        <v>0.902777437600983</v>
      </c>
      <c r="AA39" s="96">
        <v>800</v>
      </c>
      <c r="AC39" s="129">
        <v>10</v>
      </c>
      <c r="AD39" s="129">
        <v>4</v>
      </c>
      <c r="AE39" s="129">
        <f t="shared" si="23"/>
        <v>-6</v>
      </c>
      <c r="AF39" s="122">
        <v>6</v>
      </c>
      <c r="AG39" s="122">
        <v>12</v>
      </c>
    </row>
    <row r="40" hidden="1" spans="1:33">
      <c r="A40" s="105">
        <v>38</v>
      </c>
      <c r="B40" s="105">
        <v>737</v>
      </c>
      <c r="C40" s="106" t="s">
        <v>77</v>
      </c>
      <c r="D40" s="106" t="s">
        <v>49</v>
      </c>
      <c r="E40" s="105" t="s">
        <v>35</v>
      </c>
      <c r="F40" s="107">
        <v>10725</v>
      </c>
      <c r="G40" s="107">
        <f t="shared" si="0"/>
        <v>42900</v>
      </c>
      <c r="H40" s="107">
        <f t="shared" si="1"/>
        <v>3239.54514903724</v>
      </c>
      <c r="I40" s="107">
        <f t="shared" si="2"/>
        <v>12958.180596149</v>
      </c>
      <c r="J40" s="118">
        <v>0.302055491751724</v>
      </c>
      <c r="K40" s="119">
        <v>12500</v>
      </c>
      <c r="L40" s="119">
        <f t="shared" si="3"/>
        <v>50000</v>
      </c>
      <c r="M40" s="120">
        <f t="shared" si="4"/>
        <v>3641.39560051304</v>
      </c>
      <c r="N40" s="120">
        <f t="shared" si="5"/>
        <v>14565.5824020521</v>
      </c>
      <c r="O40" s="121">
        <v>0.291311648041043</v>
      </c>
      <c r="P40" s="122">
        <v>48927.81</v>
      </c>
      <c r="Q40" s="122">
        <v>15892.14</v>
      </c>
      <c r="R40" s="129">
        <v>2500</v>
      </c>
      <c r="S40" s="129">
        <v>1900</v>
      </c>
      <c r="T40" s="129">
        <f t="shared" si="16"/>
        <v>46427.81</v>
      </c>
      <c r="U40" s="129">
        <f t="shared" si="17"/>
        <v>13992.14</v>
      </c>
      <c r="V40" s="130">
        <f t="shared" si="18"/>
        <v>1.14050839160839</v>
      </c>
      <c r="W40" s="131">
        <f t="shared" si="19"/>
        <v>1.08223333333333</v>
      </c>
      <c r="X40" s="131">
        <f t="shared" si="20"/>
        <v>1.07979201988883</v>
      </c>
      <c r="Y40" s="136">
        <f t="shared" si="21"/>
        <v>0.9285562</v>
      </c>
      <c r="Z40" s="136">
        <f t="shared" si="22"/>
        <v>0.960630314241928</v>
      </c>
      <c r="AA40" s="96">
        <v>800</v>
      </c>
      <c r="AC40" s="129">
        <v>15</v>
      </c>
      <c r="AD40" s="129">
        <v>8</v>
      </c>
      <c r="AE40" s="129">
        <f t="shared" si="23"/>
        <v>-7</v>
      </c>
      <c r="AF40" s="122">
        <v>7</v>
      </c>
      <c r="AG40" s="122">
        <v>12</v>
      </c>
    </row>
    <row r="41" hidden="1" spans="1:33">
      <c r="A41" s="105">
        <v>39</v>
      </c>
      <c r="B41" s="105">
        <v>724</v>
      </c>
      <c r="C41" s="106" t="s">
        <v>78</v>
      </c>
      <c r="D41" s="106" t="s">
        <v>49</v>
      </c>
      <c r="E41" s="105" t="s">
        <v>35</v>
      </c>
      <c r="F41" s="107">
        <v>11700</v>
      </c>
      <c r="G41" s="107">
        <f t="shared" si="0"/>
        <v>46800</v>
      </c>
      <c r="H41" s="107">
        <f t="shared" si="1"/>
        <v>3964.45019644032</v>
      </c>
      <c r="I41" s="107">
        <f t="shared" si="2"/>
        <v>15857.8007857613</v>
      </c>
      <c r="J41" s="118">
        <v>0.338841897131651</v>
      </c>
      <c r="K41" s="119">
        <f>F41*1.15</f>
        <v>13455</v>
      </c>
      <c r="L41" s="119">
        <f t="shared" si="3"/>
        <v>53820</v>
      </c>
      <c r="M41" s="120">
        <f t="shared" si="4"/>
        <v>4396.95398565563</v>
      </c>
      <c r="N41" s="120">
        <f t="shared" si="5"/>
        <v>17587.8159426225</v>
      </c>
      <c r="O41" s="121">
        <v>0.326789593880017</v>
      </c>
      <c r="P41" s="122">
        <v>53056.7</v>
      </c>
      <c r="Q41" s="122">
        <v>13076.83</v>
      </c>
      <c r="R41" s="129"/>
      <c r="S41" s="129"/>
      <c r="T41" s="129">
        <f t="shared" si="16"/>
        <v>53056.7</v>
      </c>
      <c r="U41" s="129">
        <f t="shared" si="17"/>
        <v>13076.83</v>
      </c>
      <c r="V41" s="130">
        <f t="shared" si="18"/>
        <v>1.13369017094017</v>
      </c>
      <c r="W41" s="132">
        <f t="shared" si="19"/>
        <v>1.13369017094017</v>
      </c>
      <c r="X41" s="133">
        <f t="shared" si="20"/>
        <v>0.824630740205897</v>
      </c>
      <c r="Y41" s="136">
        <f t="shared" si="21"/>
        <v>0.985817539947975</v>
      </c>
      <c r="Z41" s="136">
        <f t="shared" si="22"/>
        <v>0.743516423111381</v>
      </c>
      <c r="AC41" s="129">
        <v>10</v>
      </c>
      <c r="AD41" s="129">
        <v>6</v>
      </c>
      <c r="AE41" s="129">
        <f t="shared" si="23"/>
        <v>-4</v>
      </c>
      <c r="AF41" s="122">
        <v>6</v>
      </c>
      <c r="AG41" s="122">
        <v>9</v>
      </c>
    </row>
    <row r="42" hidden="1" spans="1:33">
      <c r="A42" s="105">
        <v>40</v>
      </c>
      <c r="B42" s="105">
        <v>514</v>
      </c>
      <c r="C42" s="106" t="s">
        <v>79</v>
      </c>
      <c r="D42" s="106" t="s">
        <v>40</v>
      </c>
      <c r="E42" s="105" t="s">
        <v>35</v>
      </c>
      <c r="F42" s="107">
        <v>13000</v>
      </c>
      <c r="G42" s="107">
        <f t="shared" si="0"/>
        <v>52000</v>
      </c>
      <c r="H42" s="107">
        <f t="shared" si="1"/>
        <v>4682.16586965612</v>
      </c>
      <c r="I42" s="107">
        <f t="shared" si="2"/>
        <v>18728.6634786245</v>
      </c>
      <c r="J42" s="118">
        <v>0.360166605358163</v>
      </c>
      <c r="K42" s="119">
        <f>F42*1.15</f>
        <v>14950</v>
      </c>
      <c r="L42" s="119">
        <f t="shared" si="3"/>
        <v>59800</v>
      </c>
      <c r="M42" s="120">
        <f t="shared" si="4"/>
        <v>5192.96922952155</v>
      </c>
      <c r="N42" s="120">
        <f t="shared" si="5"/>
        <v>20771.8769180862</v>
      </c>
      <c r="O42" s="121">
        <v>0.347355801305789</v>
      </c>
      <c r="P42" s="122">
        <v>57239.11</v>
      </c>
      <c r="Q42" s="122">
        <v>13731.86</v>
      </c>
      <c r="R42" s="129"/>
      <c r="S42" s="129"/>
      <c r="T42" s="129">
        <f t="shared" si="16"/>
        <v>57239.11</v>
      </c>
      <c r="U42" s="129">
        <f t="shared" si="17"/>
        <v>13731.86</v>
      </c>
      <c r="V42" s="130">
        <f t="shared" si="18"/>
        <v>1.10075211538462</v>
      </c>
      <c r="W42" s="132">
        <f t="shared" si="19"/>
        <v>1.10075211538462</v>
      </c>
      <c r="X42" s="133">
        <f t="shared" si="20"/>
        <v>0.733200210237774</v>
      </c>
      <c r="Y42" s="136">
        <f t="shared" si="21"/>
        <v>0.957175752508361</v>
      </c>
      <c r="Z42" s="136">
        <f t="shared" si="22"/>
        <v>0.661079403375609</v>
      </c>
      <c r="AC42" s="129">
        <v>12</v>
      </c>
      <c r="AD42" s="129">
        <v>4</v>
      </c>
      <c r="AE42" s="129">
        <f t="shared" si="23"/>
        <v>-8</v>
      </c>
      <c r="AF42" s="122">
        <v>6</v>
      </c>
      <c r="AG42" s="122">
        <v>15</v>
      </c>
    </row>
    <row r="43" hidden="1" spans="1:33">
      <c r="A43" s="105">
        <v>41</v>
      </c>
      <c r="B43" s="105">
        <v>107658</v>
      </c>
      <c r="C43" s="106" t="s">
        <v>80</v>
      </c>
      <c r="D43" s="106" t="s">
        <v>43</v>
      </c>
      <c r="E43" s="105" t="s">
        <v>35</v>
      </c>
      <c r="F43" s="107">
        <v>10000</v>
      </c>
      <c r="G43" s="107">
        <f t="shared" si="0"/>
        <v>40000</v>
      </c>
      <c r="H43" s="107">
        <f t="shared" si="1"/>
        <v>2742.76631788291</v>
      </c>
      <c r="I43" s="107">
        <f t="shared" si="2"/>
        <v>10971.0652715316</v>
      </c>
      <c r="J43" s="118">
        <v>0.274276631788291</v>
      </c>
      <c r="K43" s="119">
        <f>F43*1.15</f>
        <v>11500</v>
      </c>
      <c r="L43" s="119">
        <f t="shared" si="3"/>
        <v>46000</v>
      </c>
      <c r="M43" s="120">
        <f t="shared" si="4"/>
        <v>3041.9898587617</v>
      </c>
      <c r="N43" s="120">
        <f t="shared" si="5"/>
        <v>12167.9594350468</v>
      </c>
      <c r="O43" s="121">
        <v>0.264520857283626</v>
      </c>
      <c r="P43" s="122">
        <v>43840.25</v>
      </c>
      <c r="Q43" s="122">
        <v>11322.13</v>
      </c>
      <c r="R43" s="129"/>
      <c r="S43" s="129"/>
      <c r="T43" s="129">
        <f t="shared" si="16"/>
        <v>43840.25</v>
      </c>
      <c r="U43" s="129">
        <f t="shared" si="17"/>
        <v>11322.13</v>
      </c>
      <c r="V43" s="130">
        <f t="shared" si="18"/>
        <v>1.09600625</v>
      </c>
      <c r="W43" s="131">
        <f t="shared" si="19"/>
        <v>1.09600625</v>
      </c>
      <c r="X43" s="131">
        <f t="shared" si="20"/>
        <v>1.03199914682664</v>
      </c>
      <c r="Y43" s="136">
        <f t="shared" si="21"/>
        <v>0.953048913043478</v>
      </c>
      <c r="Z43" s="136">
        <f t="shared" si="22"/>
        <v>0.930487158544382</v>
      </c>
      <c r="AA43" s="96">
        <v>800</v>
      </c>
      <c r="AC43" s="129">
        <v>8</v>
      </c>
      <c r="AD43" s="129">
        <v>2</v>
      </c>
      <c r="AE43" s="129">
        <f t="shared" si="23"/>
        <v>-6</v>
      </c>
      <c r="AF43" s="122">
        <v>5</v>
      </c>
      <c r="AG43" s="122">
        <v>12</v>
      </c>
    </row>
    <row r="44" hidden="1" spans="1:33">
      <c r="A44" s="105">
        <v>42</v>
      </c>
      <c r="B44" s="105">
        <v>111219</v>
      </c>
      <c r="C44" s="106" t="s">
        <v>81</v>
      </c>
      <c r="D44" s="106" t="s">
        <v>43</v>
      </c>
      <c r="E44" s="105" t="s">
        <v>35</v>
      </c>
      <c r="F44" s="107">
        <v>10400</v>
      </c>
      <c r="G44" s="107">
        <f t="shared" si="0"/>
        <v>41600</v>
      </c>
      <c r="H44" s="107">
        <f t="shared" si="1"/>
        <v>2900.90189051805</v>
      </c>
      <c r="I44" s="107">
        <f t="shared" si="2"/>
        <v>11603.6075620722</v>
      </c>
      <c r="J44" s="118">
        <v>0.278932874088274</v>
      </c>
      <c r="K44" s="119">
        <f>F44*1.15</f>
        <v>11960</v>
      </c>
      <c r="L44" s="119">
        <f t="shared" si="3"/>
        <v>47840</v>
      </c>
      <c r="M44" s="120">
        <f t="shared" si="4"/>
        <v>3217.37731526105</v>
      </c>
      <c r="N44" s="120">
        <f t="shared" si="5"/>
        <v>12869.5092610442</v>
      </c>
      <c r="O44" s="121">
        <v>0.269011481209118</v>
      </c>
      <c r="P44" s="122">
        <v>44880.39</v>
      </c>
      <c r="Q44" s="122">
        <v>11666.75</v>
      </c>
      <c r="R44" s="129"/>
      <c r="S44" s="129"/>
      <c r="T44" s="129">
        <f t="shared" si="16"/>
        <v>44880.39</v>
      </c>
      <c r="U44" s="129">
        <f t="shared" si="17"/>
        <v>11666.75</v>
      </c>
      <c r="V44" s="130">
        <f t="shared" si="18"/>
        <v>1.07885552884615</v>
      </c>
      <c r="W44" s="131">
        <f t="shared" si="19"/>
        <v>1.07885552884615</v>
      </c>
      <c r="X44" s="131">
        <f t="shared" si="20"/>
        <v>1.00544162128804</v>
      </c>
      <c r="Y44" s="136">
        <f t="shared" si="21"/>
        <v>0.938135242474916</v>
      </c>
      <c r="Z44" s="136">
        <f t="shared" si="22"/>
        <v>0.906541948364346</v>
      </c>
      <c r="AA44" s="96">
        <v>800</v>
      </c>
      <c r="AC44" s="129">
        <v>14</v>
      </c>
      <c r="AD44" s="129">
        <v>8</v>
      </c>
      <c r="AE44" s="129">
        <f t="shared" si="23"/>
        <v>-6</v>
      </c>
      <c r="AF44" s="122">
        <v>5</v>
      </c>
      <c r="AG44" s="122">
        <v>12</v>
      </c>
    </row>
    <row r="45" hidden="1" spans="1:33">
      <c r="A45" s="105">
        <v>43</v>
      </c>
      <c r="B45" s="105">
        <v>549</v>
      </c>
      <c r="C45" s="106" t="s">
        <v>82</v>
      </c>
      <c r="D45" s="106" t="s">
        <v>37</v>
      </c>
      <c r="E45" s="105" t="s">
        <v>32</v>
      </c>
      <c r="F45" s="107">
        <v>7000</v>
      </c>
      <c r="G45" s="107">
        <f t="shared" si="0"/>
        <v>28000</v>
      </c>
      <c r="H45" s="107">
        <f t="shared" si="1"/>
        <v>2016.91983928752</v>
      </c>
      <c r="I45" s="107">
        <f t="shared" si="2"/>
        <v>8067.67935715008</v>
      </c>
      <c r="J45" s="118">
        <v>0.288131405612503</v>
      </c>
      <c r="K45" s="119">
        <f>F45*1.15</f>
        <v>8050</v>
      </c>
      <c r="L45" s="119">
        <f t="shared" si="3"/>
        <v>32200</v>
      </c>
      <c r="M45" s="120">
        <f t="shared" si="4"/>
        <v>2236.95677500654</v>
      </c>
      <c r="N45" s="120">
        <f t="shared" si="5"/>
        <v>8947.82710002616</v>
      </c>
      <c r="O45" s="121">
        <v>0.277882829193359</v>
      </c>
      <c r="P45" s="122">
        <v>30204.9</v>
      </c>
      <c r="Q45" s="122">
        <v>6363.59</v>
      </c>
      <c r="R45" s="129"/>
      <c r="S45" s="129"/>
      <c r="T45" s="129">
        <f t="shared" si="16"/>
        <v>30204.9</v>
      </c>
      <c r="U45" s="129">
        <f t="shared" si="17"/>
        <v>6363.59</v>
      </c>
      <c r="V45" s="130">
        <f t="shared" si="18"/>
        <v>1.07874642857143</v>
      </c>
      <c r="W45" s="132">
        <f t="shared" si="19"/>
        <v>1.07874642857143</v>
      </c>
      <c r="X45" s="133">
        <f t="shared" si="20"/>
        <v>0.788775770365761</v>
      </c>
      <c r="Y45" s="136">
        <f t="shared" si="21"/>
        <v>0.938040372670808</v>
      </c>
      <c r="Z45" s="136">
        <f t="shared" si="22"/>
        <v>0.711188306262802</v>
      </c>
      <c r="AC45" s="129">
        <v>8</v>
      </c>
      <c r="AD45" s="129">
        <v>4</v>
      </c>
      <c r="AE45" s="129">
        <f t="shared" si="23"/>
        <v>-4</v>
      </c>
      <c r="AF45" s="122">
        <v>2</v>
      </c>
      <c r="AG45" s="122">
        <v>6</v>
      </c>
    </row>
    <row r="46" hidden="1" spans="1:33">
      <c r="A46" s="105">
        <v>44</v>
      </c>
      <c r="B46" s="105">
        <v>106568</v>
      </c>
      <c r="C46" s="106" t="s">
        <v>83</v>
      </c>
      <c r="D46" s="106" t="s">
        <v>49</v>
      </c>
      <c r="E46" s="105" t="s">
        <v>32</v>
      </c>
      <c r="F46" s="107">
        <v>5525</v>
      </c>
      <c r="G46" s="107">
        <f t="shared" si="0"/>
        <v>22100</v>
      </c>
      <c r="H46" s="107">
        <f t="shared" si="1"/>
        <v>1971.17320828456</v>
      </c>
      <c r="I46" s="107">
        <f t="shared" si="2"/>
        <v>7884.69283313824</v>
      </c>
      <c r="J46" s="118">
        <v>0.356773431363721</v>
      </c>
      <c r="K46" s="119">
        <v>6400</v>
      </c>
      <c r="L46" s="119">
        <f t="shared" si="3"/>
        <v>25600</v>
      </c>
      <c r="M46" s="120">
        <f t="shared" si="4"/>
        <v>2202.13324464502</v>
      </c>
      <c r="N46" s="120">
        <f t="shared" si="5"/>
        <v>8808.53297858007</v>
      </c>
      <c r="O46" s="121">
        <v>0.344083319475784</v>
      </c>
      <c r="P46" s="122">
        <v>23519.43</v>
      </c>
      <c r="Q46" s="122">
        <v>5958.32</v>
      </c>
      <c r="R46" s="129"/>
      <c r="S46" s="129"/>
      <c r="T46" s="129">
        <f t="shared" si="16"/>
        <v>23519.43</v>
      </c>
      <c r="U46" s="129">
        <f t="shared" si="17"/>
        <v>5958.32</v>
      </c>
      <c r="V46" s="130">
        <f t="shared" si="18"/>
        <v>1.06422760180995</v>
      </c>
      <c r="W46" s="132">
        <f t="shared" si="19"/>
        <v>1.06422760180995</v>
      </c>
      <c r="X46" s="133">
        <f t="shared" si="20"/>
        <v>0.7556819429868</v>
      </c>
      <c r="Y46" s="136">
        <f t="shared" si="21"/>
        <v>0.918727734375</v>
      </c>
      <c r="Z46" s="136">
        <f t="shared" si="22"/>
        <v>0.67642591728827</v>
      </c>
      <c r="AC46" s="129">
        <v>6</v>
      </c>
      <c r="AD46" s="129">
        <v>4</v>
      </c>
      <c r="AE46" s="129">
        <f t="shared" si="23"/>
        <v>-2</v>
      </c>
      <c r="AF46" s="122">
        <v>2</v>
      </c>
      <c r="AG46" s="122">
        <v>6</v>
      </c>
    </row>
    <row r="47" hidden="1" spans="1:33">
      <c r="A47" s="105">
        <v>45</v>
      </c>
      <c r="B47" s="105">
        <v>105751</v>
      </c>
      <c r="C47" s="106" t="s">
        <v>84</v>
      </c>
      <c r="D47" s="106" t="s">
        <v>49</v>
      </c>
      <c r="E47" s="105" t="s">
        <v>38</v>
      </c>
      <c r="F47" s="107">
        <v>9750</v>
      </c>
      <c r="G47" s="107">
        <f t="shared" si="0"/>
        <v>39000</v>
      </c>
      <c r="H47" s="107">
        <f t="shared" si="1"/>
        <v>3442.39314487796</v>
      </c>
      <c r="I47" s="107">
        <f t="shared" si="2"/>
        <v>13769.5725795119</v>
      </c>
      <c r="J47" s="118">
        <v>0.353065963577227</v>
      </c>
      <c r="K47" s="119">
        <v>11200</v>
      </c>
      <c r="L47" s="119">
        <f t="shared" si="3"/>
        <v>44800</v>
      </c>
      <c r="M47" s="120">
        <f t="shared" si="4"/>
        <v>3813.68649763174</v>
      </c>
      <c r="N47" s="120">
        <f t="shared" si="5"/>
        <v>15254.745990527</v>
      </c>
      <c r="O47" s="121">
        <v>0.340507723002834</v>
      </c>
      <c r="P47" s="122">
        <v>41447.16</v>
      </c>
      <c r="Q47" s="122">
        <v>12861.62</v>
      </c>
      <c r="R47" s="129"/>
      <c r="S47" s="129"/>
      <c r="T47" s="129">
        <f t="shared" si="16"/>
        <v>41447.16</v>
      </c>
      <c r="U47" s="129">
        <f t="shared" si="17"/>
        <v>12861.62</v>
      </c>
      <c r="V47" s="130">
        <f t="shared" si="18"/>
        <v>1.06274769230769</v>
      </c>
      <c r="W47" s="132">
        <f t="shared" si="19"/>
        <v>1.06274769230769</v>
      </c>
      <c r="X47" s="133">
        <f t="shared" si="20"/>
        <v>0.93406094675278</v>
      </c>
      <c r="Y47" s="136">
        <f t="shared" si="21"/>
        <v>0.925159821428572</v>
      </c>
      <c r="Z47" s="136">
        <f t="shared" si="22"/>
        <v>0.843122527768532</v>
      </c>
      <c r="AC47" s="129">
        <v>10</v>
      </c>
      <c r="AD47" s="129">
        <v>6</v>
      </c>
      <c r="AE47" s="129">
        <f t="shared" si="23"/>
        <v>-4</v>
      </c>
      <c r="AF47" s="122">
        <v>5</v>
      </c>
      <c r="AG47" s="122">
        <v>15</v>
      </c>
    </row>
    <row r="48" hidden="1" spans="1:33">
      <c r="A48" s="105">
        <v>46</v>
      </c>
      <c r="B48" s="105">
        <v>365</v>
      </c>
      <c r="C48" s="106" t="s">
        <v>85</v>
      </c>
      <c r="D48" s="106" t="s">
        <v>43</v>
      </c>
      <c r="E48" s="105" t="s">
        <v>35</v>
      </c>
      <c r="F48" s="107">
        <v>15000</v>
      </c>
      <c r="G48" s="107">
        <f t="shared" si="0"/>
        <v>60000</v>
      </c>
      <c r="H48" s="107">
        <f t="shared" si="1"/>
        <v>4160.35709137947</v>
      </c>
      <c r="I48" s="107">
        <f t="shared" si="2"/>
        <v>16641.4283655179</v>
      </c>
      <c r="J48" s="118">
        <v>0.277357139425298</v>
      </c>
      <c r="K48" s="119">
        <f>F48*1.15</f>
        <v>17250</v>
      </c>
      <c r="L48" s="119">
        <f t="shared" si="3"/>
        <v>69000</v>
      </c>
      <c r="M48" s="120">
        <f t="shared" si="4"/>
        <v>4614.2334468262</v>
      </c>
      <c r="N48" s="120">
        <f t="shared" si="5"/>
        <v>18456.9337873048</v>
      </c>
      <c r="O48" s="121">
        <v>0.26749179401891</v>
      </c>
      <c r="P48" s="122">
        <v>63667.81</v>
      </c>
      <c r="Q48" s="122">
        <v>13962.33</v>
      </c>
      <c r="R48" s="129"/>
      <c r="S48" s="129"/>
      <c r="T48" s="129">
        <f t="shared" si="16"/>
        <v>63667.81</v>
      </c>
      <c r="U48" s="129">
        <f t="shared" si="17"/>
        <v>13962.33</v>
      </c>
      <c r="V48" s="130">
        <f t="shared" si="18"/>
        <v>1.06113016666667</v>
      </c>
      <c r="W48" s="132">
        <f t="shared" si="19"/>
        <v>1.06113016666667</v>
      </c>
      <c r="X48" s="133">
        <f t="shared" si="20"/>
        <v>0.839010311694809</v>
      </c>
      <c r="Y48" s="136">
        <f t="shared" si="21"/>
        <v>0.922721884057971</v>
      </c>
      <c r="Z48" s="136">
        <f t="shared" si="22"/>
        <v>0.756481556519625</v>
      </c>
      <c r="AC48" s="129">
        <v>12</v>
      </c>
      <c r="AD48" s="129">
        <v>10</v>
      </c>
      <c r="AE48" s="129">
        <f t="shared" si="23"/>
        <v>-2</v>
      </c>
      <c r="AF48" s="122">
        <v>7</v>
      </c>
      <c r="AG48" s="122">
        <v>12</v>
      </c>
    </row>
    <row r="49" hidden="1" spans="1:33">
      <c r="A49" s="105">
        <v>47</v>
      </c>
      <c r="B49" s="105">
        <v>742</v>
      </c>
      <c r="C49" s="106" t="s">
        <v>86</v>
      </c>
      <c r="D49" s="106" t="s">
        <v>87</v>
      </c>
      <c r="E49" s="105" t="s">
        <v>35</v>
      </c>
      <c r="F49" s="107">
        <v>13000</v>
      </c>
      <c r="G49" s="107">
        <f t="shared" si="0"/>
        <v>52000</v>
      </c>
      <c r="H49" s="107">
        <f t="shared" si="1"/>
        <v>2857.99310524798</v>
      </c>
      <c r="I49" s="107">
        <f t="shared" si="2"/>
        <v>11431.9724209919</v>
      </c>
      <c r="J49" s="118">
        <v>0.219845623480614</v>
      </c>
      <c r="K49" s="119">
        <f>F49*1.15</f>
        <v>14950</v>
      </c>
      <c r="L49" s="119">
        <f t="shared" si="3"/>
        <v>59800</v>
      </c>
      <c r="M49" s="120">
        <f t="shared" si="4"/>
        <v>3169.78737338656</v>
      </c>
      <c r="N49" s="120">
        <f t="shared" si="5"/>
        <v>12679.1494935462</v>
      </c>
      <c r="O49" s="121">
        <v>0.212025911263315</v>
      </c>
      <c r="P49" s="122">
        <v>55052.47</v>
      </c>
      <c r="Q49" s="122">
        <v>9660.58</v>
      </c>
      <c r="R49" s="129"/>
      <c r="S49" s="129"/>
      <c r="T49" s="129">
        <f t="shared" si="16"/>
        <v>55052.47</v>
      </c>
      <c r="U49" s="129">
        <f t="shared" si="17"/>
        <v>9660.58</v>
      </c>
      <c r="V49" s="130">
        <f t="shared" si="18"/>
        <v>1.05870134615385</v>
      </c>
      <c r="W49" s="132">
        <f t="shared" si="19"/>
        <v>1.05870134615385</v>
      </c>
      <c r="X49" s="133">
        <f t="shared" si="20"/>
        <v>0.845049274459481</v>
      </c>
      <c r="Y49" s="136">
        <f t="shared" si="21"/>
        <v>0.920609866220736</v>
      </c>
      <c r="Z49" s="136">
        <f t="shared" si="22"/>
        <v>0.761926500268596</v>
      </c>
      <c r="AC49" s="129">
        <v>10</v>
      </c>
      <c r="AD49" s="129">
        <v>0</v>
      </c>
      <c r="AE49" s="129">
        <f t="shared" si="23"/>
        <v>-10</v>
      </c>
      <c r="AF49" s="122">
        <v>6</v>
      </c>
      <c r="AG49" s="122">
        <v>12</v>
      </c>
    </row>
    <row r="50" hidden="1" spans="1:33">
      <c r="A50" s="105">
        <v>48</v>
      </c>
      <c r="B50" s="105">
        <v>102479</v>
      </c>
      <c r="C50" s="106" t="s">
        <v>88</v>
      </c>
      <c r="D50" s="106" t="s">
        <v>52</v>
      </c>
      <c r="E50" s="105" t="s">
        <v>38</v>
      </c>
      <c r="F50" s="107">
        <v>7150</v>
      </c>
      <c r="G50" s="107">
        <f t="shared" si="0"/>
        <v>28600</v>
      </c>
      <c r="H50" s="107">
        <f t="shared" si="1"/>
        <v>2609.84094394388</v>
      </c>
      <c r="I50" s="107">
        <f t="shared" si="2"/>
        <v>10439.3637757755</v>
      </c>
      <c r="J50" s="118">
        <v>0.36501271943271</v>
      </c>
      <c r="K50" s="119">
        <v>8250</v>
      </c>
      <c r="L50" s="119">
        <f t="shared" si="3"/>
        <v>33000</v>
      </c>
      <c r="M50" s="120">
        <f t="shared" si="4"/>
        <v>2904.24373335218</v>
      </c>
      <c r="N50" s="120">
        <f t="shared" si="5"/>
        <v>11616.9749334087</v>
      </c>
      <c r="O50" s="121">
        <v>0.352029543436628</v>
      </c>
      <c r="P50" s="122">
        <v>30124.34</v>
      </c>
      <c r="Q50" s="122">
        <v>8360.22</v>
      </c>
      <c r="R50" s="129"/>
      <c r="S50" s="129"/>
      <c r="T50" s="129">
        <f t="shared" si="16"/>
        <v>30124.34</v>
      </c>
      <c r="U50" s="129">
        <f t="shared" si="17"/>
        <v>8360.22</v>
      </c>
      <c r="V50" s="130">
        <f t="shared" si="18"/>
        <v>1.0532986013986</v>
      </c>
      <c r="W50" s="132">
        <f t="shared" si="19"/>
        <v>1.0532986013986</v>
      </c>
      <c r="X50" s="133">
        <f t="shared" si="20"/>
        <v>0.800836160092424</v>
      </c>
      <c r="Y50" s="136">
        <f t="shared" si="21"/>
        <v>0.912858787878788</v>
      </c>
      <c r="Z50" s="136">
        <f t="shared" si="22"/>
        <v>0.719655508247439</v>
      </c>
      <c r="AC50" s="129">
        <v>8</v>
      </c>
      <c r="AD50" s="129">
        <v>0</v>
      </c>
      <c r="AE50" s="129">
        <f t="shared" si="23"/>
        <v>-8</v>
      </c>
      <c r="AF50" s="122">
        <v>4</v>
      </c>
      <c r="AG50" s="122">
        <v>9</v>
      </c>
    </row>
    <row r="51" hidden="1" spans="1:33">
      <c r="A51" s="105">
        <v>49</v>
      </c>
      <c r="B51" s="105">
        <v>709</v>
      </c>
      <c r="C51" s="106" t="s">
        <v>89</v>
      </c>
      <c r="D51" s="106" t="s">
        <v>43</v>
      </c>
      <c r="E51" s="105" t="s">
        <v>35</v>
      </c>
      <c r="F51" s="107">
        <v>13000</v>
      </c>
      <c r="G51" s="107">
        <f t="shared" si="0"/>
        <v>52000</v>
      </c>
      <c r="H51" s="107">
        <f t="shared" si="1"/>
        <v>4193.40285909288</v>
      </c>
      <c r="I51" s="107">
        <f t="shared" si="2"/>
        <v>16773.6114363715</v>
      </c>
      <c r="J51" s="118">
        <v>0.322569450699452</v>
      </c>
      <c r="K51" s="119">
        <f>F51*1.15</f>
        <v>14950</v>
      </c>
      <c r="L51" s="119">
        <f t="shared" si="3"/>
        <v>59800</v>
      </c>
      <c r="M51" s="120">
        <f t="shared" si="4"/>
        <v>4650.88436003151</v>
      </c>
      <c r="N51" s="120">
        <f t="shared" si="5"/>
        <v>18603.5374401261</v>
      </c>
      <c r="O51" s="121">
        <v>0.311095943814817</v>
      </c>
      <c r="P51" s="122">
        <v>54642.46</v>
      </c>
      <c r="Q51" s="122">
        <v>14732.52</v>
      </c>
      <c r="R51" s="129"/>
      <c r="S51" s="129"/>
      <c r="T51" s="129">
        <f t="shared" si="16"/>
        <v>54642.46</v>
      </c>
      <c r="U51" s="129">
        <f t="shared" si="17"/>
        <v>14732.52</v>
      </c>
      <c r="V51" s="130">
        <f t="shared" si="18"/>
        <v>1.05081653846154</v>
      </c>
      <c r="W51" s="132">
        <f t="shared" si="19"/>
        <v>1.05081653846154</v>
      </c>
      <c r="X51" s="133">
        <f t="shared" si="20"/>
        <v>0.878315326182789</v>
      </c>
      <c r="Y51" s="136">
        <f t="shared" si="21"/>
        <v>0.913753511705686</v>
      </c>
      <c r="Z51" s="136">
        <f t="shared" si="22"/>
        <v>0.79192035640616</v>
      </c>
      <c r="AC51" s="129">
        <v>10</v>
      </c>
      <c r="AD51" s="129">
        <v>8</v>
      </c>
      <c r="AE51" s="129">
        <f t="shared" si="23"/>
        <v>-2</v>
      </c>
      <c r="AF51" s="122">
        <v>6</v>
      </c>
      <c r="AG51" s="122">
        <v>12</v>
      </c>
    </row>
    <row r="52" hidden="1" spans="1:33">
      <c r="A52" s="105">
        <v>50</v>
      </c>
      <c r="B52" s="105">
        <v>106569</v>
      </c>
      <c r="C52" s="106" t="s">
        <v>90</v>
      </c>
      <c r="D52" s="106" t="s">
        <v>43</v>
      </c>
      <c r="E52" s="105" t="s">
        <v>38</v>
      </c>
      <c r="F52" s="107">
        <v>8775</v>
      </c>
      <c r="G52" s="107">
        <f t="shared" si="0"/>
        <v>35100</v>
      </c>
      <c r="H52" s="107">
        <f t="shared" si="1"/>
        <v>2992.3919792203</v>
      </c>
      <c r="I52" s="107">
        <f t="shared" si="2"/>
        <v>11969.5679168812</v>
      </c>
      <c r="J52" s="118">
        <v>0.341013330965276</v>
      </c>
      <c r="K52" s="119">
        <v>10500</v>
      </c>
      <c r="L52" s="119">
        <f t="shared" si="3"/>
        <v>42000</v>
      </c>
      <c r="M52" s="120">
        <f t="shared" si="4"/>
        <v>3453.27981341819</v>
      </c>
      <c r="N52" s="120">
        <f t="shared" si="5"/>
        <v>13813.1192536727</v>
      </c>
      <c r="O52" s="121">
        <v>0.328883791754113</v>
      </c>
      <c r="P52" s="122">
        <v>36760.97</v>
      </c>
      <c r="Q52" s="122">
        <v>10636.72</v>
      </c>
      <c r="R52" s="129"/>
      <c r="S52" s="129"/>
      <c r="T52" s="129">
        <f t="shared" si="16"/>
        <v>36760.97</v>
      </c>
      <c r="U52" s="129">
        <f t="shared" si="17"/>
        <v>10636.72</v>
      </c>
      <c r="V52" s="130">
        <f t="shared" si="18"/>
        <v>1.04732108262108</v>
      </c>
      <c r="W52" s="132">
        <f t="shared" si="19"/>
        <v>1.04732108262108</v>
      </c>
      <c r="X52" s="133">
        <f t="shared" si="20"/>
        <v>0.888646948149112</v>
      </c>
      <c r="Y52" s="136">
        <f t="shared" si="21"/>
        <v>0.875261190476191</v>
      </c>
      <c r="Z52" s="136">
        <f t="shared" si="22"/>
        <v>0.770044752720994</v>
      </c>
      <c r="AC52" s="129">
        <v>8</v>
      </c>
      <c r="AD52" s="129">
        <v>2</v>
      </c>
      <c r="AE52" s="129">
        <f t="shared" si="23"/>
        <v>-6</v>
      </c>
      <c r="AF52" s="122">
        <v>5</v>
      </c>
      <c r="AG52" s="122">
        <v>9</v>
      </c>
    </row>
    <row r="53" hidden="1" spans="1:33">
      <c r="A53" s="105">
        <v>51</v>
      </c>
      <c r="B53" s="105">
        <v>730</v>
      </c>
      <c r="C53" s="106" t="s">
        <v>91</v>
      </c>
      <c r="D53" s="106" t="s">
        <v>43</v>
      </c>
      <c r="E53" s="105" t="s">
        <v>35</v>
      </c>
      <c r="F53" s="107">
        <v>14300</v>
      </c>
      <c r="G53" s="107">
        <f t="shared" si="0"/>
        <v>57200</v>
      </c>
      <c r="H53" s="107">
        <f t="shared" si="1"/>
        <v>3998.27758630343</v>
      </c>
      <c r="I53" s="107">
        <f t="shared" si="2"/>
        <v>15993.1103452137</v>
      </c>
      <c r="J53" s="118">
        <v>0.27959983121003</v>
      </c>
      <c r="K53" s="119">
        <f>F53*1.15</f>
        <v>16445</v>
      </c>
      <c r="L53" s="119">
        <f t="shared" si="3"/>
        <v>65780</v>
      </c>
      <c r="M53" s="120">
        <f t="shared" si="4"/>
        <v>4434.47179249213</v>
      </c>
      <c r="N53" s="120">
        <f t="shared" si="5"/>
        <v>17737.8871699685</v>
      </c>
      <c r="O53" s="121">
        <v>0.269654715262519</v>
      </c>
      <c r="P53" s="122">
        <v>59772.56</v>
      </c>
      <c r="Q53" s="122">
        <v>15218.3</v>
      </c>
      <c r="R53" s="129"/>
      <c r="S53" s="129"/>
      <c r="T53" s="129">
        <f t="shared" si="16"/>
        <v>59772.56</v>
      </c>
      <c r="U53" s="129">
        <f t="shared" si="17"/>
        <v>15218.3</v>
      </c>
      <c r="V53" s="130">
        <f t="shared" si="18"/>
        <v>1.04497482517483</v>
      </c>
      <c r="W53" s="132">
        <f t="shared" si="19"/>
        <v>1.04497482517483</v>
      </c>
      <c r="X53" s="133">
        <f t="shared" si="20"/>
        <v>0.951553492191994</v>
      </c>
      <c r="Y53" s="136">
        <f t="shared" si="21"/>
        <v>0.908673761021587</v>
      </c>
      <c r="Z53" s="136">
        <f t="shared" si="22"/>
        <v>0.857954493349448</v>
      </c>
      <c r="AC53" s="129">
        <v>15</v>
      </c>
      <c r="AD53" s="129">
        <v>6</v>
      </c>
      <c r="AE53" s="129">
        <f t="shared" si="23"/>
        <v>-9</v>
      </c>
      <c r="AF53" s="122">
        <v>6</v>
      </c>
      <c r="AG53" s="122">
        <v>15</v>
      </c>
    </row>
    <row r="54" hidden="1" spans="1:33">
      <c r="A54" s="105">
        <v>52</v>
      </c>
      <c r="B54" s="105">
        <v>106399</v>
      </c>
      <c r="C54" s="106" t="s">
        <v>92</v>
      </c>
      <c r="D54" s="106" t="s">
        <v>43</v>
      </c>
      <c r="E54" s="105" t="s">
        <v>38</v>
      </c>
      <c r="F54" s="107">
        <v>9000</v>
      </c>
      <c r="G54" s="107">
        <f t="shared" si="0"/>
        <v>36000</v>
      </c>
      <c r="H54" s="107">
        <f t="shared" si="1"/>
        <v>2613.8878209468</v>
      </c>
      <c r="I54" s="107">
        <f t="shared" si="2"/>
        <v>10455.5512837872</v>
      </c>
      <c r="J54" s="118">
        <v>0.2904319801052</v>
      </c>
      <c r="K54" s="119">
        <f>F54*1.15</f>
        <v>10350</v>
      </c>
      <c r="L54" s="119">
        <f t="shared" si="3"/>
        <v>41400</v>
      </c>
      <c r="M54" s="120">
        <f t="shared" si="4"/>
        <v>2899.05129409582</v>
      </c>
      <c r="N54" s="120">
        <f t="shared" si="5"/>
        <v>11596.2051763833</v>
      </c>
      <c r="O54" s="121">
        <v>0.280101574308775</v>
      </c>
      <c r="P54" s="122">
        <v>37613.09</v>
      </c>
      <c r="Q54" s="122">
        <v>9579.99</v>
      </c>
      <c r="R54" s="129"/>
      <c r="S54" s="129"/>
      <c r="T54" s="129">
        <f t="shared" si="16"/>
        <v>37613.09</v>
      </c>
      <c r="U54" s="129">
        <f t="shared" si="17"/>
        <v>9579.99</v>
      </c>
      <c r="V54" s="130">
        <f t="shared" si="18"/>
        <v>1.04480805555556</v>
      </c>
      <c r="W54" s="132">
        <f t="shared" si="19"/>
        <v>1.04480805555556</v>
      </c>
      <c r="X54" s="133">
        <f t="shared" si="20"/>
        <v>0.916258716539904</v>
      </c>
      <c r="Y54" s="136">
        <f t="shared" si="21"/>
        <v>0.908528743961353</v>
      </c>
      <c r="Z54" s="136">
        <f t="shared" si="22"/>
        <v>0.826131467517537</v>
      </c>
      <c r="AC54" s="129">
        <v>8</v>
      </c>
      <c r="AD54" s="129">
        <v>2</v>
      </c>
      <c r="AE54" s="129">
        <f t="shared" si="23"/>
        <v>-6</v>
      </c>
      <c r="AF54" s="122">
        <v>5</v>
      </c>
      <c r="AG54" s="122">
        <v>9</v>
      </c>
    </row>
    <row r="55" hidden="1" spans="1:33">
      <c r="A55" s="105">
        <v>53</v>
      </c>
      <c r="B55" s="105">
        <v>102567</v>
      </c>
      <c r="C55" s="106" t="s">
        <v>93</v>
      </c>
      <c r="D55" s="106" t="s">
        <v>40</v>
      </c>
      <c r="E55" s="105" t="s">
        <v>32</v>
      </c>
      <c r="F55" s="107">
        <v>5525</v>
      </c>
      <c r="G55" s="107">
        <f t="shared" si="0"/>
        <v>22100</v>
      </c>
      <c r="H55" s="107">
        <f t="shared" si="1"/>
        <v>1768.12969495251</v>
      </c>
      <c r="I55" s="107">
        <f t="shared" si="2"/>
        <v>7072.51877981003</v>
      </c>
      <c r="J55" s="118">
        <v>0.320023474199549</v>
      </c>
      <c r="K55" s="119">
        <v>6400</v>
      </c>
      <c r="L55" s="119">
        <f t="shared" si="3"/>
        <v>25600</v>
      </c>
      <c r="M55" s="120">
        <f t="shared" si="4"/>
        <v>1975.29936270161</v>
      </c>
      <c r="N55" s="120">
        <f t="shared" si="5"/>
        <v>7901.19745080643</v>
      </c>
      <c r="O55" s="121">
        <v>0.308640525422126</v>
      </c>
      <c r="P55" s="122">
        <v>23051.11</v>
      </c>
      <c r="Q55" s="122">
        <v>4875.16</v>
      </c>
      <c r="R55" s="129"/>
      <c r="S55" s="129"/>
      <c r="T55" s="129">
        <f t="shared" si="16"/>
        <v>23051.11</v>
      </c>
      <c r="U55" s="129">
        <f t="shared" si="17"/>
        <v>4875.16</v>
      </c>
      <c r="V55" s="130">
        <f t="shared" si="18"/>
        <v>1.04303665158371</v>
      </c>
      <c r="W55" s="132">
        <f t="shared" si="19"/>
        <v>1.04303665158371</v>
      </c>
      <c r="X55" s="133">
        <f t="shared" si="20"/>
        <v>0.6893102940804</v>
      </c>
      <c r="Y55" s="136">
        <f t="shared" si="21"/>
        <v>0.900433984375</v>
      </c>
      <c r="Z55" s="136">
        <f t="shared" si="22"/>
        <v>0.617015336011179</v>
      </c>
      <c r="AC55" s="129">
        <v>8</v>
      </c>
      <c r="AD55" s="129">
        <v>2</v>
      </c>
      <c r="AE55" s="129">
        <f t="shared" si="23"/>
        <v>-6</v>
      </c>
      <c r="AF55" s="122">
        <v>2</v>
      </c>
      <c r="AG55" s="122">
        <v>6</v>
      </c>
    </row>
    <row r="56" hidden="1" spans="1:33">
      <c r="A56" s="105">
        <v>54</v>
      </c>
      <c r="B56" s="105">
        <v>105267</v>
      </c>
      <c r="C56" s="106" t="s">
        <v>94</v>
      </c>
      <c r="D56" s="106" t="s">
        <v>43</v>
      </c>
      <c r="E56" s="105" t="s">
        <v>35</v>
      </c>
      <c r="F56" s="107">
        <v>9750</v>
      </c>
      <c r="G56" s="107">
        <f t="shared" si="0"/>
        <v>39000</v>
      </c>
      <c r="H56" s="107">
        <f t="shared" si="1"/>
        <v>3365.59716629582</v>
      </c>
      <c r="I56" s="107">
        <f t="shared" si="2"/>
        <v>13462.3886651833</v>
      </c>
      <c r="J56" s="118">
        <v>0.345189452953417</v>
      </c>
      <c r="K56" s="119">
        <v>11200</v>
      </c>
      <c r="L56" s="119">
        <f t="shared" si="3"/>
        <v>44800</v>
      </c>
      <c r="M56" s="120">
        <f t="shared" si="4"/>
        <v>3728.60737556023</v>
      </c>
      <c r="N56" s="120">
        <f t="shared" si="5"/>
        <v>14914.4295022409</v>
      </c>
      <c r="O56" s="121">
        <v>0.332911372817878</v>
      </c>
      <c r="P56" s="122">
        <v>40593.35</v>
      </c>
      <c r="Q56" s="122">
        <v>12240.44</v>
      </c>
      <c r="R56" s="129"/>
      <c r="S56" s="129"/>
      <c r="T56" s="129">
        <f t="shared" si="16"/>
        <v>40593.35</v>
      </c>
      <c r="U56" s="129">
        <f t="shared" si="17"/>
        <v>12240.44</v>
      </c>
      <c r="V56" s="130">
        <f t="shared" si="18"/>
        <v>1.04085512820513</v>
      </c>
      <c r="W56" s="132">
        <f t="shared" si="19"/>
        <v>1.04085512820513</v>
      </c>
      <c r="X56" s="133">
        <f t="shared" si="20"/>
        <v>0.909232403284899</v>
      </c>
      <c r="Y56" s="136">
        <f t="shared" si="21"/>
        <v>0.9061015625</v>
      </c>
      <c r="Z56" s="136">
        <f t="shared" si="22"/>
        <v>0.820711244648068</v>
      </c>
      <c r="AC56" s="129">
        <v>12</v>
      </c>
      <c r="AD56" s="129">
        <v>2</v>
      </c>
      <c r="AE56" s="129">
        <f t="shared" si="23"/>
        <v>-10</v>
      </c>
      <c r="AF56" s="122">
        <v>5</v>
      </c>
      <c r="AG56" s="122">
        <v>9</v>
      </c>
    </row>
    <row r="57" hidden="1" spans="1:33">
      <c r="A57" s="105">
        <v>55</v>
      </c>
      <c r="B57" s="105">
        <v>581</v>
      </c>
      <c r="C57" s="106" t="s">
        <v>95</v>
      </c>
      <c r="D57" s="106" t="s">
        <v>52</v>
      </c>
      <c r="E57" s="105" t="s">
        <v>35</v>
      </c>
      <c r="F57" s="107">
        <v>14300</v>
      </c>
      <c r="G57" s="107">
        <f t="shared" si="0"/>
        <v>57200</v>
      </c>
      <c r="H57" s="107">
        <f t="shared" si="1"/>
        <v>3070.37103263053</v>
      </c>
      <c r="I57" s="107">
        <f t="shared" si="2"/>
        <v>12281.4841305221</v>
      </c>
      <c r="J57" s="118">
        <v>0.214711261023114</v>
      </c>
      <c r="K57" s="119">
        <f>F57*1.15</f>
        <v>16445</v>
      </c>
      <c r="L57" s="119">
        <f t="shared" si="3"/>
        <v>65780</v>
      </c>
      <c r="M57" s="120">
        <f t="shared" si="4"/>
        <v>3405.33478298916</v>
      </c>
      <c r="N57" s="120">
        <f t="shared" si="5"/>
        <v>13621.3391319566</v>
      </c>
      <c r="O57" s="121">
        <v>0.207074173486723</v>
      </c>
      <c r="P57" s="122">
        <v>59101.66</v>
      </c>
      <c r="Q57" s="122">
        <v>13066.89</v>
      </c>
      <c r="R57" s="129"/>
      <c r="S57" s="129"/>
      <c r="T57" s="129">
        <f t="shared" si="16"/>
        <v>59101.66</v>
      </c>
      <c r="U57" s="129">
        <f t="shared" si="17"/>
        <v>13066.89</v>
      </c>
      <c r="V57" s="130">
        <f t="shared" si="18"/>
        <v>1.0332458041958</v>
      </c>
      <c r="W57" s="131">
        <f t="shared" si="19"/>
        <v>1.0332458041958</v>
      </c>
      <c r="X57" s="131">
        <f t="shared" si="20"/>
        <v>1.06395040380551</v>
      </c>
      <c r="Y57" s="136">
        <f t="shared" si="21"/>
        <v>0.898474612344178</v>
      </c>
      <c r="Z57" s="136">
        <f t="shared" si="22"/>
        <v>0.959295548948207</v>
      </c>
      <c r="AA57" s="96">
        <v>800</v>
      </c>
      <c r="AC57" s="129">
        <v>15</v>
      </c>
      <c r="AD57" s="129">
        <v>24</v>
      </c>
      <c r="AE57" s="139">
        <f t="shared" si="23"/>
        <v>9</v>
      </c>
      <c r="AF57" s="122">
        <v>7</v>
      </c>
      <c r="AG57" s="122">
        <v>12</v>
      </c>
    </row>
    <row r="58" hidden="1" spans="1:33">
      <c r="A58" s="105">
        <v>56</v>
      </c>
      <c r="B58" s="105">
        <v>104533</v>
      </c>
      <c r="C58" s="106" t="s">
        <v>96</v>
      </c>
      <c r="D58" s="106" t="s">
        <v>37</v>
      </c>
      <c r="E58" s="105" t="s">
        <v>32</v>
      </c>
      <c r="F58" s="107">
        <v>7000</v>
      </c>
      <c r="G58" s="107">
        <f t="shared" si="0"/>
        <v>28000</v>
      </c>
      <c r="H58" s="107">
        <f t="shared" si="1"/>
        <v>2329.99918440794</v>
      </c>
      <c r="I58" s="107">
        <f t="shared" si="2"/>
        <v>9319.99673763175</v>
      </c>
      <c r="J58" s="118">
        <v>0.332857026343991</v>
      </c>
      <c r="K58" s="119">
        <f>F58*1.15</f>
        <v>8050</v>
      </c>
      <c r="L58" s="119">
        <f t="shared" si="3"/>
        <v>32200</v>
      </c>
      <c r="M58" s="120">
        <f t="shared" si="4"/>
        <v>2584.19167673131</v>
      </c>
      <c r="N58" s="120">
        <f t="shared" si="5"/>
        <v>10336.7667069252</v>
      </c>
      <c r="O58" s="121">
        <v>0.321017599593951</v>
      </c>
      <c r="P58" s="122">
        <v>28861.32</v>
      </c>
      <c r="Q58" s="122">
        <v>9406.92</v>
      </c>
      <c r="R58" s="129">
        <v>3400</v>
      </c>
      <c r="S58" s="129">
        <v>2210</v>
      </c>
      <c r="T58" s="129">
        <f t="shared" si="16"/>
        <v>25461.32</v>
      </c>
      <c r="U58" s="129">
        <f t="shared" si="17"/>
        <v>7196.92</v>
      </c>
      <c r="V58" s="130">
        <f t="shared" si="18"/>
        <v>1.03076142857143</v>
      </c>
      <c r="W58" s="133">
        <f t="shared" si="19"/>
        <v>0.909332857142857</v>
      </c>
      <c r="X58" s="133">
        <f t="shared" si="20"/>
        <v>0.772201987039404</v>
      </c>
      <c r="Y58" s="136">
        <f t="shared" si="21"/>
        <v>0.790724223602485</v>
      </c>
      <c r="Z58" s="136">
        <f t="shared" si="22"/>
        <v>0.696244793372222</v>
      </c>
      <c r="AC58" s="129">
        <v>6</v>
      </c>
      <c r="AD58" s="129">
        <v>2</v>
      </c>
      <c r="AE58" s="129">
        <f t="shared" si="23"/>
        <v>-4</v>
      </c>
      <c r="AF58" s="122">
        <v>4</v>
      </c>
      <c r="AG58" s="122">
        <v>6</v>
      </c>
    </row>
    <row r="59" hidden="1" spans="1:33">
      <c r="A59" s="105">
        <v>57</v>
      </c>
      <c r="B59" s="105">
        <v>750</v>
      </c>
      <c r="C59" s="106" t="s">
        <v>97</v>
      </c>
      <c r="D59" s="106" t="s">
        <v>49</v>
      </c>
      <c r="E59" s="105" t="s">
        <v>35</v>
      </c>
      <c r="F59" s="107">
        <v>36000</v>
      </c>
      <c r="G59" s="107">
        <f t="shared" si="0"/>
        <v>144000</v>
      </c>
      <c r="H59" s="107">
        <f t="shared" si="1"/>
        <v>10937.2323518066</v>
      </c>
      <c r="I59" s="107">
        <f t="shared" si="2"/>
        <v>43748.9294072265</v>
      </c>
      <c r="J59" s="118">
        <v>0.303812009772406</v>
      </c>
      <c r="K59" s="119">
        <f>F59*1.1</f>
        <v>39600</v>
      </c>
      <c r="L59" s="119">
        <f t="shared" si="3"/>
        <v>158400</v>
      </c>
      <c r="M59" s="120">
        <f t="shared" si="4"/>
        <v>11603.0252561493</v>
      </c>
      <c r="N59" s="120">
        <f t="shared" si="5"/>
        <v>46412.1010245973</v>
      </c>
      <c r="O59" s="121">
        <v>0.293005688286599</v>
      </c>
      <c r="P59" s="122">
        <v>146571.26</v>
      </c>
      <c r="Q59" s="122">
        <v>37209.85</v>
      </c>
      <c r="R59" s="129"/>
      <c r="S59" s="129"/>
      <c r="T59" s="129">
        <f t="shared" si="16"/>
        <v>146571.26</v>
      </c>
      <c r="U59" s="129">
        <f t="shared" si="17"/>
        <v>37209.85</v>
      </c>
      <c r="V59" s="130">
        <f t="shared" si="18"/>
        <v>1.01785597222222</v>
      </c>
      <c r="W59" s="132">
        <f t="shared" si="19"/>
        <v>1.01785597222222</v>
      </c>
      <c r="X59" s="133">
        <f t="shared" si="20"/>
        <v>0.850531670241367</v>
      </c>
      <c r="Y59" s="136">
        <f t="shared" si="21"/>
        <v>0.925323611111111</v>
      </c>
      <c r="Z59" s="136">
        <f t="shared" si="22"/>
        <v>0.801727333573623</v>
      </c>
      <c r="AC59" s="129">
        <v>25</v>
      </c>
      <c r="AD59" s="129">
        <v>14</v>
      </c>
      <c r="AE59" s="129">
        <f t="shared" si="23"/>
        <v>-11</v>
      </c>
      <c r="AF59" s="122">
        <v>12</v>
      </c>
      <c r="AG59" s="122">
        <v>12</v>
      </c>
    </row>
    <row r="60" hidden="1" spans="1:33">
      <c r="A60" s="105">
        <v>58</v>
      </c>
      <c r="B60" s="105">
        <v>720</v>
      </c>
      <c r="C60" s="106" t="s">
        <v>98</v>
      </c>
      <c r="D60" s="106" t="s">
        <v>37</v>
      </c>
      <c r="E60" s="105" t="s">
        <v>32</v>
      </c>
      <c r="F60" s="107">
        <v>8500</v>
      </c>
      <c r="G60" s="107">
        <f t="shared" si="0"/>
        <v>34000</v>
      </c>
      <c r="H60" s="107">
        <f t="shared" si="1"/>
        <v>2594.13530994219</v>
      </c>
      <c r="I60" s="107">
        <f t="shared" si="2"/>
        <v>10376.5412397688</v>
      </c>
      <c r="J60" s="118">
        <v>0.305192389404964</v>
      </c>
      <c r="K60" s="119">
        <f t="shared" ref="K60:K67" si="24">F60*1.15</f>
        <v>9775</v>
      </c>
      <c r="L60" s="119">
        <f t="shared" si="3"/>
        <v>39100</v>
      </c>
      <c r="M60" s="120">
        <f t="shared" si="4"/>
        <v>2877.14387246484</v>
      </c>
      <c r="N60" s="120">
        <f t="shared" si="5"/>
        <v>11508.5754898594</v>
      </c>
      <c r="O60" s="121">
        <v>0.294336969050112</v>
      </c>
      <c r="P60" s="122">
        <v>34551.84</v>
      </c>
      <c r="Q60" s="122">
        <v>9037.14</v>
      </c>
      <c r="R60" s="129"/>
      <c r="S60" s="129"/>
      <c r="T60" s="129">
        <f t="shared" si="16"/>
        <v>34551.84</v>
      </c>
      <c r="U60" s="129">
        <f t="shared" si="17"/>
        <v>9037.14</v>
      </c>
      <c r="V60" s="130">
        <f t="shared" si="18"/>
        <v>1.01623058823529</v>
      </c>
      <c r="W60" s="132">
        <f t="shared" si="19"/>
        <v>1.01623058823529</v>
      </c>
      <c r="X60" s="133">
        <f t="shared" si="20"/>
        <v>0.870920260535808</v>
      </c>
      <c r="Y60" s="136">
        <f t="shared" si="21"/>
        <v>0.883678772378517</v>
      </c>
      <c r="Z60" s="136">
        <f t="shared" si="22"/>
        <v>0.785252702036228</v>
      </c>
      <c r="AC60" s="129">
        <v>8</v>
      </c>
      <c r="AD60" s="129">
        <v>6</v>
      </c>
      <c r="AE60" s="129">
        <f t="shared" si="23"/>
        <v>-2</v>
      </c>
      <c r="AF60" s="122">
        <v>4</v>
      </c>
      <c r="AG60" s="122">
        <v>18</v>
      </c>
    </row>
    <row r="61" hidden="1" spans="1:33">
      <c r="A61" s="105">
        <v>59</v>
      </c>
      <c r="B61" s="105">
        <v>112888</v>
      </c>
      <c r="C61" s="106" t="s">
        <v>99</v>
      </c>
      <c r="D61" s="106" t="s">
        <v>43</v>
      </c>
      <c r="E61" s="105" t="s">
        <v>32</v>
      </c>
      <c r="F61" s="107">
        <v>6500</v>
      </c>
      <c r="G61" s="107">
        <f t="shared" si="0"/>
        <v>26000</v>
      </c>
      <c r="H61" s="107">
        <f t="shared" si="1"/>
        <v>1510.98993501171</v>
      </c>
      <c r="I61" s="107">
        <f t="shared" si="2"/>
        <v>6043.95974004683</v>
      </c>
      <c r="J61" s="118">
        <v>0.232459990001801</v>
      </c>
      <c r="K61" s="119">
        <f t="shared" si="24"/>
        <v>7475</v>
      </c>
      <c r="L61" s="119">
        <f t="shared" si="3"/>
        <v>29900</v>
      </c>
      <c r="M61" s="120">
        <f t="shared" si="4"/>
        <v>1675.83218046243</v>
      </c>
      <c r="N61" s="120">
        <f t="shared" si="5"/>
        <v>6703.3287218497</v>
      </c>
      <c r="O61" s="121">
        <v>0.224191596048485</v>
      </c>
      <c r="P61" s="122">
        <v>26384.7</v>
      </c>
      <c r="Q61" s="122">
        <v>7687.19</v>
      </c>
      <c r="R61" s="129"/>
      <c r="S61" s="129"/>
      <c r="T61" s="129">
        <f t="shared" si="16"/>
        <v>26384.7</v>
      </c>
      <c r="U61" s="129">
        <f t="shared" si="17"/>
        <v>7687.19</v>
      </c>
      <c r="V61" s="130">
        <f t="shared" si="18"/>
        <v>1.01479615384615</v>
      </c>
      <c r="W61" s="131">
        <f t="shared" si="19"/>
        <v>1.01479615384615</v>
      </c>
      <c r="X61" s="131">
        <f t="shared" si="20"/>
        <v>1.27187974947372</v>
      </c>
      <c r="Y61" s="136">
        <f t="shared" si="21"/>
        <v>0.88243143812709</v>
      </c>
      <c r="Z61" s="136">
        <f t="shared" si="22"/>
        <v>1.14677204698964</v>
      </c>
      <c r="AA61" s="96">
        <v>300</v>
      </c>
      <c r="AC61" s="129">
        <v>6</v>
      </c>
      <c r="AD61" s="129">
        <v>2</v>
      </c>
      <c r="AE61" s="129">
        <f t="shared" si="23"/>
        <v>-4</v>
      </c>
      <c r="AF61" s="122">
        <v>2</v>
      </c>
      <c r="AG61" s="122">
        <v>6</v>
      </c>
    </row>
    <row r="62" spans="1:33">
      <c r="A62" s="105">
        <v>60</v>
      </c>
      <c r="B62" s="105">
        <v>56</v>
      </c>
      <c r="C62" s="106" t="s">
        <v>100</v>
      </c>
      <c r="D62" s="106" t="s">
        <v>34</v>
      </c>
      <c r="E62" s="105" t="s">
        <v>32</v>
      </c>
      <c r="F62" s="107">
        <v>8500</v>
      </c>
      <c r="G62" s="107">
        <f t="shared" si="0"/>
        <v>34000</v>
      </c>
      <c r="H62" s="107">
        <f t="shared" si="1"/>
        <v>2435.17753624146</v>
      </c>
      <c r="I62" s="107">
        <f t="shared" si="2"/>
        <v>9740.71014496586</v>
      </c>
      <c r="J62" s="118">
        <v>0.286491474851937</v>
      </c>
      <c r="K62" s="119">
        <f t="shared" si="24"/>
        <v>9775</v>
      </c>
      <c r="L62" s="119">
        <f t="shared" si="3"/>
        <v>39100</v>
      </c>
      <c r="M62" s="120">
        <f t="shared" si="4"/>
        <v>2700.84451644017</v>
      </c>
      <c r="N62" s="120">
        <f t="shared" si="5"/>
        <v>10803.3780657607</v>
      </c>
      <c r="O62" s="121">
        <v>0.276301229303342</v>
      </c>
      <c r="P62" s="122">
        <v>34499.21</v>
      </c>
      <c r="Q62" s="122">
        <v>8712.55</v>
      </c>
      <c r="R62" s="129"/>
      <c r="S62" s="129"/>
      <c r="T62" s="129">
        <f t="shared" si="16"/>
        <v>34499.21</v>
      </c>
      <c r="U62" s="129">
        <f t="shared" si="17"/>
        <v>8712.55</v>
      </c>
      <c r="V62" s="130">
        <f t="shared" si="18"/>
        <v>1.01468264705882</v>
      </c>
      <c r="W62" s="132">
        <f t="shared" si="19"/>
        <v>1.01468264705882</v>
      </c>
      <c r="X62" s="133">
        <f t="shared" si="20"/>
        <v>0.894447106046244</v>
      </c>
      <c r="Y62" s="136">
        <f t="shared" si="21"/>
        <v>0.88233273657289</v>
      </c>
      <c r="Z62" s="136">
        <f t="shared" si="22"/>
        <v>0.806465343244148</v>
      </c>
      <c r="AC62" s="129">
        <v>6</v>
      </c>
      <c r="AD62" s="129">
        <v>6</v>
      </c>
      <c r="AE62" s="139">
        <f t="shared" si="23"/>
        <v>0</v>
      </c>
      <c r="AF62" s="122">
        <v>4</v>
      </c>
      <c r="AG62" s="122">
        <v>21</v>
      </c>
    </row>
    <row r="63" hidden="1" spans="1:33">
      <c r="A63" s="105">
        <v>61</v>
      </c>
      <c r="B63" s="105">
        <v>347</v>
      </c>
      <c r="C63" s="106" t="s">
        <v>101</v>
      </c>
      <c r="D63" s="106" t="s">
        <v>43</v>
      </c>
      <c r="E63" s="105" t="s">
        <v>32</v>
      </c>
      <c r="F63" s="107">
        <v>6500</v>
      </c>
      <c r="G63" s="107">
        <f t="shared" si="0"/>
        <v>26000</v>
      </c>
      <c r="H63" s="107">
        <f t="shared" si="1"/>
        <v>1942.84643257999</v>
      </c>
      <c r="I63" s="107">
        <f t="shared" si="2"/>
        <v>7771.38573031998</v>
      </c>
      <c r="J63" s="118">
        <v>0.298899451166153</v>
      </c>
      <c r="K63" s="119">
        <f t="shared" si="24"/>
        <v>7475</v>
      </c>
      <c r="L63" s="119">
        <f t="shared" si="3"/>
        <v>29900</v>
      </c>
      <c r="M63" s="120">
        <f t="shared" si="4"/>
        <v>2154.80229084977</v>
      </c>
      <c r="N63" s="120">
        <f t="shared" si="5"/>
        <v>8619.20916339909</v>
      </c>
      <c r="O63" s="121">
        <v>0.288267864996625</v>
      </c>
      <c r="P63" s="122">
        <v>26379.18</v>
      </c>
      <c r="Q63" s="122">
        <v>5816.08</v>
      </c>
      <c r="R63" s="129"/>
      <c r="S63" s="129"/>
      <c r="T63" s="129">
        <f t="shared" si="16"/>
        <v>26379.18</v>
      </c>
      <c r="U63" s="129">
        <f t="shared" si="17"/>
        <v>5816.08</v>
      </c>
      <c r="V63" s="130">
        <f t="shared" si="18"/>
        <v>1.01458384615385</v>
      </c>
      <c r="W63" s="132">
        <f t="shared" si="19"/>
        <v>1.01458384615385</v>
      </c>
      <c r="X63" s="133">
        <f t="shared" si="20"/>
        <v>0.748396772702792</v>
      </c>
      <c r="Y63" s="136">
        <f t="shared" si="21"/>
        <v>0.882246822742475</v>
      </c>
      <c r="Z63" s="136">
        <f t="shared" si="22"/>
        <v>0.674781164923762</v>
      </c>
      <c r="AC63" s="129">
        <v>8</v>
      </c>
      <c r="AD63" s="129">
        <v>2</v>
      </c>
      <c r="AE63" s="129">
        <f t="shared" si="23"/>
        <v>-6</v>
      </c>
      <c r="AF63" s="122">
        <v>4</v>
      </c>
      <c r="AG63" s="122">
        <v>6</v>
      </c>
    </row>
    <row r="64" spans="1:33">
      <c r="A64" s="105">
        <v>62</v>
      </c>
      <c r="B64" s="105">
        <v>110378</v>
      </c>
      <c r="C64" s="106" t="s">
        <v>102</v>
      </c>
      <c r="D64" s="106" t="s">
        <v>34</v>
      </c>
      <c r="E64" s="105" t="s">
        <v>32</v>
      </c>
      <c r="F64" s="107">
        <v>5200</v>
      </c>
      <c r="G64" s="107">
        <f t="shared" si="0"/>
        <v>20800</v>
      </c>
      <c r="H64" s="107">
        <f t="shared" si="1"/>
        <v>1249.51068809552</v>
      </c>
      <c r="I64" s="107">
        <f t="shared" si="2"/>
        <v>4998.04275238208</v>
      </c>
      <c r="J64" s="118">
        <v>0.240290516941446</v>
      </c>
      <c r="K64" s="119">
        <f t="shared" si="24"/>
        <v>5980</v>
      </c>
      <c r="L64" s="119">
        <f t="shared" si="3"/>
        <v>23920</v>
      </c>
      <c r="M64" s="120">
        <f t="shared" si="4"/>
        <v>1385.82671692383</v>
      </c>
      <c r="N64" s="120">
        <f t="shared" si="5"/>
        <v>5543.3068676953</v>
      </c>
      <c r="O64" s="121">
        <v>0.231743598147797</v>
      </c>
      <c r="P64" s="122">
        <v>21047.97</v>
      </c>
      <c r="Q64" s="122">
        <v>5260.66</v>
      </c>
      <c r="R64" s="129"/>
      <c r="S64" s="129"/>
      <c r="T64" s="129">
        <f t="shared" si="16"/>
        <v>21047.97</v>
      </c>
      <c r="U64" s="129">
        <f t="shared" si="17"/>
        <v>5260.66</v>
      </c>
      <c r="V64" s="130">
        <f t="shared" si="18"/>
        <v>1.01192163461538</v>
      </c>
      <c r="W64" s="131">
        <f t="shared" si="19"/>
        <v>1.01192163461538</v>
      </c>
      <c r="X64" s="131">
        <f t="shared" si="20"/>
        <v>1.05254401785434</v>
      </c>
      <c r="Y64" s="136">
        <f t="shared" si="21"/>
        <v>0.879931856187291</v>
      </c>
      <c r="Z64" s="136">
        <f t="shared" si="22"/>
        <v>0.949011145433337</v>
      </c>
      <c r="AA64" s="96">
        <v>300</v>
      </c>
      <c r="AC64" s="129">
        <v>8</v>
      </c>
      <c r="AD64" s="129">
        <v>0</v>
      </c>
      <c r="AE64" s="129">
        <f t="shared" si="23"/>
        <v>-8</v>
      </c>
      <c r="AF64" s="122">
        <v>2</v>
      </c>
      <c r="AG64" s="122">
        <v>6</v>
      </c>
    </row>
    <row r="65" hidden="1" spans="1:33">
      <c r="A65" s="105">
        <v>63</v>
      </c>
      <c r="B65" s="105">
        <v>355</v>
      </c>
      <c r="C65" s="106" t="s">
        <v>103</v>
      </c>
      <c r="D65" s="106" t="s">
        <v>52</v>
      </c>
      <c r="E65" s="105" t="s">
        <v>38</v>
      </c>
      <c r="F65" s="107">
        <v>8500</v>
      </c>
      <c r="G65" s="107">
        <f t="shared" si="0"/>
        <v>34000</v>
      </c>
      <c r="H65" s="107">
        <f t="shared" si="1"/>
        <v>2282.23274621825</v>
      </c>
      <c r="I65" s="107">
        <f t="shared" si="2"/>
        <v>9128.93098487302</v>
      </c>
      <c r="J65" s="118">
        <v>0.268497970143324</v>
      </c>
      <c r="K65" s="119">
        <f t="shared" si="24"/>
        <v>9775</v>
      </c>
      <c r="L65" s="119">
        <f t="shared" si="3"/>
        <v>39100</v>
      </c>
      <c r="M65" s="120">
        <f t="shared" si="4"/>
        <v>2531.21413372488</v>
      </c>
      <c r="N65" s="120">
        <f t="shared" si="5"/>
        <v>10124.8565348995</v>
      </c>
      <c r="O65" s="121">
        <v>0.258947737465461</v>
      </c>
      <c r="P65" s="122">
        <v>34278.55</v>
      </c>
      <c r="Q65" s="122">
        <v>7546.41</v>
      </c>
      <c r="R65" s="129"/>
      <c r="S65" s="129"/>
      <c r="T65" s="129">
        <f t="shared" si="16"/>
        <v>34278.55</v>
      </c>
      <c r="U65" s="129">
        <f t="shared" si="17"/>
        <v>7546.41</v>
      </c>
      <c r="V65" s="130">
        <f t="shared" si="18"/>
        <v>1.00819264705882</v>
      </c>
      <c r="W65" s="132">
        <f t="shared" si="19"/>
        <v>1.00819264705882</v>
      </c>
      <c r="X65" s="133">
        <f t="shared" si="20"/>
        <v>0.826647721677892</v>
      </c>
      <c r="Y65" s="136">
        <f t="shared" si="21"/>
        <v>0.87668925831202</v>
      </c>
      <c r="Z65" s="136">
        <f t="shared" si="22"/>
        <v>0.745335005388786</v>
      </c>
      <c r="AC65" s="129">
        <v>10</v>
      </c>
      <c r="AD65" s="129">
        <v>0</v>
      </c>
      <c r="AE65" s="129">
        <f t="shared" si="23"/>
        <v>-10</v>
      </c>
      <c r="AF65" s="122">
        <v>6</v>
      </c>
      <c r="AG65" s="122">
        <v>9</v>
      </c>
    </row>
    <row r="66" spans="1:33">
      <c r="A66" s="105">
        <v>64</v>
      </c>
      <c r="B66" s="105">
        <v>704</v>
      </c>
      <c r="C66" s="106" t="s">
        <v>104</v>
      </c>
      <c r="D66" s="106" t="s">
        <v>34</v>
      </c>
      <c r="E66" s="105" t="s">
        <v>32</v>
      </c>
      <c r="F66" s="107">
        <v>8000</v>
      </c>
      <c r="G66" s="107">
        <f t="shared" si="0"/>
        <v>32000</v>
      </c>
      <c r="H66" s="107">
        <f t="shared" si="1"/>
        <v>2360.64015708974</v>
      </c>
      <c r="I66" s="107">
        <f t="shared" si="2"/>
        <v>9442.56062835894</v>
      </c>
      <c r="J66" s="118">
        <v>0.295080019636217</v>
      </c>
      <c r="K66" s="119">
        <f t="shared" si="24"/>
        <v>9200</v>
      </c>
      <c r="L66" s="119">
        <f t="shared" si="3"/>
        <v>36800</v>
      </c>
      <c r="M66" s="120">
        <f t="shared" si="4"/>
        <v>2618.1754425202</v>
      </c>
      <c r="N66" s="120">
        <f t="shared" si="5"/>
        <v>10472.7017700808</v>
      </c>
      <c r="O66" s="121">
        <v>0.284584287230457</v>
      </c>
      <c r="P66" s="122">
        <v>32205.8</v>
      </c>
      <c r="Q66" s="122">
        <v>7383.98</v>
      </c>
      <c r="R66" s="129"/>
      <c r="S66" s="129"/>
      <c r="T66" s="129">
        <f t="shared" si="16"/>
        <v>32205.8</v>
      </c>
      <c r="U66" s="129">
        <f t="shared" si="17"/>
        <v>7383.98</v>
      </c>
      <c r="V66" s="130">
        <f t="shared" si="18"/>
        <v>1.00643125</v>
      </c>
      <c r="W66" s="132">
        <f t="shared" si="19"/>
        <v>1.00643125</v>
      </c>
      <c r="X66" s="133">
        <f t="shared" si="20"/>
        <v>0.781989154279149</v>
      </c>
      <c r="Y66" s="136">
        <f t="shared" si="21"/>
        <v>0.875157608695652</v>
      </c>
      <c r="Z66" s="136">
        <f t="shared" si="22"/>
        <v>0.705069251670577</v>
      </c>
      <c r="AC66" s="129">
        <v>10</v>
      </c>
      <c r="AD66" s="129">
        <v>4</v>
      </c>
      <c r="AE66" s="129">
        <f t="shared" si="23"/>
        <v>-6</v>
      </c>
      <c r="AF66" s="122">
        <v>4</v>
      </c>
      <c r="AG66" s="122">
        <v>6</v>
      </c>
    </row>
    <row r="67" hidden="1" spans="1:33">
      <c r="A67" s="105">
        <v>65</v>
      </c>
      <c r="B67" s="105">
        <v>726</v>
      </c>
      <c r="C67" s="106" t="s">
        <v>105</v>
      </c>
      <c r="D67" s="106" t="s">
        <v>43</v>
      </c>
      <c r="E67" s="105" t="s">
        <v>38</v>
      </c>
      <c r="F67" s="107">
        <v>10400</v>
      </c>
      <c r="G67" s="107">
        <f t="shared" ref="G67:G130" si="25">F67*4</f>
        <v>41600</v>
      </c>
      <c r="H67" s="107">
        <f t="shared" ref="H67:H130" si="26">F67*J67</f>
        <v>3021.86157470109</v>
      </c>
      <c r="I67" s="107">
        <f t="shared" ref="I67:I130" si="27">H67*4</f>
        <v>12087.4462988044</v>
      </c>
      <c r="J67" s="118">
        <v>0.290563612952028</v>
      </c>
      <c r="K67" s="119">
        <f t="shared" si="24"/>
        <v>11960</v>
      </c>
      <c r="L67" s="119">
        <f t="shared" ref="L67:L130" si="28">K67*4</f>
        <v>47840</v>
      </c>
      <c r="M67" s="120">
        <f t="shared" ref="M67:M130" si="29">K67*O67</f>
        <v>3351.53316011182</v>
      </c>
      <c r="N67" s="120">
        <f t="shared" ref="N67:N130" si="30">M67*4</f>
        <v>13406.1326404473</v>
      </c>
      <c r="O67" s="121">
        <v>0.280228525092962</v>
      </c>
      <c r="P67" s="122">
        <v>41792.81</v>
      </c>
      <c r="Q67" s="122">
        <v>9194.87</v>
      </c>
      <c r="R67" s="129"/>
      <c r="S67" s="129"/>
      <c r="T67" s="129">
        <f t="shared" si="16"/>
        <v>41792.81</v>
      </c>
      <c r="U67" s="129">
        <f t="shared" si="17"/>
        <v>9194.87</v>
      </c>
      <c r="V67" s="130">
        <f t="shared" si="18"/>
        <v>1.00463485576923</v>
      </c>
      <c r="W67" s="132">
        <f t="shared" si="19"/>
        <v>1.00463485576923</v>
      </c>
      <c r="X67" s="133">
        <f t="shared" si="20"/>
        <v>0.760695830426108</v>
      </c>
      <c r="Y67" s="136">
        <f t="shared" si="21"/>
        <v>0.873595526755853</v>
      </c>
      <c r="Z67" s="136">
        <f t="shared" si="22"/>
        <v>0.685870433077649</v>
      </c>
      <c r="AC67" s="129">
        <v>15</v>
      </c>
      <c r="AD67" s="129">
        <v>14</v>
      </c>
      <c r="AE67" s="129">
        <f t="shared" si="23"/>
        <v>-1</v>
      </c>
      <c r="AF67" s="122">
        <v>6</v>
      </c>
      <c r="AG67" s="122">
        <v>9</v>
      </c>
    </row>
    <row r="68" hidden="1" spans="1:33">
      <c r="A68" s="105">
        <v>66</v>
      </c>
      <c r="B68" s="105">
        <v>337</v>
      </c>
      <c r="C68" s="106" t="s">
        <v>106</v>
      </c>
      <c r="D68" s="106" t="s">
        <v>52</v>
      </c>
      <c r="E68" s="105" t="s">
        <v>35</v>
      </c>
      <c r="F68" s="107">
        <v>35000</v>
      </c>
      <c r="G68" s="107">
        <f t="shared" si="25"/>
        <v>140000</v>
      </c>
      <c r="H68" s="107">
        <f t="shared" si="26"/>
        <v>8582.9122245684</v>
      </c>
      <c r="I68" s="107">
        <f t="shared" si="27"/>
        <v>34331.6488982736</v>
      </c>
      <c r="J68" s="118">
        <v>0.245226063559097</v>
      </c>
      <c r="K68" s="119">
        <f>F68*1.1</f>
        <v>38500</v>
      </c>
      <c r="L68" s="119">
        <f t="shared" si="28"/>
        <v>154000</v>
      </c>
      <c r="M68" s="120">
        <f t="shared" si="29"/>
        <v>9105.38828376724</v>
      </c>
      <c r="N68" s="120">
        <f t="shared" si="30"/>
        <v>36421.5531350689</v>
      </c>
      <c r="O68" s="121">
        <v>0.236503591786162</v>
      </c>
      <c r="P68" s="122">
        <v>140608.6</v>
      </c>
      <c r="Q68" s="122">
        <v>31636.53</v>
      </c>
      <c r="R68" s="129">
        <v>3600</v>
      </c>
      <c r="S68" s="129">
        <v>2700</v>
      </c>
      <c r="T68" s="129">
        <f t="shared" ref="T68:T99" si="31">P68-R68</f>
        <v>137008.6</v>
      </c>
      <c r="U68" s="129">
        <f t="shared" ref="U68:U99" si="32">Q68-S68</f>
        <v>28936.53</v>
      </c>
      <c r="V68" s="130">
        <f t="shared" ref="V68:V99" si="33">P68/G68</f>
        <v>1.00434714285714</v>
      </c>
      <c r="W68" s="133">
        <f t="shared" ref="W68:W99" si="34">T68/G68</f>
        <v>0.978632857142857</v>
      </c>
      <c r="X68" s="133">
        <f t="shared" ref="X68:X99" si="35">U68/I68</f>
        <v>0.842852904785913</v>
      </c>
      <c r="Y68" s="136">
        <f t="shared" ref="Y68:Y99" si="36">T68/L68</f>
        <v>0.889666233766234</v>
      </c>
      <c r="Z68" s="136">
        <f t="shared" ref="Z68:Z99" si="37">U68/N68</f>
        <v>0.794489183168253</v>
      </c>
      <c r="AC68" s="129">
        <v>21</v>
      </c>
      <c r="AD68" s="129">
        <v>10</v>
      </c>
      <c r="AE68" s="129">
        <f t="shared" ref="AE68:AE99" si="38">AD68-AC68</f>
        <v>-11</v>
      </c>
      <c r="AF68" s="122">
        <v>6</v>
      </c>
      <c r="AG68" s="122">
        <v>12</v>
      </c>
    </row>
    <row r="69" hidden="1" spans="1:33">
      <c r="A69" s="105">
        <v>67</v>
      </c>
      <c r="B69" s="105">
        <v>578</v>
      </c>
      <c r="C69" s="106" t="s">
        <v>107</v>
      </c>
      <c r="D69" s="106" t="s">
        <v>52</v>
      </c>
      <c r="E69" s="105" t="s">
        <v>35</v>
      </c>
      <c r="F69" s="107">
        <v>13000</v>
      </c>
      <c r="G69" s="107">
        <f t="shared" si="25"/>
        <v>52000</v>
      </c>
      <c r="H69" s="107">
        <f t="shared" si="26"/>
        <v>4832.28013492242</v>
      </c>
      <c r="I69" s="107">
        <f t="shared" si="27"/>
        <v>19329.1205396897</v>
      </c>
      <c r="J69" s="118">
        <v>0.371713856532494</v>
      </c>
      <c r="K69" s="119">
        <f>F69*1.15</f>
        <v>14950</v>
      </c>
      <c r="L69" s="119">
        <f t="shared" si="28"/>
        <v>59800</v>
      </c>
      <c r="M69" s="120">
        <f t="shared" si="29"/>
        <v>5359.46028988575</v>
      </c>
      <c r="N69" s="120">
        <f t="shared" si="30"/>
        <v>21437.841159543</v>
      </c>
      <c r="O69" s="121">
        <v>0.358492327082659</v>
      </c>
      <c r="P69" s="122">
        <v>52224.66</v>
      </c>
      <c r="Q69" s="122">
        <v>15832.18</v>
      </c>
      <c r="R69" s="129"/>
      <c r="S69" s="129"/>
      <c r="T69" s="129">
        <f t="shared" si="31"/>
        <v>52224.66</v>
      </c>
      <c r="U69" s="129">
        <f t="shared" si="32"/>
        <v>15832.18</v>
      </c>
      <c r="V69" s="130">
        <f t="shared" si="33"/>
        <v>1.00432038461538</v>
      </c>
      <c r="W69" s="132">
        <f t="shared" si="34"/>
        <v>1.00432038461538</v>
      </c>
      <c r="X69" s="133">
        <f t="shared" si="35"/>
        <v>0.81908434310246</v>
      </c>
      <c r="Y69" s="136">
        <f t="shared" si="36"/>
        <v>0.873322073578595</v>
      </c>
      <c r="Z69" s="136">
        <f t="shared" si="37"/>
        <v>0.738515594092474</v>
      </c>
      <c r="AC69" s="129">
        <v>12</v>
      </c>
      <c r="AD69" s="129">
        <v>14</v>
      </c>
      <c r="AE69" s="139">
        <f t="shared" si="38"/>
        <v>2</v>
      </c>
      <c r="AF69" s="122">
        <v>7</v>
      </c>
      <c r="AG69" s="122">
        <v>12</v>
      </c>
    </row>
    <row r="70" hidden="1" spans="1:33">
      <c r="A70" s="105">
        <v>68</v>
      </c>
      <c r="B70" s="108">
        <v>116482</v>
      </c>
      <c r="C70" s="106" t="s">
        <v>108</v>
      </c>
      <c r="D70" s="106" t="s">
        <v>52</v>
      </c>
      <c r="E70" s="105" t="s">
        <v>32</v>
      </c>
      <c r="F70" s="107">
        <v>4500</v>
      </c>
      <c r="G70" s="107">
        <f t="shared" si="25"/>
        <v>18000</v>
      </c>
      <c r="H70" s="107">
        <f t="shared" si="26"/>
        <v>1230.10804675067</v>
      </c>
      <c r="I70" s="107">
        <f t="shared" si="27"/>
        <v>4920.43218700268</v>
      </c>
      <c r="J70" s="118">
        <v>0.273357343722371</v>
      </c>
      <c r="K70" s="119">
        <f>F70*1.15</f>
        <v>5175</v>
      </c>
      <c r="L70" s="119">
        <f t="shared" si="28"/>
        <v>20700</v>
      </c>
      <c r="M70" s="120">
        <f t="shared" si="29"/>
        <v>1364.30733416803</v>
      </c>
      <c r="N70" s="120">
        <f t="shared" si="30"/>
        <v>5457.22933667212</v>
      </c>
      <c r="O70" s="121">
        <v>0.263634267472083</v>
      </c>
      <c r="P70" s="122">
        <v>18047.91</v>
      </c>
      <c r="Q70" s="122">
        <v>4473.52</v>
      </c>
      <c r="R70" s="129"/>
      <c r="S70" s="129"/>
      <c r="T70" s="129">
        <f t="shared" si="31"/>
        <v>18047.91</v>
      </c>
      <c r="U70" s="129">
        <f t="shared" si="32"/>
        <v>4473.52</v>
      </c>
      <c r="V70" s="130">
        <f t="shared" si="33"/>
        <v>1.00266166666667</v>
      </c>
      <c r="W70" s="132">
        <f t="shared" si="34"/>
        <v>1.00266166666667</v>
      </c>
      <c r="X70" s="133">
        <f t="shared" si="35"/>
        <v>0.909172168212541</v>
      </c>
      <c r="Y70" s="136">
        <f t="shared" si="36"/>
        <v>0.871879710144927</v>
      </c>
      <c r="Z70" s="136">
        <f t="shared" si="37"/>
        <v>0.819741983342779</v>
      </c>
      <c r="AC70" s="129">
        <v>4</v>
      </c>
      <c r="AD70" s="129">
        <v>0</v>
      </c>
      <c r="AE70" s="129">
        <f t="shared" si="38"/>
        <v>-4</v>
      </c>
      <c r="AF70" s="122">
        <v>2</v>
      </c>
      <c r="AG70" s="122">
        <v>6</v>
      </c>
    </row>
    <row r="71" hidden="1" spans="1:33">
      <c r="A71" s="105">
        <v>69</v>
      </c>
      <c r="B71" s="105">
        <v>723</v>
      </c>
      <c r="C71" s="106" t="s">
        <v>109</v>
      </c>
      <c r="D71" s="106" t="s">
        <v>52</v>
      </c>
      <c r="E71" s="105" t="s">
        <v>32</v>
      </c>
      <c r="F71" s="107">
        <v>6500</v>
      </c>
      <c r="G71" s="107">
        <f t="shared" si="25"/>
        <v>26000</v>
      </c>
      <c r="H71" s="107">
        <f t="shared" si="26"/>
        <v>1424.95854290034</v>
      </c>
      <c r="I71" s="107">
        <f t="shared" si="27"/>
        <v>5699.83417160136</v>
      </c>
      <c r="J71" s="118">
        <v>0.219224391215437</v>
      </c>
      <c r="K71" s="119">
        <f>F71*1.15</f>
        <v>7475</v>
      </c>
      <c r="L71" s="119">
        <f t="shared" si="28"/>
        <v>29900</v>
      </c>
      <c r="M71" s="120">
        <f t="shared" si="29"/>
        <v>1580.41514816493</v>
      </c>
      <c r="N71" s="120">
        <f t="shared" si="30"/>
        <v>6321.66059265972</v>
      </c>
      <c r="O71" s="121">
        <v>0.211426775674238</v>
      </c>
      <c r="P71" s="122">
        <v>26049.36</v>
      </c>
      <c r="Q71" s="122">
        <v>5842.66</v>
      </c>
      <c r="R71" s="129"/>
      <c r="S71" s="129"/>
      <c r="T71" s="129">
        <f t="shared" si="31"/>
        <v>26049.36</v>
      </c>
      <c r="U71" s="129">
        <f t="shared" si="32"/>
        <v>5842.66</v>
      </c>
      <c r="V71" s="130">
        <f t="shared" si="33"/>
        <v>1.00189846153846</v>
      </c>
      <c r="W71" s="131">
        <f t="shared" si="34"/>
        <v>1.00189846153846</v>
      </c>
      <c r="X71" s="131">
        <f t="shared" si="35"/>
        <v>1.02505789187872</v>
      </c>
      <c r="Y71" s="136">
        <f t="shared" si="36"/>
        <v>0.871216053511706</v>
      </c>
      <c r="Z71" s="136">
        <f t="shared" si="37"/>
        <v>0.924228676051368</v>
      </c>
      <c r="AA71" s="96">
        <v>300</v>
      </c>
      <c r="AC71" s="129">
        <v>8</v>
      </c>
      <c r="AD71" s="129">
        <v>4</v>
      </c>
      <c r="AE71" s="129">
        <f t="shared" si="38"/>
        <v>-4</v>
      </c>
      <c r="AF71" s="122">
        <v>4</v>
      </c>
      <c r="AG71" s="122">
        <v>6</v>
      </c>
    </row>
    <row r="72" hidden="1" spans="1:33">
      <c r="A72" s="105">
        <v>70</v>
      </c>
      <c r="B72" s="105">
        <v>545</v>
      </c>
      <c r="C72" s="106" t="s">
        <v>110</v>
      </c>
      <c r="D72" s="106" t="s">
        <v>49</v>
      </c>
      <c r="E72" s="105" t="s">
        <v>32</v>
      </c>
      <c r="F72" s="107">
        <v>4225</v>
      </c>
      <c r="G72" s="107">
        <f t="shared" si="25"/>
        <v>16900</v>
      </c>
      <c r="H72" s="107">
        <f t="shared" si="26"/>
        <v>1291.37831679521</v>
      </c>
      <c r="I72" s="107">
        <f t="shared" si="27"/>
        <v>5165.51326718084</v>
      </c>
      <c r="J72" s="118">
        <v>0.305651672614251</v>
      </c>
      <c r="K72" s="119">
        <v>4900</v>
      </c>
      <c r="L72" s="119">
        <f t="shared" si="28"/>
        <v>19600</v>
      </c>
      <c r="M72" s="120">
        <f t="shared" si="29"/>
        <v>1444.4215882353</v>
      </c>
      <c r="N72" s="120">
        <f t="shared" si="30"/>
        <v>5777.68635294118</v>
      </c>
      <c r="O72" s="121">
        <v>0.294779915966387</v>
      </c>
      <c r="P72" s="122">
        <v>16911.58</v>
      </c>
      <c r="Q72" s="122">
        <v>5444.49</v>
      </c>
      <c r="R72" s="129">
        <v>2889.97</v>
      </c>
      <c r="S72" s="129">
        <v>1669.9699999954</v>
      </c>
      <c r="T72" s="129">
        <f t="shared" si="31"/>
        <v>14021.61</v>
      </c>
      <c r="U72" s="129">
        <f t="shared" si="32"/>
        <v>3774.5200000046</v>
      </c>
      <c r="V72" s="130">
        <f t="shared" si="33"/>
        <v>1.00068520710059</v>
      </c>
      <c r="W72" s="133">
        <f t="shared" si="34"/>
        <v>0.829681065088757</v>
      </c>
      <c r="X72" s="133">
        <f t="shared" si="35"/>
        <v>0.730715381951696</v>
      </c>
      <c r="Y72" s="136">
        <f t="shared" si="36"/>
        <v>0.715388265306123</v>
      </c>
      <c r="Z72" s="136">
        <f t="shared" si="37"/>
        <v>0.653292645088487</v>
      </c>
      <c r="AC72" s="129">
        <v>6</v>
      </c>
      <c r="AD72" s="129">
        <v>4</v>
      </c>
      <c r="AE72" s="129">
        <f t="shared" si="38"/>
        <v>-2</v>
      </c>
      <c r="AF72" s="122">
        <v>2</v>
      </c>
      <c r="AG72" s="122">
        <v>6</v>
      </c>
    </row>
    <row r="73" hidden="1" spans="1:33">
      <c r="A73" s="105">
        <v>71</v>
      </c>
      <c r="B73" s="105">
        <v>105910</v>
      </c>
      <c r="C73" s="106" t="s">
        <v>111</v>
      </c>
      <c r="D73" s="106" t="s">
        <v>49</v>
      </c>
      <c r="E73" s="105" t="s">
        <v>38</v>
      </c>
      <c r="F73" s="107">
        <v>6500</v>
      </c>
      <c r="G73" s="107">
        <f t="shared" si="25"/>
        <v>26000</v>
      </c>
      <c r="H73" s="107">
        <f t="shared" si="26"/>
        <v>1816.25263063901</v>
      </c>
      <c r="I73" s="107">
        <f t="shared" si="27"/>
        <v>7265.01052255602</v>
      </c>
      <c r="J73" s="118">
        <v>0.27942348163677</v>
      </c>
      <c r="K73" s="119">
        <f>F73*1.15</f>
        <v>7475</v>
      </c>
      <c r="L73" s="119">
        <f t="shared" si="28"/>
        <v>29900</v>
      </c>
      <c r="M73" s="120">
        <f t="shared" si="29"/>
        <v>2014.39767118686</v>
      </c>
      <c r="N73" s="120">
        <f t="shared" si="30"/>
        <v>8057.59068474745</v>
      </c>
      <c r="O73" s="121">
        <v>0.269484638285868</v>
      </c>
      <c r="P73" s="122">
        <v>26011.16</v>
      </c>
      <c r="Q73" s="122">
        <v>7648.11</v>
      </c>
      <c r="R73" s="129"/>
      <c r="S73" s="129"/>
      <c r="T73" s="129">
        <f t="shared" si="31"/>
        <v>26011.16</v>
      </c>
      <c r="U73" s="129">
        <f t="shared" si="32"/>
        <v>7648.11</v>
      </c>
      <c r="V73" s="130">
        <f t="shared" si="33"/>
        <v>1.00042923076923</v>
      </c>
      <c r="W73" s="131">
        <f t="shared" si="34"/>
        <v>1.00042923076923</v>
      </c>
      <c r="X73" s="131">
        <f t="shared" si="35"/>
        <v>1.05273212974084</v>
      </c>
      <c r="Y73" s="136">
        <f t="shared" si="36"/>
        <v>0.869938461538462</v>
      </c>
      <c r="Z73" s="136">
        <f t="shared" si="37"/>
        <v>0.949180753804909</v>
      </c>
      <c r="AA73" s="96">
        <v>500</v>
      </c>
      <c r="AC73" s="129">
        <v>8</v>
      </c>
      <c r="AD73" s="129">
        <v>6</v>
      </c>
      <c r="AE73" s="129">
        <f t="shared" si="38"/>
        <v>-2</v>
      </c>
      <c r="AF73" s="122">
        <v>4</v>
      </c>
      <c r="AG73" s="122">
        <v>9</v>
      </c>
    </row>
    <row r="74" hidden="1" spans="1:33">
      <c r="A74" s="105">
        <v>72</v>
      </c>
      <c r="B74" s="105">
        <v>513</v>
      </c>
      <c r="C74" s="106" t="s">
        <v>112</v>
      </c>
      <c r="D74" s="106" t="s">
        <v>43</v>
      </c>
      <c r="E74" s="105" t="s">
        <v>35</v>
      </c>
      <c r="F74" s="107">
        <v>13000</v>
      </c>
      <c r="G74" s="107">
        <f t="shared" si="25"/>
        <v>52000</v>
      </c>
      <c r="H74" s="107">
        <f t="shared" si="26"/>
        <v>4579.35074764691</v>
      </c>
      <c r="I74" s="107">
        <f t="shared" si="27"/>
        <v>18317.4029905876</v>
      </c>
      <c r="J74" s="118">
        <v>0.352257749818993</v>
      </c>
      <c r="K74" s="119">
        <f>F74*1.15</f>
        <v>14950</v>
      </c>
      <c r="L74" s="119">
        <f t="shared" si="28"/>
        <v>59800</v>
      </c>
      <c r="M74" s="120">
        <f t="shared" si="29"/>
        <v>5078.93743744355</v>
      </c>
      <c r="N74" s="120">
        <f t="shared" si="30"/>
        <v>20315.7497497742</v>
      </c>
      <c r="O74" s="121">
        <v>0.339728256685187</v>
      </c>
      <c r="P74" s="122">
        <v>51585.87</v>
      </c>
      <c r="Q74" s="122">
        <v>14564.2</v>
      </c>
      <c r="R74" s="129"/>
      <c r="S74" s="129"/>
      <c r="T74" s="129">
        <f t="shared" si="31"/>
        <v>51585.87</v>
      </c>
      <c r="U74" s="129">
        <f t="shared" si="32"/>
        <v>14564.2</v>
      </c>
      <c r="V74" s="147">
        <f t="shared" si="33"/>
        <v>0.992035961538462</v>
      </c>
      <c r="W74" s="133">
        <f t="shared" si="34"/>
        <v>0.992035961538462</v>
      </c>
      <c r="X74" s="133">
        <f t="shared" si="35"/>
        <v>0.795101795133503</v>
      </c>
      <c r="Y74" s="136">
        <f t="shared" si="36"/>
        <v>0.862639966555184</v>
      </c>
      <c r="Z74" s="136">
        <f t="shared" si="37"/>
        <v>0.716892075329973</v>
      </c>
      <c r="AC74" s="129">
        <v>10</v>
      </c>
      <c r="AD74" s="129">
        <v>4</v>
      </c>
      <c r="AE74" s="129">
        <f t="shared" si="38"/>
        <v>-6</v>
      </c>
      <c r="AF74" s="122">
        <v>6</v>
      </c>
      <c r="AG74" s="122">
        <v>12</v>
      </c>
    </row>
    <row r="75" hidden="1" spans="1:33">
      <c r="A75" s="105">
        <v>73</v>
      </c>
      <c r="B75" s="105">
        <v>387</v>
      </c>
      <c r="C75" s="106" t="s">
        <v>113</v>
      </c>
      <c r="D75" s="106" t="s">
        <v>49</v>
      </c>
      <c r="E75" s="105" t="s">
        <v>35</v>
      </c>
      <c r="F75" s="107">
        <v>11700</v>
      </c>
      <c r="G75" s="107">
        <f t="shared" si="25"/>
        <v>46800</v>
      </c>
      <c r="H75" s="107">
        <f t="shared" si="26"/>
        <v>2598.41953439138</v>
      </c>
      <c r="I75" s="107">
        <f t="shared" si="27"/>
        <v>10393.6781375655</v>
      </c>
      <c r="J75" s="118">
        <v>0.222087139691571</v>
      </c>
      <c r="K75" s="119">
        <f>F75*1.15</f>
        <v>13455</v>
      </c>
      <c r="L75" s="119">
        <f t="shared" si="28"/>
        <v>53820</v>
      </c>
      <c r="M75" s="120">
        <f t="shared" si="29"/>
        <v>2881.89548664434</v>
      </c>
      <c r="N75" s="120">
        <f t="shared" si="30"/>
        <v>11527.5819465774</v>
      </c>
      <c r="O75" s="121">
        <v>0.214187698747257</v>
      </c>
      <c r="P75" s="122">
        <v>46174.73</v>
      </c>
      <c r="Q75" s="122">
        <v>10440.9</v>
      </c>
      <c r="R75" s="129"/>
      <c r="S75" s="129"/>
      <c r="T75" s="129">
        <f t="shared" si="31"/>
        <v>46174.73</v>
      </c>
      <c r="U75" s="129">
        <f t="shared" si="32"/>
        <v>10440.9</v>
      </c>
      <c r="V75" s="147">
        <f t="shared" si="33"/>
        <v>0.98663952991453</v>
      </c>
      <c r="W75" s="133">
        <f t="shared" si="34"/>
        <v>0.98663952991453</v>
      </c>
      <c r="X75" s="133">
        <f t="shared" si="35"/>
        <v>1.00454332545317</v>
      </c>
      <c r="Y75" s="136">
        <f t="shared" si="36"/>
        <v>0.857947417316983</v>
      </c>
      <c r="Z75" s="136">
        <f t="shared" si="37"/>
        <v>0.905732012870224</v>
      </c>
      <c r="AC75" s="129">
        <v>12</v>
      </c>
      <c r="AD75" s="129">
        <v>5</v>
      </c>
      <c r="AE75" s="129">
        <f t="shared" si="38"/>
        <v>-7</v>
      </c>
      <c r="AF75" s="122">
        <v>6</v>
      </c>
      <c r="AG75" s="122">
        <v>12</v>
      </c>
    </row>
    <row r="76" hidden="1" spans="1:33">
      <c r="A76" s="105">
        <v>74</v>
      </c>
      <c r="B76" s="105">
        <v>114622</v>
      </c>
      <c r="C76" s="106" t="s">
        <v>114</v>
      </c>
      <c r="D76" s="106" t="s">
        <v>52</v>
      </c>
      <c r="E76" s="105" t="s">
        <v>38</v>
      </c>
      <c r="F76" s="107">
        <v>9750</v>
      </c>
      <c r="G76" s="107">
        <f t="shared" si="25"/>
        <v>39000</v>
      </c>
      <c r="H76" s="107">
        <f t="shared" si="26"/>
        <v>2560.57185048749</v>
      </c>
      <c r="I76" s="107">
        <f t="shared" si="27"/>
        <v>10242.28740195</v>
      </c>
      <c r="J76" s="118">
        <v>0.262622753896153</v>
      </c>
      <c r="K76" s="119">
        <v>11200</v>
      </c>
      <c r="L76" s="119">
        <f t="shared" si="28"/>
        <v>44800</v>
      </c>
      <c r="M76" s="120">
        <f t="shared" si="29"/>
        <v>2836.75277094657</v>
      </c>
      <c r="N76" s="120">
        <f t="shared" si="30"/>
        <v>11347.0110837863</v>
      </c>
      <c r="O76" s="121">
        <v>0.253281497405944</v>
      </c>
      <c r="P76" s="122">
        <v>38151.39</v>
      </c>
      <c r="Q76" s="122">
        <v>9647.7</v>
      </c>
      <c r="R76" s="129"/>
      <c r="S76" s="129"/>
      <c r="T76" s="129">
        <f t="shared" si="31"/>
        <v>38151.39</v>
      </c>
      <c r="U76" s="129">
        <f t="shared" si="32"/>
        <v>9647.7</v>
      </c>
      <c r="V76" s="147">
        <f t="shared" si="33"/>
        <v>0.978240769230769</v>
      </c>
      <c r="W76" s="133">
        <f t="shared" si="34"/>
        <v>0.978240769230769</v>
      </c>
      <c r="X76" s="133">
        <f t="shared" si="35"/>
        <v>0.941947791678176</v>
      </c>
      <c r="Y76" s="136">
        <f t="shared" si="36"/>
        <v>0.851593526785714</v>
      </c>
      <c r="Z76" s="136">
        <f t="shared" si="37"/>
        <v>0.850241524288767</v>
      </c>
      <c r="AC76" s="129">
        <v>8</v>
      </c>
      <c r="AD76" s="129">
        <v>8</v>
      </c>
      <c r="AE76" s="139">
        <f t="shared" si="38"/>
        <v>0</v>
      </c>
      <c r="AF76" s="122">
        <v>5</v>
      </c>
      <c r="AG76" s="122">
        <v>9</v>
      </c>
    </row>
    <row r="77" hidden="1" spans="1:33">
      <c r="A77" s="105">
        <v>75</v>
      </c>
      <c r="B77" s="105">
        <v>102565</v>
      </c>
      <c r="C77" s="106" t="s">
        <v>115</v>
      </c>
      <c r="D77" s="106" t="s">
        <v>43</v>
      </c>
      <c r="E77" s="105" t="s">
        <v>35</v>
      </c>
      <c r="F77" s="107">
        <v>9750</v>
      </c>
      <c r="G77" s="107">
        <f t="shared" si="25"/>
        <v>39000</v>
      </c>
      <c r="H77" s="107">
        <f t="shared" si="26"/>
        <v>3159.02204122504</v>
      </c>
      <c r="I77" s="107">
        <f t="shared" si="27"/>
        <v>12636.0881649002</v>
      </c>
      <c r="J77" s="118">
        <v>0.324002260638466</v>
      </c>
      <c r="K77" s="119">
        <v>11200</v>
      </c>
      <c r="L77" s="119">
        <f t="shared" si="28"/>
        <v>44800</v>
      </c>
      <c r="M77" s="120">
        <f t="shared" si="29"/>
        <v>3499.75124783956</v>
      </c>
      <c r="N77" s="120">
        <f t="shared" si="30"/>
        <v>13999.0049913582</v>
      </c>
      <c r="O77" s="121">
        <v>0.312477789985675</v>
      </c>
      <c r="P77" s="122">
        <v>38088.75</v>
      </c>
      <c r="Q77" s="122">
        <v>10740.38</v>
      </c>
      <c r="R77" s="129"/>
      <c r="S77" s="129"/>
      <c r="T77" s="129">
        <f t="shared" si="31"/>
        <v>38088.75</v>
      </c>
      <c r="U77" s="129">
        <f t="shared" si="32"/>
        <v>10740.38</v>
      </c>
      <c r="V77" s="147">
        <f t="shared" si="33"/>
        <v>0.976634615384615</v>
      </c>
      <c r="W77" s="133">
        <f t="shared" si="34"/>
        <v>0.976634615384615</v>
      </c>
      <c r="X77" s="133">
        <f t="shared" si="35"/>
        <v>0.849976658902556</v>
      </c>
      <c r="Y77" s="136">
        <f t="shared" si="36"/>
        <v>0.8501953125</v>
      </c>
      <c r="Z77" s="136">
        <f t="shared" si="37"/>
        <v>0.767224528216841</v>
      </c>
      <c r="AC77" s="129">
        <v>10</v>
      </c>
      <c r="AD77" s="129">
        <v>4</v>
      </c>
      <c r="AE77" s="129">
        <f t="shared" si="38"/>
        <v>-6</v>
      </c>
      <c r="AF77" s="122">
        <v>5</v>
      </c>
      <c r="AG77" s="122">
        <v>9</v>
      </c>
    </row>
    <row r="78" hidden="1" spans="1:33">
      <c r="A78" s="105">
        <v>76</v>
      </c>
      <c r="B78" s="105">
        <v>585</v>
      </c>
      <c r="C78" s="106" t="s">
        <v>116</v>
      </c>
      <c r="D78" s="106" t="s">
        <v>52</v>
      </c>
      <c r="E78" s="105" t="s">
        <v>35</v>
      </c>
      <c r="F78" s="107">
        <v>13000</v>
      </c>
      <c r="G78" s="107">
        <f t="shared" si="25"/>
        <v>52000</v>
      </c>
      <c r="H78" s="107">
        <f t="shared" si="26"/>
        <v>3833.48395447528</v>
      </c>
      <c r="I78" s="107">
        <f t="shared" si="27"/>
        <v>15333.9358179011</v>
      </c>
      <c r="J78" s="118">
        <v>0.294883381113483</v>
      </c>
      <c r="K78" s="119">
        <f>F78*1.15</f>
        <v>14950</v>
      </c>
      <c r="L78" s="119">
        <f t="shared" si="28"/>
        <v>59800</v>
      </c>
      <c r="M78" s="120">
        <f t="shared" si="29"/>
        <v>4251.69991231362</v>
      </c>
      <c r="N78" s="120">
        <f t="shared" si="30"/>
        <v>17006.7996492545</v>
      </c>
      <c r="O78" s="121">
        <v>0.284394642964122</v>
      </c>
      <c r="P78" s="122">
        <v>50462.56</v>
      </c>
      <c r="Q78" s="122">
        <v>14200.64</v>
      </c>
      <c r="R78" s="129"/>
      <c r="S78" s="129"/>
      <c r="T78" s="129">
        <f t="shared" si="31"/>
        <v>50462.56</v>
      </c>
      <c r="U78" s="129">
        <f t="shared" si="32"/>
        <v>14200.64</v>
      </c>
      <c r="V78" s="147">
        <f t="shared" si="33"/>
        <v>0.970433846153846</v>
      </c>
      <c r="W78" s="133">
        <f t="shared" si="34"/>
        <v>0.970433846153846</v>
      </c>
      <c r="X78" s="133">
        <f t="shared" si="35"/>
        <v>0.926092307196299</v>
      </c>
      <c r="Y78" s="136">
        <f t="shared" si="36"/>
        <v>0.843855518394649</v>
      </c>
      <c r="Z78" s="136">
        <f t="shared" si="37"/>
        <v>0.834997782820502</v>
      </c>
      <c r="AC78" s="129">
        <v>12</v>
      </c>
      <c r="AD78" s="129">
        <v>8</v>
      </c>
      <c r="AE78" s="129">
        <f t="shared" si="38"/>
        <v>-4</v>
      </c>
      <c r="AF78" s="122">
        <v>7</v>
      </c>
      <c r="AG78" s="122">
        <v>12</v>
      </c>
    </row>
    <row r="79" hidden="1" spans="1:33">
      <c r="A79" s="105">
        <v>77</v>
      </c>
      <c r="B79" s="105">
        <v>373</v>
      </c>
      <c r="C79" s="106" t="s">
        <v>117</v>
      </c>
      <c r="D79" s="106" t="s">
        <v>52</v>
      </c>
      <c r="E79" s="105" t="s">
        <v>35</v>
      </c>
      <c r="F79" s="107">
        <v>13000</v>
      </c>
      <c r="G79" s="107">
        <f t="shared" si="25"/>
        <v>52000</v>
      </c>
      <c r="H79" s="107">
        <f t="shared" si="26"/>
        <v>4304.52180277904</v>
      </c>
      <c r="I79" s="107">
        <f t="shared" si="27"/>
        <v>17218.0872111162</v>
      </c>
      <c r="J79" s="118">
        <v>0.331117061752234</v>
      </c>
      <c r="K79" s="119">
        <f>F79*1.15</f>
        <v>14950</v>
      </c>
      <c r="L79" s="119">
        <f t="shared" si="28"/>
        <v>59800</v>
      </c>
      <c r="M79" s="120">
        <f t="shared" si="29"/>
        <v>4774.12588360052</v>
      </c>
      <c r="N79" s="120">
        <f t="shared" si="30"/>
        <v>19096.5035344021</v>
      </c>
      <c r="O79" s="121">
        <v>0.319339523986657</v>
      </c>
      <c r="P79" s="122">
        <v>50096.17</v>
      </c>
      <c r="Q79" s="122">
        <v>11396.45</v>
      </c>
      <c r="R79" s="129"/>
      <c r="S79" s="129"/>
      <c r="T79" s="129">
        <f t="shared" si="31"/>
        <v>50096.17</v>
      </c>
      <c r="U79" s="129">
        <f t="shared" si="32"/>
        <v>11396.45</v>
      </c>
      <c r="V79" s="147">
        <f t="shared" si="33"/>
        <v>0.963387884615385</v>
      </c>
      <c r="W79" s="133">
        <f t="shared" si="34"/>
        <v>0.963387884615385</v>
      </c>
      <c r="X79" s="133">
        <f t="shared" si="35"/>
        <v>0.661888272504644</v>
      </c>
      <c r="Y79" s="136">
        <f t="shared" si="36"/>
        <v>0.837728595317726</v>
      </c>
      <c r="Z79" s="136">
        <f t="shared" si="37"/>
        <v>0.596782022398469</v>
      </c>
      <c r="AC79" s="129">
        <v>10</v>
      </c>
      <c r="AD79" s="129">
        <v>4</v>
      </c>
      <c r="AE79" s="129">
        <f t="shared" si="38"/>
        <v>-6</v>
      </c>
      <c r="AF79" s="122">
        <v>6</v>
      </c>
      <c r="AG79" s="122">
        <v>12</v>
      </c>
    </row>
    <row r="80" hidden="1" spans="1:33">
      <c r="A80" s="105">
        <v>78</v>
      </c>
      <c r="B80" s="105">
        <v>753</v>
      </c>
      <c r="C80" s="106" t="s">
        <v>118</v>
      </c>
      <c r="D80" s="106" t="s">
        <v>49</v>
      </c>
      <c r="E80" s="105" t="s">
        <v>32</v>
      </c>
      <c r="F80" s="107">
        <v>5200</v>
      </c>
      <c r="G80" s="107">
        <f t="shared" si="25"/>
        <v>20800</v>
      </c>
      <c r="H80" s="107">
        <f t="shared" si="26"/>
        <v>1496.70496379544</v>
      </c>
      <c r="I80" s="107">
        <f t="shared" si="27"/>
        <v>5986.81985518176</v>
      </c>
      <c r="J80" s="118">
        <v>0.287827877652969</v>
      </c>
      <c r="K80" s="119">
        <f>F80*1.15</f>
        <v>5980</v>
      </c>
      <c r="L80" s="119">
        <f t="shared" si="28"/>
        <v>23920</v>
      </c>
      <c r="M80" s="120">
        <f t="shared" si="29"/>
        <v>1659.98878276235</v>
      </c>
      <c r="N80" s="120">
        <f t="shared" si="30"/>
        <v>6639.9551310494</v>
      </c>
      <c r="O80" s="121">
        <v>0.277590097451898</v>
      </c>
      <c r="P80" s="122">
        <v>19876.87</v>
      </c>
      <c r="Q80" s="122">
        <v>4266.62</v>
      </c>
      <c r="R80" s="129"/>
      <c r="S80" s="129"/>
      <c r="T80" s="129">
        <f t="shared" si="31"/>
        <v>19876.87</v>
      </c>
      <c r="U80" s="129">
        <f t="shared" si="32"/>
        <v>4266.62</v>
      </c>
      <c r="V80" s="147">
        <f t="shared" si="33"/>
        <v>0.95561875</v>
      </c>
      <c r="W80" s="133">
        <f t="shared" si="34"/>
        <v>0.95561875</v>
      </c>
      <c r="X80" s="133">
        <f t="shared" si="35"/>
        <v>0.712668846433908</v>
      </c>
      <c r="Y80" s="136">
        <f t="shared" si="36"/>
        <v>0.830972826086956</v>
      </c>
      <c r="Z80" s="136">
        <f t="shared" si="37"/>
        <v>0.642567595080374</v>
      </c>
      <c r="AC80" s="129">
        <v>8</v>
      </c>
      <c r="AD80" s="129">
        <v>1</v>
      </c>
      <c r="AE80" s="129">
        <f t="shared" si="38"/>
        <v>-7</v>
      </c>
      <c r="AF80" s="122">
        <v>2</v>
      </c>
      <c r="AG80" s="122">
        <v>6</v>
      </c>
    </row>
    <row r="81" hidden="1" spans="1:33">
      <c r="A81" s="105">
        <v>79</v>
      </c>
      <c r="B81" s="105">
        <v>743</v>
      </c>
      <c r="C81" s="106" t="s">
        <v>119</v>
      </c>
      <c r="D81" s="106" t="s">
        <v>49</v>
      </c>
      <c r="E81" s="105" t="s">
        <v>38</v>
      </c>
      <c r="F81" s="107">
        <v>8125</v>
      </c>
      <c r="G81" s="107">
        <f t="shared" si="25"/>
        <v>32500</v>
      </c>
      <c r="H81" s="107">
        <f t="shared" si="26"/>
        <v>3011.29499502927</v>
      </c>
      <c r="I81" s="107">
        <f t="shared" si="27"/>
        <v>12045.1799801171</v>
      </c>
      <c r="J81" s="118">
        <v>0.370620922465141</v>
      </c>
      <c r="K81" s="119">
        <v>9350</v>
      </c>
      <c r="L81" s="119">
        <f t="shared" si="28"/>
        <v>37400</v>
      </c>
      <c r="M81" s="120">
        <f t="shared" si="29"/>
        <v>3342.04780301989</v>
      </c>
      <c r="N81" s="120">
        <f t="shared" si="30"/>
        <v>13368.1912120796</v>
      </c>
      <c r="O81" s="121">
        <v>0.357438267702662</v>
      </c>
      <c r="P81" s="122">
        <v>31038.02</v>
      </c>
      <c r="Q81" s="122">
        <v>9465.13</v>
      </c>
      <c r="R81" s="129"/>
      <c r="S81" s="129"/>
      <c r="T81" s="129">
        <f t="shared" si="31"/>
        <v>31038.02</v>
      </c>
      <c r="U81" s="129">
        <f t="shared" si="32"/>
        <v>9465.13</v>
      </c>
      <c r="V81" s="147">
        <f t="shared" si="33"/>
        <v>0.955016</v>
      </c>
      <c r="W81" s="133">
        <f t="shared" si="34"/>
        <v>0.955016</v>
      </c>
      <c r="X81" s="133">
        <f t="shared" si="35"/>
        <v>0.785802289017186</v>
      </c>
      <c r="Y81" s="136">
        <f t="shared" si="36"/>
        <v>0.829893582887701</v>
      </c>
      <c r="Z81" s="136">
        <f t="shared" si="37"/>
        <v>0.708033708513029</v>
      </c>
      <c r="AC81" s="129">
        <v>10</v>
      </c>
      <c r="AD81" s="129">
        <v>2</v>
      </c>
      <c r="AE81" s="129">
        <f t="shared" si="38"/>
        <v>-8</v>
      </c>
      <c r="AF81" s="122">
        <v>4</v>
      </c>
      <c r="AG81" s="122">
        <v>9</v>
      </c>
    </row>
    <row r="82" hidden="1" spans="1:33">
      <c r="A82" s="105">
        <v>80</v>
      </c>
      <c r="B82" s="105">
        <v>311</v>
      </c>
      <c r="C82" s="106" t="s">
        <v>120</v>
      </c>
      <c r="D82" s="106" t="s">
        <v>43</v>
      </c>
      <c r="E82" s="105" t="s">
        <v>32</v>
      </c>
      <c r="F82" s="107">
        <v>7800</v>
      </c>
      <c r="G82" s="107">
        <f t="shared" si="25"/>
        <v>31200</v>
      </c>
      <c r="H82" s="107">
        <f t="shared" si="26"/>
        <v>1720.8230382912</v>
      </c>
      <c r="I82" s="107">
        <f t="shared" si="27"/>
        <v>6883.29215316478</v>
      </c>
      <c r="J82" s="118">
        <v>0.220618338242461</v>
      </c>
      <c r="K82" s="119">
        <f>F82*1.15</f>
        <v>8970</v>
      </c>
      <c r="L82" s="119">
        <f t="shared" si="28"/>
        <v>35880</v>
      </c>
      <c r="M82" s="120">
        <f t="shared" si="29"/>
        <v>1908.55713703161</v>
      </c>
      <c r="N82" s="120">
        <f t="shared" si="30"/>
        <v>7634.22854812642</v>
      </c>
      <c r="O82" s="121">
        <v>0.21277114125213</v>
      </c>
      <c r="P82" s="122">
        <v>29721.28</v>
      </c>
      <c r="Q82" s="122">
        <v>5127.15</v>
      </c>
      <c r="R82" s="129"/>
      <c r="S82" s="129"/>
      <c r="T82" s="129">
        <f t="shared" si="31"/>
        <v>29721.28</v>
      </c>
      <c r="U82" s="129">
        <f t="shared" si="32"/>
        <v>5127.15</v>
      </c>
      <c r="V82" s="147">
        <f t="shared" si="33"/>
        <v>0.952605128205128</v>
      </c>
      <c r="W82" s="133">
        <f t="shared" si="34"/>
        <v>0.952605128205128</v>
      </c>
      <c r="X82" s="133">
        <f t="shared" si="35"/>
        <v>0.744868863025472</v>
      </c>
      <c r="Y82" s="136">
        <f t="shared" si="36"/>
        <v>0.828352285395764</v>
      </c>
      <c r="Z82" s="136">
        <f t="shared" si="37"/>
        <v>0.671600276004089</v>
      </c>
      <c r="AC82" s="129">
        <v>6</v>
      </c>
      <c r="AD82" s="129">
        <v>0</v>
      </c>
      <c r="AE82" s="129">
        <f t="shared" si="38"/>
        <v>-6</v>
      </c>
      <c r="AF82" s="122">
        <v>4</v>
      </c>
      <c r="AG82" s="122">
        <v>6</v>
      </c>
    </row>
    <row r="83" hidden="1" spans="1:33">
      <c r="A83" s="105">
        <v>81</v>
      </c>
      <c r="B83" s="105">
        <v>747</v>
      </c>
      <c r="C83" s="106" t="s">
        <v>121</v>
      </c>
      <c r="D83" s="106" t="s">
        <v>52</v>
      </c>
      <c r="E83" s="105" t="s">
        <v>35</v>
      </c>
      <c r="F83" s="107">
        <v>12000</v>
      </c>
      <c r="G83" s="107">
        <f t="shared" si="25"/>
        <v>48000</v>
      </c>
      <c r="H83" s="107">
        <f t="shared" si="26"/>
        <v>1920</v>
      </c>
      <c r="I83" s="107">
        <f t="shared" si="27"/>
        <v>7680</v>
      </c>
      <c r="J83" s="118">
        <v>0.16</v>
      </c>
      <c r="K83" s="119">
        <f>F83*1.15</f>
        <v>13800</v>
      </c>
      <c r="L83" s="119">
        <f t="shared" si="28"/>
        <v>55200</v>
      </c>
      <c r="M83" s="120">
        <f t="shared" si="29"/>
        <v>2070</v>
      </c>
      <c r="N83" s="120">
        <f t="shared" si="30"/>
        <v>8280</v>
      </c>
      <c r="O83" s="121">
        <v>0.15</v>
      </c>
      <c r="P83" s="122">
        <v>45029.29</v>
      </c>
      <c r="Q83" s="122">
        <v>7801.21</v>
      </c>
      <c r="R83" s="129"/>
      <c r="S83" s="129"/>
      <c r="T83" s="129">
        <f t="shared" si="31"/>
        <v>45029.29</v>
      </c>
      <c r="U83" s="129">
        <f t="shared" si="32"/>
        <v>7801.21</v>
      </c>
      <c r="V83" s="147">
        <f t="shared" si="33"/>
        <v>0.938110208333333</v>
      </c>
      <c r="W83" s="133">
        <f t="shared" si="34"/>
        <v>0.938110208333333</v>
      </c>
      <c r="X83" s="133">
        <f t="shared" si="35"/>
        <v>1.01578255208333</v>
      </c>
      <c r="Y83" s="136">
        <f t="shared" si="36"/>
        <v>0.815748007246377</v>
      </c>
      <c r="Z83" s="136">
        <f t="shared" si="37"/>
        <v>0.942175120772947</v>
      </c>
      <c r="AC83" s="129">
        <v>12</v>
      </c>
      <c r="AD83" s="129">
        <v>0</v>
      </c>
      <c r="AE83" s="129">
        <f t="shared" si="38"/>
        <v>-12</v>
      </c>
      <c r="AF83" s="122">
        <v>6</v>
      </c>
      <c r="AG83" s="122">
        <v>12</v>
      </c>
    </row>
    <row r="84" spans="1:33">
      <c r="A84" s="105">
        <v>82</v>
      </c>
      <c r="B84" s="105">
        <v>710</v>
      </c>
      <c r="C84" s="106" t="s">
        <v>122</v>
      </c>
      <c r="D84" s="106" t="s">
        <v>34</v>
      </c>
      <c r="E84" s="105" t="s">
        <v>32</v>
      </c>
      <c r="F84" s="107">
        <v>6825</v>
      </c>
      <c r="G84" s="107">
        <f t="shared" si="25"/>
        <v>27300</v>
      </c>
      <c r="H84" s="107">
        <f t="shared" si="26"/>
        <v>2513.50866909419</v>
      </c>
      <c r="I84" s="107">
        <f t="shared" si="27"/>
        <v>10054.0346763768</v>
      </c>
      <c r="J84" s="118">
        <v>0.368279658475339</v>
      </c>
      <c r="K84" s="119">
        <v>7850</v>
      </c>
      <c r="L84" s="119">
        <f t="shared" si="28"/>
        <v>31400</v>
      </c>
      <c r="M84" s="120">
        <f t="shared" si="29"/>
        <v>2788.16520097643</v>
      </c>
      <c r="N84" s="120">
        <f t="shared" si="30"/>
        <v>11152.6608039057</v>
      </c>
      <c r="O84" s="121">
        <v>0.355180280379163</v>
      </c>
      <c r="P84" s="122">
        <v>25210.94</v>
      </c>
      <c r="Q84" s="122">
        <v>7369.64</v>
      </c>
      <c r="R84" s="129"/>
      <c r="S84" s="129"/>
      <c r="T84" s="129">
        <f t="shared" si="31"/>
        <v>25210.94</v>
      </c>
      <c r="U84" s="129">
        <f t="shared" si="32"/>
        <v>7369.64</v>
      </c>
      <c r="V84" s="147">
        <f t="shared" si="33"/>
        <v>0.923477655677656</v>
      </c>
      <c r="W84" s="133">
        <f t="shared" si="34"/>
        <v>0.923477655677656</v>
      </c>
      <c r="X84" s="133">
        <f t="shared" si="35"/>
        <v>0.733003240710506</v>
      </c>
      <c r="Y84" s="136">
        <f t="shared" si="36"/>
        <v>0.802896178343949</v>
      </c>
      <c r="Z84" s="136">
        <f t="shared" si="37"/>
        <v>0.660796569498386</v>
      </c>
      <c r="AC84" s="129">
        <v>8</v>
      </c>
      <c r="AD84" s="129">
        <v>2</v>
      </c>
      <c r="AE84" s="129">
        <f t="shared" si="38"/>
        <v>-6</v>
      </c>
      <c r="AF84" s="122">
        <v>4</v>
      </c>
      <c r="AG84" s="122">
        <v>6</v>
      </c>
    </row>
    <row r="85" hidden="1" spans="1:33">
      <c r="A85" s="105">
        <v>83</v>
      </c>
      <c r="B85" s="105">
        <v>733</v>
      </c>
      <c r="C85" s="106" t="s">
        <v>123</v>
      </c>
      <c r="D85" s="106" t="s">
        <v>49</v>
      </c>
      <c r="E85" s="105" t="s">
        <v>32</v>
      </c>
      <c r="F85" s="107">
        <v>6500</v>
      </c>
      <c r="G85" s="107">
        <f t="shared" si="25"/>
        <v>26000</v>
      </c>
      <c r="H85" s="107">
        <f t="shared" si="26"/>
        <v>2438.3129131627</v>
      </c>
      <c r="I85" s="107">
        <f t="shared" si="27"/>
        <v>9753.25165265079</v>
      </c>
      <c r="J85" s="118">
        <v>0.375125063563492</v>
      </c>
      <c r="K85" s="119">
        <f>F85*1.15</f>
        <v>7475</v>
      </c>
      <c r="L85" s="119">
        <f t="shared" si="28"/>
        <v>29900</v>
      </c>
      <c r="M85" s="120">
        <f t="shared" si="29"/>
        <v>2704.32194896352</v>
      </c>
      <c r="N85" s="120">
        <f t="shared" si="30"/>
        <v>10817.2877958541</v>
      </c>
      <c r="O85" s="121">
        <v>0.361782200530237</v>
      </c>
      <c r="P85" s="122">
        <v>23697.09</v>
      </c>
      <c r="Q85" s="122">
        <v>6506.77</v>
      </c>
      <c r="R85" s="129"/>
      <c r="S85" s="129"/>
      <c r="T85" s="129">
        <f t="shared" si="31"/>
        <v>23697.09</v>
      </c>
      <c r="U85" s="129">
        <f t="shared" si="32"/>
        <v>6506.77</v>
      </c>
      <c r="V85" s="147">
        <f t="shared" si="33"/>
        <v>0.911426538461538</v>
      </c>
      <c r="W85" s="133">
        <f t="shared" si="34"/>
        <v>0.911426538461538</v>
      </c>
      <c r="X85" s="133">
        <f t="shared" si="35"/>
        <v>0.667138533048264</v>
      </c>
      <c r="Y85" s="136">
        <f t="shared" si="36"/>
        <v>0.792544816053512</v>
      </c>
      <c r="Z85" s="136">
        <f t="shared" si="37"/>
        <v>0.601515844155854</v>
      </c>
      <c r="AC85" s="129">
        <v>8</v>
      </c>
      <c r="AD85" s="129">
        <v>6</v>
      </c>
      <c r="AE85" s="129">
        <f t="shared" si="38"/>
        <v>-2</v>
      </c>
      <c r="AF85" s="122">
        <v>4</v>
      </c>
      <c r="AG85" s="122">
        <v>6</v>
      </c>
    </row>
    <row r="86" spans="1:33">
      <c r="A86" s="105">
        <v>84</v>
      </c>
      <c r="B86" s="105">
        <v>738</v>
      </c>
      <c r="C86" s="106" t="s">
        <v>124</v>
      </c>
      <c r="D86" s="106" t="s">
        <v>34</v>
      </c>
      <c r="E86" s="105" t="s">
        <v>32</v>
      </c>
      <c r="F86" s="107">
        <v>6825</v>
      </c>
      <c r="G86" s="107">
        <f t="shared" si="25"/>
        <v>27300</v>
      </c>
      <c r="H86" s="107">
        <f t="shared" si="26"/>
        <v>1996.53114642115</v>
      </c>
      <c r="I86" s="107">
        <f t="shared" si="27"/>
        <v>7986.1245856846</v>
      </c>
      <c r="J86" s="118">
        <v>0.292532036105663</v>
      </c>
      <c r="K86" s="119">
        <v>7850</v>
      </c>
      <c r="L86" s="119">
        <f t="shared" si="28"/>
        <v>31400</v>
      </c>
      <c r="M86" s="120">
        <f t="shared" si="29"/>
        <v>2214.6964255839</v>
      </c>
      <c r="N86" s="120">
        <f t="shared" si="30"/>
        <v>8858.78570233559</v>
      </c>
      <c r="O86" s="121">
        <v>0.282126933195401</v>
      </c>
      <c r="P86" s="122">
        <v>24788.88</v>
      </c>
      <c r="Q86" s="122">
        <v>6111.99</v>
      </c>
      <c r="R86" s="129"/>
      <c r="S86" s="129"/>
      <c r="T86" s="129">
        <f t="shared" si="31"/>
        <v>24788.88</v>
      </c>
      <c r="U86" s="129">
        <f t="shared" si="32"/>
        <v>6111.99</v>
      </c>
      <c r="V86" s="147">
        <f t="shared" si="33"/>
        <v>0.908017582417582</v>
      </c>
      <c r="W86" s="133">
        <f t="shared" si="34"/>
        <v>0.908017582417582</v>
      </c>
      <c r="X86" s="133">
        <f t="shared" si="35"/>
        <v>0.76532615218099</v>
      </c>
      <c r="Y86" s="136">
        <f t="shared" si="36"/>
        <v>0.789454777070064</v>
      </c>
      <c r="Z86" s="136">
        <f t="shared" si="37"/>
        <v>0.689935416135938</v>
      </c>
      <c r="AC86" s="129">
        <v>8</v>
      </c>
      <c r="AD86" s="129">
        <v>4</v>
      </c>
      <c r="AE86" s="129">
        <f t="shared" si="38"/>
        <v>-4</v>
      </c>
      <c r="AF86" s="122">
        <v>4</v>
      </c>
      <c r="AG86" s="122">
        <v>6</v>
      </c>
    </row>
    <row r="87" hidden="1" spans="1:33">
      <c r="A87" s="105">
        <v>85</v>
      </c>
      <c r="B87" s="105">
        <v>517</v>
      </c>
      <c r="C87" s="106" t="s">
        <v>125</v>
      </c>
      <c r="D87" s="106" t="s">
        <v>52</v>
      </c>
      <c r="E87" s="105" t="s">
        <v>35</v>
      </c>
      <c r="F87" s="107">
        <v>40000</v>
      </c>
      <c r="G87" s="107">
        <f t="shared" si="25"/>
        <v>160000</v>
      </c>
      <c r="H87" s="107">
        <f t="shared" si="26"/>
        <v>8493.94066293968</v>
      </c>
      <c r="I87" s="107">
        <f t="shared" si="27"/>
        <v>33975.7626517587</v>
      </c>
      <c r="J87" s="118">
        <v>0.212348516573492</v>
      </c>
      <c r="K87" s="119">
        <f>F87*1.1</f>
        <v>44000</v>
      </c>
      <c r="L87" s="119">
        <f t="shared" si="28"/>
        <v>176000</v>
      </c>
      <c r="M87" s="120">
        <f t="shared" si="29"/>
        <v>9011.0006687426</v>
      </c>
      <c r="N87" s="120">
        <f t="shared" si="30"/>
        <v>36044.0026749704</v>
      </c>
      <c r="O87" s="121">
        <v>0.20479546974415</v>
      </c>
      <c r="P87" s="122">
        <v>144877.83</v>
      </c>
      <c r="Q87" s="122">
        <v>27630.09</v>
      </c>
      <c r="R87" s="129"/>
      <c r="S87" s="129"/>
      <c r="T87" s="129">
        <f t="shared" si="31"/>
        <v>144877.83</v>
      </c>
      <c r="U87" s="129">
        <f t="shared" si="32"/>
        <v>27630.09</v>
      </c>
      <c r="V87" s="147">
        <f t="shared" si="33"/>
        <v>0.9054864375</v>
      </c>
      <c r="W87" s="133">
        <f t="shared" si="34"/>
        <v>0.9054864375</v>
      </c>
      <c r="X87" s="133">
        <f t="shared" si="35"/>
        <v>0.813229427200798</v>
      </c>
      <c r="Y87" s="136">
        <f t="shared" si="36"/>
        <v>0.823169488636364</v>
      </c>
      <c r="Z87" s="136">
        <f t="shared" si="37"/>
        <v>0.766565529615467</v>
      </c>
      <c r="AC87" s="129">
        <v>12</v>
      </c>
      <c r="AD87" s="129">
        <v>0</v>
      </c>
      <c r="AE87" s="129">
        <f t="shared" si="38"/>
        <v>-12</v>
      </c>
      <c r="AF87" s="122">
        <v>5</v>
      </c>
      <c r="AG87" s="122">
        <v>12</v>
      </c>
    </row>
    <row r="88" hidden="1" spans="1:33">
      <c r="A88" s="105">
        <v>86</v>
      </c>
      <c r="B88" s="105">
        <v>377</v>
      </c>
      <c r="C88" s="106" t="s">
        <v>126</v>
      </c>
      <c r="D88" s="106" t="s">
        <v>49</v>
      </c>
      <c r="E88" s="105" t="s">
        <v>38</v>
      </c>
      <c r="F88" s="107">
        <v>10400</v>
      </c>
      <c r="G88" s="107">
        <f t="shared" si="25"/>
        <v>41600</v>
      </c>
      <c r="H88" s="107">
        <f t="shared" si="26"/>
        <v>3915.95320169773</v>
      </c>
      <c r="I88" s="107">
        <f t="shared" si="27"/>
        <v>15663.8128067909</v>
      </c>
      <c r="J88" s="118">
        <v>0.376533961701705</v>
      </c>
      <c r="K88" s="119">
        <f>F88*1.15</f>
        <v>11960</v>
      </c>
      <c r="L88" s="119">
        <f t="shared" si="28"/>
        <v>47840</v>
      </c>
      <c r="M88" s="120">
        <f t="shared" si="29"/>
        <v>4343.16618564311</v>
      </c>
      <c r="N88" s="120">
        <f t="shared" si="30"/>
        <v>17372.6647425725</v>
      </c>
      <c r="O88" s="121">
        <v>0.363140985421665</v>
      </c>
      <c r="P88" s="122">
        <v>37631.81</v>
      </c>
      <c r="Q88" s="122">
        <v>11312.84</v>
      </c>
      <c r="R88" s="129"/>
      <c r="S88" s="129"/>
      <c r="T88" s="129">
        <f t="shared" si="31"/>
        <v>37631.81</v>
      </c>
      <c r="U88" s="129">
        <f t="shared" si="32"/>
        <v>11312.84</v>
      </c>
      <c r="V88" s="147">
        <f t="shared" si="33"/>
        <v>0.904610817307692</v>
      </c>
      <c r="W88" s="133">
        <f t="shared" si="34"/>
        <v>0.904610817307692</v>
      </c>
      <c r="X88" s="133">
        <f t="shared" si="35"/>
        <v>0.722227732132717</v>
      </c>
      <c r="Y88" s="136">
        <f t="shared" si="36"/>
        <v>0.786618102006689</v>
      </c>
      <c r="Z88" s="136">
        <f t="shared" si="37"/>
        <v>0.651186226617116</v>
      </c>
      <c r="AC88" s="129">
        <v>8</v>
      </c>
      <c r="AD88" s="129">
        <v>2</v>
      </c>
      <c r="AE88" s="129">
        <f t="shared" si="38"/>
        <v>-6</v>
      </c>
      <c r="AF88" s="122">
        <v>5</v>
      </c>
      <c r="AG88" s="122">
        <v>9</v>
      </c>
    </row>
    <row r="89" spans="1:33">
      <c r="A89" s="105">
        <v>87</v>
      </c>
      <c r="B89" s="105">
        <v>706</v>
      </c>
      <c r="C89" s="106" t="s">
        <v>127</v>
      </c>
      <c r="D89" s="106" t="s">
        <v>34</v>
      </c>
      <c r="E89" s="105" t="s">
        <v>32</v>
      </c>
      <c r="F89" s="107">
        <v>6825</v>
      </c>
      <c r="G89" s="107">
        <f t="shared" si="25"/>
        <v>27300</v>
      </c>
      <c r="H89" s="107">
        <f t="shared" si="26"/>
        <v>2404.61295527546</v>
      </c>
      <c r="I89" s="107">
        <f t="shared" si="27"/>
        <v>9618.45182110184</v>
      </c>
      <c r="J89" s="118">
        <v>0.352324242531203</v>
      </c>
      <c r="K89" s="119">
        <v>7850</v>
      </c>
      <c r="L89" s="119">
        <f t="shared" si="28"/>
        <v>31400</v>
      </c>
      <c r="M89" s="120">
        <f t="shared" si="29"/>
        <v>2667.37021684205</v>
      </c>
      <c r="N89" s="120">
        <f t="shared" si="30"/>
        <v>10669.4808673682</v>
      </c>
      <c r="O89" s="121">
        <v>0.339792384311089</v>
      </c>
      <c r="P89" s="122">
        <v>24651.7</v>
      </c>
      <c r="Q89" s="122">
        <v>6832.77</v>
      </c>
      <c r="R89" s="129"/>
      <c r="S89" s="129"/>
      <c r="T89" s="129">
        <f t="shared" si="31"/>
        <v>24651.7</v>
      </c>
      <c r="U89" s="129">
        <f t="shared" si="32"/>
        <v>6832.77</v>
      </c>
      <c r="V89" s="147">
        <f t="shared" si="33"/>
        <v>0.902992673992674</v>
      </c>
      <c r="W89" s="133">
        <f t="shared" si="34"/>
        <v>0.902992673992674</v>
      </c>
      <c r="X89" s="133">
        <f t="shared" si="35"/>
        <v>0.710381475843092</v>
      </c>
      <c r="Y89" s="136">
        <f t="shared" si="36"/>
        <v>0.785085987261147</v>
      </c>
      <c r="Z89" s="136">
        <f t="shared" si="37"/>
        <v>0.640403229073451</v>
      </c>
      <c r="AC89" s="129">
        <v>8</v>
      </c>
      <c r="AD89" s="129">
        <v>0</v>
      </c>
      <c r="AE89" s="129">
        <f t="shared" si="38"/>
        <v>-8</v>
      </c>
      <c r="AF89" s="122">
        <v>4</v>
      </c>
      <c r="AG89" s="122">
        <v>9</v>
      </c>
    </row>
    <row r="90" hidden="1" spans="1:33">
      <c r="A90" s="105">
        <v>88</v>
      </c>
      <c r="B90" s="105">
        <v>108277</v>
      </c>
      <c r="C90" s="106" t="s">
        <v>128</v>
      </c>
      <c r="D90" s="106" t="s">
        <v>43</v>
      </c>
      <c r="E90" s="105" t="s">
        <v>32</v>
      </c>
      <c r="F90" s="107">
        <v>6825</v>
      </c>
      <c r="G90" s="107">
        <f t="shared" si="25"/>
        <v>27300</v>
      </c>
      <c r="H90" s="107">
        <f t="shared" si="26"/>
        <v>1683.05040539271</v>
      </c>
      <c r="I90" s="107">
        <f t="shared" si="27"/>
        <v>6732.20162157084</v>
      </c>
      <c r="J90" s="118">
        <v>0.246600791998932</v>
      </c>
      <c r="K90" s="119">
        <v>7850</v>
      </c>
      <c r="L90" s="119">
        <f t="shared" si="28"/>
        <v>31400</v>
      </c>
      <c r="M90" s="120">
        <f t="shared" si="29"/>
        <v>1866.96096556387</v>
      </c>
      <c r="N90" s="120">
        <f t="shared" si="30"/>
        <v>7467.84386225547</v>
      </c>
      <c r="O90" s="121">
        <v>0.237829422364824</v>
      </c>
      <c r="P90" s="122">
        <v>24025.41</v>
      </c>
      <c r="Q90" s="122">
        <v>5349.51</v>
      </c>
      <c r="R90" s="129"/>
      <c r="S90" s="129"/>
      <c r="T90" s="129">
        <f t="shared" si="31"/>
        <v>24025.41</v>
      </c>
      <c r="U90" s="129">
        <f t="shared" si="32"/>
        <v>5349.51</v>
      </c>
      <c r="V90" s="147">
        <f t="shared" si="33"/>
        <v>0.880051648351648</v>
      </c>
      <c r="W90" s="133">
        <f t="shared" si="34"/>
        <v>0.880051648351648</v>
      </c>
      <c r="X90" s="133">
        <f t="shared" si="35"/>
        <v>0.794615238922655</v>
      </c>
      <c r="Y90" s="136">
        <f t="shared" si="36"/>
        <v>0.765140445859873</v>
      </c>
      <c r="Z90" s="136">
        <f t="shared" si="37"/>
        <v>0.716339294001297</v>
      </c>
      <c r="AB90" s="97">
        <f>(P90-G90)*0.01</f>
        <v>-32.7459</v>
      </c>
      <c r="AC90" s="129">
        <v>8</v>
      </c>
      <c r="AD90" s="129">
        <v>0</v>
      </c>
      <c r="AE90" s="129">
        <f t="shared" si="38"/>
        <v>-8</v>
      </c>
      <c r="AF90" s="122">
        <v>4</v>
      </c>
      <c r="AG90" s="122">
        <v>6</v>
      </c>
    </row>
    <row r="91" hidden="1" spans="1:33">
      <c r="A91" s="105">
        <v>89</v>
      </c>
      <c r="B91" s="105">
        <v>307</v>
      </c>
      <c r="C91" s="106" t="s">
        <v>129</v>
      </c>
      <c r="D91" s="106" t="s">
        <v>87</v>
      </c>
      <c r="E91" s="105" t="s">
        <v>130</v>
      </c>
      <c r="F91" s="107">
        <v>80000</v>
      </c>
      <c r="G91" s="107">
        <f t="shared" si="25"/>
        <v>320000</v>
      </c>
      <c r="H91" s="107">
        <f t="shared" si="26"/>
        <v>24810.706991201</v>
      </c>
      <c r="I91" s="107">
        <f t="shared" si="27"/>
        <v>99242.8279648041</v>
      </c>
      <c r="J91" s="118">
        <v>0.310133837390013</v>
      </c>
      <c r="K91" s="119">
        <v>100000</v>
      </c>
      <c r="L91" s="119">
        <f t="shared" si="28"/>
        <v>400000</v>
      </c>
      <c r="M91" s="120">
        <f t="shared" si="29"/>
        <v>29910.2654149514</v>
      </c>
      <c r="N91" s="120">
        <f t="shared" si="30"/>
        <v>119641.061659806</v>
      </c>
      <c r="O91" s="121">
        <v>0.299102654149514</v>
      </c>
      <c r="P91" s="122">
        <v>281265.29</v>
      </c>
      <c r="Q91" s="122">
        <v>51803.14</v>
      </c>
      <c r="R91" s="129"/>
      <c r="S91" s="129"/>
      <c r="T91" s="129">
        <f t="shared" si="31"/>
        <v>281265.29</v>
      </c>
      <c r="U91" s="129">
        <f t="shared" si="32"/>
        <v>51803.14</v>
      </c>
      <c r="V91" s="147">
        <f t="shared" si="33"/>
        <v>0.87895403125</v>
      </c>
      <c r="W91" s="133">
        <f t="shared" si="34"/>
        <v>0.87895403125</v>
      </c>
      <c r="X91" s="133">
        <f t="shared" si="35"/>
        <v>0.521983714716107</v>
      </c>
      <c r="Y91" s="136">
        <f t="shared" si="36"/>
        <v>0.703163225</v>
      </c>
      <c r="Z91" s="136">
        <f t="shared" si="37"/>
        <v>0.43298796651688</v>
      </c>
      <c r="AA91" s="148"/>
      <c r="AB91" s="97">
        <v>-468</v>
      </c>
      <c r="AC91" s="129">
        <v>30</v>
      </c>
      <c r="AD91" s="129">
        <v>6</v>
      </c>
      <c r="AE91" s="129">
        <f t="shared" si="38"/>
        <v>-24</v>
      </c>
      <c r="AF91" s="122">
        <v>40</v>
      </c>
      <c r="AG91" s="122">
        <v>60</v>
      </c>
    </row>
    <row r="92" hidden="1" spans="1:33">
      <c r="A92" s="105">
        <v>90</v>
      </c>
      <c r="B92" s="105">
        <v>357</v>
      </c>
      <c r="C92" s="106" t="s">
        <v>131</v>
      </c>
      <c r="D92" s="106" t="s">
        <v>43</v>
      </c>
      <c r="E92" s="105" t="s">
        <v>35</v>
      </c>
      <c r="F92" s="107">
        <v>10000</v>
      </c>
      <c r="G92" s="107">
        <f t="shared" si="25"/>
        <v>40000</v>
      </c>
      <c r="H92" s="107">
        <f t="shared" si="26"/>
        <v>2967.2132335585</v>
      </c>
      <c r="I92" s="107">
        <f t="shared" si="27"/>
        <v>11868.852934234</v>
      </c>
      <c r="J92" s="118">
        <v>0.29672132335585</v>
      </c>
      <c r="K92" s="119">
        <f>F92*1.15</f>
        <v>11500</v>
      </c>
      <c r="L92" s="119">
        <f t="shared" si="28"/>
        <v>46000</v>
      </c>
      <c r="M92" s="120">
        <f t="shared" si="29"/>
        <v>3290.92292931307</v>
      </c>
      <c r="N92" s="120">
        <f t="shared" si="30"/>
        <v>13163.6917172523</v>
      </c>
      <c r="O92" s="121">
        <v>0.286167211244615</v>
      </c>
      <c r="P92" s="122">
        <v>35079.16</v>
      </c>
      <c r="Q92" s="122">
        <v>9777.34</v>
      </c>
      <c r="R92" s="129"/>
      <c r="S92" s="129"/>
      <c r="T92" s="129">
        <f t="shared" si="31"/>
        <v>35079.16</v>
      </c>
      <c r="U92" s="129">
        <f t="shared" si="32"/>
        <v>9777.34</v>
      </c>
      <c r="V92" s="147">
        <f t="shared" si="33"/>
        <v>0.876979</v>
      </c>
      <c r="W92" s="133">
        <f t="shared" si="34"/>
        <v>0.876979</v>
      </c>
      <c r="X92" s="133">
        <f t="shared" si="35"/>
        <v>0.823781375856353</v>
      </c>
      <c r="Y92" s="136">
        <f t="shared" si="36"/>
        <v>0.762590434782609</v>
      </c>
      <c r="Z92" s="136">
        <f t="shared" si="37"/>
        <v>0.742750605985845</v>
      </c>
      <c r="AB92" s="97">
        <f t="shared" ref="AB91:AB110" si="39">(P92-G92)*0.01</f>
        <v>-49.2084</v>
      </c>
      <c r="AC92" s="129">
        <v>12</v>
      </c>
      <c r="AD92" s="129">
        <v>0</v>
      </c>
      <c r="AE92" s="129">
        <f t="shared" si="38"/>
        <v>-12</v>
      </c>
      <c r="AF92" s="122">
        <v>6</v>
      </c>
      <c r="AG92" s="122">
        <v>12</v>
      </c>
    </row>
    <row r="93" hidden="1" spans="1:33">
      <c r="A93" s="105">
        <v>91</v>
      </c>
      <c r="B93" s="105">
        <v>113025</v>
      </c>
      <c r="C93" s="106" t="s">
        <v>132</v>
      </c>
      <c r="D93" s="106" t="s">
        <v>43</v>
      </c>
      <c r="E93" s="105" t="s">
        <v>32</v>
      </c>
      <c r="F93" s="107">
        <v>5500</v>
      </c>
      <c r="G93" s="107">
        <f t="shared" si="25"/>
        <v>22000</v>
      </c>
      <c r="H93" s="107">
        <f t="shared" si="26"/>
        <v>1144.93076928585</v>
      </c>
      <c r="I93" s="107">
        <f t="shared" si="27"/>
        <v>4579.72307714339</v>
      </c>
      <c r="J93" s="118">
        <v>0.208169230779245</v>
      </c>
      <c r="K93" s="119">
        <f>F93*1.15</f>
        <v>6325</v>
      </c>
      <c r="L93" s="119">
        <f t="shared" si="28"/>
        <v>25300</v>
      </c>
      <c r="M93" s="120">
        <f t="shared" si="29"/>
        <v>1269.8375966058</v>
      </c>
      <c r="N93" s="120">
        <f t="shared" si="30"/>
        <v>5079.35038642321</v>
      </c>
      <c r="O93" s="121">
        <v>0.200764837408032</v>
      </c>
      <c r="P93" s="122">
        <v>19164.99</v>
      </c>
      <c r="Q93" s="122">
        <v>3790.88</v>
      </c>
      <c r="R93" s="129"/>
      <c r="S93" s="129"/>
      <c r="T93" s="129">
        <f t="shared" si="31"/>
        <v>19164.99</v>
      </c>
      <c r="U93" s="129">
        <f t="shared" si="32"/>
        <v>3790.88</v>
      </c>
      <c r="V93" s="147">
        <f t="shared" si="33"/>
        <v>0.871135909090909</v>
      </c>
      <c r="W93" s="133">
        <f t="shared" si="34"/>
        <v>0.871135909090909</v>
      </c>
      <c r="X93" s="133">
        <f t="shared" si="35"/>
        <v>0.82775310562327</v>
      </c>
      <c r="Y93" s="136">
        <f t="shared" si="36"/>
        <v>0.757509486166008</v>
      </c>
      <c r="Z93" s="136">
        <f t="shared" si="37"/>
        <v>0.746331658893387</v>
      </c>
      <c r="AB93" s="97">
        <f t="shared" si="39"/>
        <v>-28.3501</v>
      </c>
      <c r="AC93" s="129">
        <v>6</v>
      </c>
      <c r="AD93" s="129">
        <v>0</v>
      </c>
      <c r="AE93" s="129">
        <f t="shared" si="38"/>
        <v>-6</v>
      </c>
      <c r="AF93" s="122">
        <v>2</v>
      </c>
      <c r="AG93" s="122">
        <v>6</v>
      </c>
    </row>
    <row r="94" hidden="1" spans="1:33">
      <c r="A94" s="105">
        <v>92</v>
      </c>
      <c r="B94" s="105">
        <v>571</v>
      </c>
      <c r="C94" s="106" t="s">
        <v>133</v>
      </c>
      <c r="D94" s="106" t="s">
        <v>49</v>
      </c>
      <c r="E94" s="105" t="s">
        <v>35</v>
      </c>
      <c r="F94" s="107">
        <v>20000</v>
      </c>
      <c r="G94" s="107">
        <f t="shared" si="25"/>
        <v>80000</v>
      </c>
      <c r="H94" s="107">
        <f t="shared" si="26"/>
        <v>5922.9176154039</v>
      </c>
      <c r="I94" s="107">
        <f t="shared" si="27"/>
        <v>23691.6704616156</v>
      </c>
      <c r="J94" s="118">
        <v>0.296145880770195</v>
      </c>
      <c r="K94" s="119">
        <f>F94*1.1</f>
        <v>22000</v>
      </c>
      <c r="L94" s="119">
        <f t="shared" si="28"/>
        <v>88000</v>
      </c>
      <c r="M94" s="120">
        <f t="shared" si="29"/>
        <v>6283.46920601638</v>
      </c>
      <c r="N94" s="120">
        <f t="shared" si="30"/>
        <v>25133.8768240655</v>
      </c>
      <c r="O94" s="121">
        <v>0.285612236637108</v>
      </c>
      <c r="P94" s="122">
        <v>69281.53</v>
      </c>
      <c r="Q94" s="122">
        <v>17608.51</v>
      </c>
      <c r="R94" s="129"/>
      <c r="S94" s="129"/>
      <c r="T94" s="129">
        <f t="shared" si="31"/>
        <v>69281.53</v>
      </c>
      <c r="U94" s="129">
        <f t="shared" si="32"/>
        <v>17608.51</v>
      </c>
      <c r="V94" s="147">
        <f t="shared" si="33"/>
        <v>0.866019125</v>
      </c>
      <c r="W94" s="133">
        <f t="shared" si="34"/>
        <v>0.866019125</v>
      </c>
      <c r="X94" s="133">
        <f t="shared" si="35"/>
        <v>0.743236321327729</v>
      </c>
      <c r="Y94" s="136">
        <f t="shared" si="36"/>
        <v>0.787290113636364</v>
      </c>
      <c r="Z94" s="136">
        <f t="shared" si="37"/>
        <v>0.700588696413917</v>
      </c>
      <c r="AB94" s="97">
        <f t="shared" si="39"/>
        <v>-107.1847</v>
      </c>
      <c r="AC94" s="129">
        <v>12</v>
      </c>
      <c r="AD94" s="129">
        <v>14</v>
      </c>
      <c r="AE94" s="139">
        <f t="shared" si="38"/>
        <v>2</v>
      </c>
      <c r="AF94" s="122">
        <v>7</v>
      </c>
      <c r="AG94" s="122">
        <v>12</v>
      </c>
    </row>
    <row r="95" hidden="1" spans="1:33">
      <c r="A95" s="105">
        <v>93</v>
      </c>
      <c r="B95" s="105">
        <v>102935</v>
      </c>
      <c r="C95" s="106" t="s">
        <v>134</v>
      </c>
      <c r="D95" s="106" t="s">
        <v>52</v>
      </c>
      <c r="E95" s="105" t="s">
        <v>38</v>
      </c>
      <c r="F95" s="107">
        <v>6500</v>
      </c>
      <c r="G95" s="107">
        <f t="shared" si="25"/>
        <v>26000</v>
      </c>
      <c r="H95" s="107">
        <f t="shared" si="26"/>
        <v>2375.40168615444</v>
      </c>
      <c r="I95" s="107">
        <f t="shared" si="27"/>
        <v>9501.60674461778</v>
      </c>
      <c r="J95" s="118">
        <v>0.36544641325453</v>
      </c>
      <c r="K95" s="119">
        <f>F95*1.15</f>
        <v>7475</v>
      </c>
      <c r="L95" s="119">
        <f t="shared" si="28"/>
        <v>29900</v>
      </c>
      <c r="M95" s="120">
        <f t="shared" si="29"/>
        <v>2634.54738839903</v>
      </c>
      <c r="N95" s="120">
        <f t="shared" si="30"/>
        <v>10538.1895535961</v>
      </c>
      <c r="O95" s="121">
        <v>0.352447811157061</v>
      </c>
      <c r="P95" s="122">
        <v>22405.29</v>
      </c>
      <c r="Q95" s="122">
        <v>8620.39</v>
      </c>
      <c r="R95" s="129"/>
      <c r="S95" s="129"/>
      <c r="T95" s="129">
        <f t="shared" si="31"/>
        <v>22405.29</v>
      </c>
      <c r="U95" s="129">
        <f t="shared" si="32"/>
        <v>8620.39</v>
      </c>
      <c r="V95" s="147">
        <f t="shared" si="33"/>
        <v>0.861741923076923</v>
      </c>
      <c r="W95" s="133">
        <f t="shared" si="34"/>
        <v>0.861741923076923</v>
      </c>
      <c r="X95" s="133">
        <f t="shared" si="35"/>
        <v>0.907256028553597</v>
      </c>
      <c r="Y95" s="136">
        <f t="shared" si="36"/>
        <v>0.749340802675585</v>
      </c>
      <c r="Z95" s="136">
        <f t="shared" si="37"/>
        <v>0.81801432363288</v>
      </c>
      <c r="AB95" s="97">
        <f t="shared" si="39"/>
        <v>-35.9471</v>
      </c>
      <c r="AC95" s="129">
        <v>9</v>
      </c>
      <c r="AD95" s="129">
        <v>1</v>
      </c>
      <c r="AE95" s="129">
        <f t="shared" si="38"/>
        <v>-8</v>
      </c>
      <c r="AF95" s="122">
        <v>4</v>
      </c>
      <c r="AG95" s="122">
        <v>9</v>
      </c>
    </row>
    <row r="96" hidden="1" spans="1:33">
      <c r="A96" s="105">
        <v>94</v>
      </c>
      <c r="B96" s="105">
        <v>106865</v>
      </c>
      <c r="C96" s="106" t="s">
        <v>135</v>
      </c>
      <c r="D96" s="106" t="s">
        <v>52</v>
      </c>
      <c r="E96" s="105" t="s">
        <v>32</v>
      </c>
      <c r="F96" s="107">
        <v>6825</v>
      </c>
      <c r="G96" s="107">
        <f t="shared" si="25"/>
        <v>27300</v>
      </c>
      <c r="H96" s="107">
        <f t="shared" si="26"/>
        <v>1413.65550655648</v>
      </c>
      <c r="I96" s="107">
        <f t="shared" si="27"/>
        <v>5654.62202622594</v>
      </c>
      <c r="J96" s="118">
        <v>0.207129011949668</v>
      </c>
      <c r="K96" s="119">
        <v>7850</v>
      </c>
      <c r="L96" s="119">
        <f t="shared" si="28"/>
        <v>31400</v>
      </c>
      <c r="M96" s="120">
        <f t="shared" si="29"/>
        <v>1568.12870312078</v>
      </c>
      <c r="N96" s="120">
        <f t="shared" si="30"/>
        <v>6272.5148124831</v>
      </c>
      <c r="O96" s="121">
        <v>0.199761618231946</v>
      </c>
      <c r="P96" s="122">
        <v>23504.43</v>
      </c>
      <c r="Q96" s="122">
        <v>5063.61</v>
      </c>
      <c r="R96" s="129"/>
      <c r="S96" s="129"/>
      <c r="T96" s="129">
        <f t="shared" si="31"/>
        <v>23504.43</v>
      </c>
      <c r="U96" s="129">
        <f t="shared" si="32"/>
        <v>5063.61</v>
      </c>
      <c r="V96" s="147">
        <f t="shared" si="33"/>
        <v>0.860968131868132</v>
      </c>
      <c r="W96" s="133">
        <f t="shared" si="34"/>
        <v>0.860968131868132</v>
      </c>
      <c r="X96" s="133">
        <f t="shared" si="35"/>
        <v>0.895481603635955</v>
      </c>
      <c r="Y96" s="136">
        <f t="shared" si="36"/>
        <v>0.74854872611465</v>
      </c>
      <c r="Z96" s="136">
        <f t="shared" si="37"/>
        <v>0.807269516513978</v>
      </c>
      <c r="AB96" s="97">
        <f t="shared" si="39"/>
        <v>-37.9557</v>
      </c>
      <c r="AC96" s="129">
        <v>6</v>
      </c>
      <c r="AD96" s="129">
        <v>2</v>
      </c>
      <c r="AE96" s="129">
        <f t="shared" si="38"/>
        <v>-4</v>
      </c>
      <c r="AF96" s="122">
        <v>4</v>
      </c>
      <c r="AG96" s="122">
        <v>6</v>
      </c>
    </row>
    <row r="97" hidden="1" spans="1:33">
      <c r="A97" s="105">
        <v>95</v>
      </c>
      <c r="B97" s="105">
        <v>399</v>
      </c>
      <c r="C97" s="106" t="s">
        <v>136</v>
      </c>
      <c r="D97" s="106" t="s">
        <v>49</v>
      </c>
      <c r="E97" s="105" t="s">
        <v>38</v>
      </c>
      <c r="F97" s="107">
        <v>10000</v>
      </c>
      <c r="G97" s="107">
        <f t="shared" si="25"/>
        <v>40000</v>
      </c>
      <c r="H97" s="107">
        <f t="shared" si="26"/>
        <v>2946.00917681801</v>
      </c>
      <c r="I97" s="107">
        <f t="shared" si="27"/>
        <v>11784.036707272</v>
      </c>
      <c r="J97" s="118">
        <v>0.294600917681801</v>
      </c>
      <c r="K97" s="119">
        <f>F97*1.15</f>
        <v>11500</v>
      </c>
      <c r="L97" s="119">
        <f t="shared" si="28"/>
        <v>46000</v>
      </c>
      <c r="M97" s="120">
        <f t="shared" si="29"/>
        <v>3267.40560479709</v>
      </c>
      <c r="N97" s="120">
        <f t="shared" si="30"/>
        <v>13069.6224191884</v>
      </c>
      <c r="O97" s="121">
        <v>0.284122226504095</v>
      </c>
      <c r="P97" s="122">
        <v>34320.64</v>
      </c>
      <c r="Q97" s="122">
        <v>8543.83</v>
      </c>
      <c r="R97" s="129"/>
      <c r="S97" s="129"/>
      <c r="T97" s="129">
        <f t="shared" si="31"/>
        <v>34320.64</v>
      </c>
      <c r="U97" s="129">
        <f t="shared" si="32"/>
        <v>8543.83</v>
      </c>
      <c r="V97" s="147">
        <f t="shared" si="33"/>
        <v>0.858016</v>
      </c>
      <c r="W97" s="133">
        <f t="shared" si="34"/>
        <v>0.858016</v>
      </c>
      <c r="X97" s="133">
        <f t="shared" si="35"/>
        <v>0.725034231667621</v>
      </c>
      <c r="Y97" s="136">
        <f t="shared" si="36"/>
        <v>0.746100869565217</v>
      </c>
      <c r="Z97" s="136">
        <f t="shared" si="37"/>
        <v>0.653716666478155</v>
      </c>
      <c r="AB97" s="97">
        <f t="shared" si="39"/>
        <v>-56.7936</v>
      </c>
      <c r="AC97" s="129">
        <v>12</v>
      </c>
      <c r="AD97" s="129">
        <v>0</v>
      </c>
      <c r="AE97" s="129">
        <f t="shared" si="38"/>
        <v>-12</v>
      </c>
      <c r="AF97" s="122">
        <v>6</v>
      </c>
      <c r="AG97" s="122">
        <v>9</v>
      </c>
    </row>
    <row r="98" hidden="1" spans="1:33">
      <c r="A98" s="105">
        <v>96</v>
      </c>
      <c r="B98" s="105">
        <v>105396</v>
      </c>
      <c r="C98" s="106" t="s">
        <v>137</v>
      </c>
      <c r="D98" s="106" t="s">
        <v>49</v>
      </c>
      <c r="E98" s="105" t="s">
        <v>32</v>
      </c>
      <c r="F98" s="107">
        <v>5850</v>
      </c>
      <c r="G98" s="107">
        <f t="shared" si="25"/>
        <v>23400</v>
      </c>
      <c r="H98" s="107">
        <f t="shared" si="26"/>
        <v>2333.95390295787</v>
      </c>
      <c r="I98" s="107">
        <f t="shared" si="27"/>
        <v>9335.81561183147</v>
      </c>
      <c r="J98" s="118">
        <v>0.398966479138097</v>
      </c>
      <c r="K98" s="119">
        <v>6800</v>
      </c>
      <c r="L98" s="119">
        <f t="shared" si="28"/>
        <v>27200</v>
      </c>
      <c r="M98" s="120">
        <f t="shared" si="29"/>
        <v>2616.47406826623</v>
      </c>
      <c r="N98" s="120">
        <f t="shared" si="30"/>
        <v>10465.8962730649</v>
      </c>
      <c r="O98" s="121">
        <v>0.384775598274446</v>
      </c>
      <c r="P98" s="122">
        <v>20020.29</v>
      </c>
      <c r="Q98" s="122">
        <v>5084.83</v>
      </c>
      <c r="R98" s="129"/>
      <c r="S98" s="129"/>
      <c r="T98" s="129">
        <f t="shared" si="31"/>
        <v>20020.29</v>
      </c>
      <c r="U98" s="129">
        <f t="shared" si="32"/>
        <v>5084.83</v>
      </c>
      <c r="V98" s="147">
        <f t="shared" si="33"/>
        <v>0.855567948717949</v>
      </c>
      <c r="W98" s="133">
        <f t="shared" si="34"/>
        <v>0.855567948717949</v>
      </c>
      <c r="X98" s="133">
        <f t="shared" si="35"/>
        <v>0.544658357814596</v>
      </c>
      <c r="Y98" s="136">
        <f t="shared" si="36"/>
        <v>0.736040073529412</v>
      </c>
      <c r="Z98" s="136">
        <f t="shared" si="37"/>
        <v>0.485847543997388</v>
      </c>
      <c r="AB98" s="97">
        <f t="shared" si="39"/>
        <v>-33.7971</v>
      </c>
      <c r="AC98" s="129">
        <v>8</v>
      </c>
      <c r="AD98" s="129">
        <v>2</v>
      </c>
      <c r="AE98" s="129">
        <f t="shared" si="38"/>
        <v>-6</v>
      </c>
      <c r="AF98" s="122">
        <v>2</v>
      </c>
      <c r="AG98" s="122">
        <v>6</v>
      </c>
    </row>
    <row r="99" hidden="1" spans="1:33">
      <c r="A99" s="105">
        <v>97</v>
      </c>
      <c r="B99" s="105">
        <v>591</v>
      </c>
      <c r="C99" s="106" t="s">
        <v>138</v>
      </c>
      <c r="D99" s="106" t="s">
        <v>31</v>
      </c>
      <c r="E99" s="105" t="s">
        <v>32</v>
      </c>
      <c r="F99" s="107">
        <v>5525</v>
      </c>
      <c r="G99" s="107">
        <f t="shared" si="25"/>
        <v>22100</v>
      </c>
      <c r="H99" s="107">
        <f t="shared" si="26"/>
        <v>1925.12721179942</v>
      </c>
      <c r="I99" s="107">
        <f t="shared" si="27"/>
        <v>7700.50884719768</v>
      </c>
      <c r="J99" s="118">
        <v>0.348439314352836</v>
      </c>
      <c r="K99" s="119">
        <v>6400</v>
      </c>
      <c r="L99" s="119">
        <f t="shared" si="28"/>
        <v>25600</v>
      </c>
      <c r="M99" s="120">
        <f t="shared" si="29"/>
        <v>2150.69209314369</v>
      </c>
      <c r="N99" s="120">
        <f t="shared" si="30"/>
        <v>8602.76837257474</v>
      </c>
      <c r="O99" s="121">
        <v>0.336045639553701</v>
      </c>
      <c r="P99" s="122">
        <v>18906.71</v>
      </c>
      <c r="Q99" s="122">
        <v>4270.54</v>
      </c>
      <c r="R99" s="129"/>
      <c r="S99" s="129"/>
      <c r="T99" s="129">
        <f t="shared" si="31"/>
        <v>18906.71</v>
      </c>
      <c r="U99" s="129">
        <f t="shared" si="32"/>
        <v>4270.54</v>
      </c>
      <c r="V99" s="147">
        <f t="shared" si="33"/>
        <v>0.855507239819004</v>
      </c>
      <c r="W99" s="133">
        <f t="shared" si="34"/>
        <v>0.855507239819004</v>
      </c>
      <c r="X99" s="133">
        <f t="shared" si="35"/>
        <v>0.554578935592563</v>
      </c>
      <c r="Y99" s="136">
        <f t="shared" si="36"/>
        <v>0.738543359375</v>
      </c>
      <c r="Z99" s="136">
        <f t="shared" si="37"/>
        <v>0.496414620857897</v>
      </c>
      <c r="AB99" s="97">
        <f t="shared" si="39"/>
        <v>-31.9329</v>
      </c>
      <c r="AC99" s="129">
        <v>8</v>
      </c>
      <c r="AD99" s="129">
        <v>0</v>
      </c>
      <c r="AE99" s="129">
        <f t="shared" si="38"/>
        <v>-8</v>
      </c>
      <c r="AF99" s="122">
        <v>2</v>
      </c>
      <c r="AG99" s="122">
        <v>9</v>
      </c>
    </row>
    <row r="100" hidden="1" spans="1:33">
      <c r="A100" s="105">
        <v>98</v>
      </c>
      <c r="B100" s="105">
        <v>107728</v>
      </c>
      <c r="C100" s="106" t="s">
        <v>139</v>
      </c>
      <c r="D100" s="106" t="s">
        <v>37</v>
      </c>
      <c r="E100" s="105" t="s">
        <v>38</v>
      </c>
      <c r="F100" s="107">
        <v>7500</v>
      </c>
      <c r="G100" s="107">
        <f t="shared" si="25"/>
        <v>30000</v>
      </c>
      <c r="H100" s="107">
        <f t="shared" si="26"/>
        <v>1934.81189984233</v>
      </c>
      <c r="I100" s="107">
        <f t="shared" si="27"/>
        <v>7739.24759936934</v>
      </c>
      <c r="J100" s="118">
        <v>0.257974919978978</v>
      </c>
      <c r="K100" s="119">
        <f>F100*1.15</f>
        <v>8625</v>
      </c>
      <c r="L100" s="119">
        <f t="shared" si="28"/>
        <v>34500</v>
      </c>
      <c r="M100" s="120">
        <f t="shared" si="29"/>
        <v>2145.89122651721</v>
      </c>
      <c r="N100" s="120">
        <f t="shared" si="30"/>
        <v>8583.56490606884</v>
      </c>
      <c r="O100" s="121">
        <v>0.248798982784604</v>
      </c>
      <c r="P100" s="122">
        <v>25548.45</v>
      </c>
      <c r="Q100" s="122">
        <v>7463.09</v>
      </c>
      <c r="R100" s="129"/>
      <c r="S100" s="129"/>
      <c r="T100" s="129">
        <f t="shared" ref="T100:T134" si="40">P100-R100</f>
        <v>25548.45</v>
      </c>
      <c r="U100" s="129">
        <f t="shared" ref="U100:U134" si="41">Q100-S100</f>
        <v>7463.09</v>
      </c>
      <c r="V100" s="147">
        <f t="shared" ref="V100:V134" si="42">P100/G100</f>
        <v>0.851615</v>
      </c>
      <c r="W100" s="133">
        <f t="shared" ref="W100:W134" si="43">T100/G100</f>
        <v>0.851615</v>
      </c>
      <c r="X100" s="133">
        <f t="shared" ref="X100:X134" si="44">U100/I100</f>
        <v>0.964317254898029</v>
      </c>
      <c r="Y100" s="136">
        <f t="shared" ref="Y100:Y134" si="45">T100/L100</f>
        <v>0.740534782608696</v>
      </c>
      <c r="Z100" s="136">
        <f t="shared" ref="Z100:Z134" si="46">U100/N100</f>
        <v>0.869462756054116</v>
      </c>
      <c r="AB100" s="97">
        <f t="shared" si="39"/>
        <v>-44.5155</v>
      </c>
      <c r="AC100" s="129">
        <v>10</v>
      </c>
      <c r="AD100" s="129">
        <v>4</v>
      </c>
      <c r="AE100" s="129">
        <f t="shared" ref="AE100:AE134" si="47">AD100-AC100</f>
        <v>-6</v>
      </c>
      <c r="AF100" s="122">
        <v>4</v>
      </c>
      <c r="AG100" s="122">
        <v>9</v>
      </c>
    </row>
    <row r="101" ht="24" hidden="1" spans="1:34">
      <c r="A101" s="141">
        <v>99</v>
      </c>
      <c r="B101" s="141">
        <v>114685</v>
      </c>
      <c r="C101" s="142" t="s">
        <v>140</v>
      </c>
      <c r="D101" s="142" t="s">
        <v>52</v>
      </c>
      <c r="E101" s="141" t="s">
        <v>35</v>
      </c>
      <c r="F101" s="107">
        <v>20000</v>
      </c>
      <c r="G101" s="107">
        <f t="shared" si="25"/>
        <v>80000</v>
      </c>
      <c r="H101" s="107">
        <f t="shared" si="26"/>
        <v>2538.9527794293</v>
      </c>
      <c r="I101" s="107">
        <f t="shared" si="27"/>
        <v>10155.8111177172</v>
      </c>
      <c r="J101" s="118">
        <v>0.126947638971465</v>
      </c>
      <c r="K101" s="119">
        <f>F101*1.1</f>
        <v>22000</v>
      </c>
      <c r="L101" s="119">
        <f t="shared" si="28"/>
        <v>88000</v>
      </c>
      <c r="M101" s="120">
        <f t="shared" si="29"/>
        <v>2750</v>
      </c>
      <c r="N101" s="120">
        <f t="shared" si="30"/>
        <v>11000</v>
      </c>
      <c r="O101" s="121">
        <v>0.125</v>
      </c>
      <c r="P101" s="86">
        <v>91595.43</v>
      </c>
      <c r="Q101" s="86">
        <v>11051.92</v>
      </c>
      <c r="R101" s="129"/>
      <c r="S101" s="129"/>
      <c r="T101" s="129">
        <f t="shared" si="40"/>
        <v>91595.43</v>
      </c>
      <c r="U101" s="129">
        <f t="shared" si="41"/>
        <v>11051.92</v>
      </c>
      <c r="V101" s="147">
        <f t="shared" si="42"/>
        <v>1.144942875</v>
      </c>
      <c r="W101" s="133">
        <f t="shared" si="43"/>
        <v>1.144942875</v>
      </c>
      <c r="X101" s="133">
        <f t="shared" si="44"/>
        <v>1.08823607212618</v>
      </c>
      <c r="Y101" s="136">
        <f t="shared" si="45"/>
        <v>1.04085715909091</v>
      </c>
      <c r="Z101" s="136">
        <f t="shared" si="46"/>
        <v>1.00472</v>
      </c>
      <c r="AB101" s="149">
        <v>0</v>
      </c>
      <c r="AC101" s="129">
        <v>12</v>
      </c>
      <c r="AD101" s="129">
        <v>2</v>
      </c>
      <c r="AE101" s="129">
        <f t="shared" si="47"/>
        <v>-10</v>
      </c>
      <c r="AF101" s="122">
        <v>6</v>
      </c>
      <c r="AG101" s="122">
        <v>9</v>
      </c>
      <c r="AH101" s="98" t="s">
        <v>141</v>
      </c>
    </row>
    <row r="102" spans="1:33">
      <c r="A102" s="105">
        <v>100</v>
      </c>
      <c r="B102" s="105">
        <v>104838</v>
      </c>
      <c r="C102" s="106" t="s">
        <v>142</v>
      </c>
      <c r="D102" s="106" t="s">
        <v>34</v>
      </c>
      <c r="E102" s="105" t="s">
        <v>32</v>
      </c>
      <c r="F102" s="107">
        <v>6825</v>
      </c>
      <c r="G102" s="107">
        <f t="shared" si="25"/>
        <v>27300</v>
      </c>
      <c r="H102" s="107">
        <f t="shared" si="26"/>
        <v>2031.18861903693</v>
      </c>
      <c r="I102" s="107">
        <f t="shared" si="27"/>
        <v>8124.75447614772</v>
      </c>
      <c r="J102" s="118">
        <v>0.297610054071345</v>
      </c>
      <c r="K102" s="119">
        <v>7850</v>
      </c>
      <c r="L102" s="119">
        <f t="shared" si="28"/>
        <v>31400</v>
      </c>
      <c r="M102" s="120">
        <f t="shared" si="29"/>
        <v>2253.14099523638</v>
      </c>
      <c r="N102" s="120">
        <f t="shared" si="30"/>
        <v>9012.5639809455</v>
      </c>
      <c r="O102" s="121">
        <v>0.28702433060336</v>
      </c>
      <c r="P102" s="122">
        <v>22952.31</v>
      </c>
      <c r="Q102" s="122">
        <v>5383.98</v>
      </c>
      <c r="R102" s="129"/>
      <c r="S102" s="129"/>
      <c r="T102" s="129">
        <f t="shared" si="40"/>
        <v>22952.31</v>
      </c>
      <c r="U102" s="129">
        <f t="shared" si="41"/>
        <v>5383.98</v>
      </c>
      <c r="V102" s="147">
        <f t="shared" si="42"/>
        <v>0.840743956043956</v>
      </c>
      <c r="W102" s="133">
        <f t="shared" si="43"/>
        <v>0.840743956043956</v>
      </c>
      <c r="X102" s="133">
        <f t="shared" si="44"/>
        <v>0.662663716892128</v>
      </c>
      <c r="Y102" s="136">
        <f t="shared" si="45"/>
        <v>0.730965286624204</v>
      </c>
      <c r="Z102" s="136">
        <f t="shared" si="46"/>
        <v>0.597386050338493</v>
      </c>
      <c r="AB102" s="97">
        <f t="shared" si="39"/>
        <v>-43.4769</v>
      </c>
      <c r="AC102" s="129">
        <v>6</v>
      </c>
      <c r="AD102" s="129">
        <v>0</v>
      </c>
      <c r="AE102" s="129">
        <f t="shared" si="47"/>
        <v>-6</v>
      </c>
      <c r="AF102" s="122">
        <v>4</v>
      </c>
      <c r="AG102" s="122">
        <v>6</v>
      </c>
    </row>
    <row r="103" hidden="1" spans="1:33">
      <c r="A103" s="105">
        <v>101</v>
      </c>
      <c r="B103" s="105">
        <v>371</v>
      </c>
      <c r="C103" s="106" t="s">
        <v>143</v>
      </c>
      <c r="D103" s="106" t="s">
        <v>40</v>
      </c>
      <c r="E103" s="105" t="s">
        <v>32</v>
      </c>
      <c r="F103" s="107">
        <v>4550</v>
      </c>
      <c r="G103" s="107">
        <f t="shared" si="25"/>
        <v>18200</v>
      </c>
      <c r="H103" s="107">
        <f t="shared" si="26"/>
        <v>1520.1905159066</v>
      </c>
      <c r="I103" s="107">
        <f t="shared" si="27"/>
        <v>6080.76206362641</v>
      </c>
      <c r="J103" s="118">
        <v>0.334107805693759</v>
      </c>
      <c r="K103" s="119">
        <v>5300</v>
      </c>
      <c r="L103" s="119">
        <f t="shared" si="28"/>
        <v>21200</v>
      </c>
      <c r="M103" s="120">
        <f t="shared" si="29"/>
        <v>1707.7866161564</v>
      </c>
      <c r="N103" s="120">
        <f t="shared" si="30"/>
        <v>6831.14646462562</v>
      </c>
      <c r="O103" s="121">
        <v>0.322223889840831</v>
      </c>
      <c r="P103" s="122">
        <v>15275.14</v>
      </c>
      <c r="Q103" s="122">
        <v>4680.65</v>
      </c>
      <c r="R103" s="129"/>
      <c r="S103" s="129"/>
      <c r="T103" s="129">
        <f t="shared" si="40"/>
        <v>15275.14</v>
      </c>
      <c r="U103" s="129">
        <f t="shared" si="41"/>
        <v>4680.65</v>
      </c>
      <c r="V103" s="147">
        <f t="shared" si="42"/>
        <v>0.839293406593407</v>
      </c>
      <c r="W103" s="133">
        <f t="shared" si="43"/>
        <v>0.839293406593407</v>
      </c>
      <c r="X103" s="133">
        <f t="shared" si="44"/>
        <v>0.769747270329565</v>
      </c>
      <c r="Y103" s="136">
        <f t="shared" si="45"/>
        <v>0.720525471698113</v>
      </c>
      <c r="Z103" s="136">
        <f t="shared" si="46"/>
        <v>0.685192452575605</v>
      </c>
      <c r="AB103" s="97">
        <f t="shared" si="39"/>
        <v>-29.2486</v>
      </c>
      <c r="AC103" s="129">
        <v>8</v>
      </c>
      <c r="AD103" s="129">
        <v>0</v>
      </c>
      <c r="AE103" s="129">
        <f t="shared" si="47"/>
        <v>-8</v>
      </c>
      <c r="AF103" s="122">
        <v>2</v>
      </c>
      <c r="AG103" s="122">
        <v>6</v>
      </c>
    </row>
    <row r="104" hidden="1" spans="1:33">
      <c r="A104" s="105">
        <v>102</v>
      </c>
      <c r="B104" s="105">
        <v>103198</v>
      </c>
      <c r="C104" s="106" t="s">
        <v>144</v>
      </c>
      <c r="D104" s="106" t="s">
        <v>43</v>
      </c>
      <c r="E104" s="105" t="s">
        <v>38</v>
      </c>
      <c r="F104" s="107">
        <v>9750</v>
      </c>
      <c r="G104" s="107">
        <f t="shared" si="25"/>
        <v>39000</v>
      </c>
      <c r="H104" s="107">
        <f t="shared" si="26"/>
        <v>3017.24983937253</v>
      </c>
      <c r="I104" s="107">
        <f t="shared" si="27"/>
        <v>12068.9993574901</v>
      </c>
      <c r="J104" s="118">
        <v>0.309461521986926</v>
      </c>
      <c r="K104" s="119">
        <v>11200</v>
      </c>
      <c r="L104" s="119">
        <f t="shared" si="28"/>
        <v>44800</v>
      </c>
      <c r="M104" s="120">
        <f t="shared" si="29"/>
        <v>3342.68762692545</v>
      </c>
      <c r="N104" s="120">
        <f t="shared" si="30"/>
        <v>13370.7505077018</v>
      </c>
      <c r="O104" s="121">
        <v>0.298454252404058</v>
      </c>
      <c r="P104" s="122">
        <v>32720.32</v>
      </c>
      <c r="Q104" s="122">
        <v>8844.89</v>
      </c>
      <c r="R104" s="129"/>
      <c r="S104" s="129"/>
      <c r="T104" s="129">
        <f t="shared" si="40"/>
        <v>32720.32</v>
      </c>
      <c r="U104" s="129">
        <f t="shared" si="41"/>
        <v>8844.89</v>
      </c>
      <c r="V104" s="147">
        <f t="shared" si="42"/>
        <v>0.838982564102564</v>
      </c>
      <c r="W104" s="133">
        <f t="shared" si="43"/>
        <v>0.838982564102564</v>
      </c>
      <c r="X104" s="133">
        <f t="shared" si="44"/>
        <v>0.732860259414199</v>
      </c>
      <c r="Y104" s="136">
        <f t="shared" si="45"/>
        <v>0.730364285714286</v>
      </c>
      <c r="Z104" s="136">
        <f t="shared" si="46"/>
        <v>0.661510361359684</v>
      </c>
      <c r="AB104" s="97">
        <f t="shared" si="39"/>
        <v>-62.7968</v>
      </c>
      <c r="AC104" s="129">
        <v>10</v>
      </c>
      <c r="AD104" s="129">
        <v>6</v>
      </c>
      <c r="AE104" s="129">
        <f t="shared" si="47"/>
        <v>-4</v>
      </c>
      <c r="AF104" s="122">
        <v>6</v>
      </c>
      <c r="AG104" s="122">
        <v>9</v>
      </c>
    </row>
    <row r="105" spans="1:33">
      <c r="A105" s="105">
        <v>103</v>
      </c>
      <c r="B105" s="105">
        <v>329</v>
      </c>
      <c r="C105" s="106" t="s">
        <v>145</v>
      </c>
      <c r="D105" s="106" t="s">
        <v>34</v>
      </c>
      <c r="E105" s="105" t="s">
        <v>38</v>
      </c>
      <c r="F105" s="107">
        <v>7800</v>
      </c>
      <c r="G105" s="107">
        <f t="shared" si="25"/>
        <v>31200</v>
      </c>
      <c r="H105" s="107">
        <f t="shared" si="26"/>
        <v>1976.03871167428</v>
      </c>
      <c r="I105" s="107">
        <f t="shared" si="27"/>
        <v>7904.15484669711</v>
      </c>
      <c r="J105" s="118">
        <v>0.253338296368497</v>
      </c>
      <c r="K105" s="119">
        <f>F105*1.15</f>
        <v>8970</v>
      </c>
      <c r="L105" s="119">
        <f t="shared" si="28"/>
        <v>35880</v>
      </c>
      <c r="M105" s="120">
        <f t="shared" si="29"/>
        <v>2191.61569917248</v>
      </c>
      <c r="N105" s="120">
        <f t="shared" si="30"/>
        <v>8766.46279668994</v>
      </c>
      <c r="O105" s="121">
        <v>0.244327279729374</v>
      </c>
      <c r="P105" s="122">
        <v>26065.59</v>
      </c>
      <c r="Q105" s="122">
        <v>5138.71</v>
      </c>
      <c r="R105" s="129"/>
      <c r="S105" s="129"/>
      <c r="T105" s="129">
        <f t="shared" si="40"/>
        <v>26065.59</v>
      </c>
      <c r="U105" s="129">
        <f t="shared" si="41"/>
        <v>5138.71</v>
      </c>
      <c r="V105" s="147">
        <f t="shared" si="42"/>
        <v>0.835435576923077</v>
      </c>
      <c r="W105" s="133">
        <f t="shared" si="43"/>
        <v>0.835435576923077</v>
      </c>
      <c r="X105" s="133">
        <f t="shared" si="44"/>
        <v>0.650127698617557</v>
      </c>
      <c r="Y105" s="136">
        <f t="shared" si="45"/>
        <v>0.726465719063545</v>
      </c>
      <c r="Z105" s="136">
        <f t="shared" si="46"/>
        <v>0.586178270435401</v>
      </c>
      <c r="AB105" s="97">
        <f t="shared" si="39"/>
        <v>-51.3441</v>
      </c>
      <c r="AC105" s="129">
        <v>9</v>
      </c>
      <c r="AD105" s="129">
        <v>0</v>
      </c>
      <c r="AE105" s="129">
        <f t="shared" si="47"/>
        <v>-9</v>
      </c>
      <c r="AF105" s="122">
        <v>4</v>
      </c>
      <c r="AG105" s="122">
        <v>21</v>
      </c>
    </row>
    <row r="106" hidden="1" spans="1:33">
      <c r="A106" s="105">
        <v>104</v>
      </c>
      <c r="B106" s="105">
        <v>752</v>
      </c>
      <c r="C106" s="106" t="s">
        <v>146</v>
      </c>
      <c r="D106" s="106" t="s">
        <v>43</v>
      </c>
      <c r="E106" s="105" t="s">
        <v>32</v>
      </c>
      <c r="F106" s="107">
        <v>6500</v>
      </c>
      <c r="G106" s="107">
        <f t="shared" si="25"/>
        <v>26000</v>
      </c>
      <c r="H106" s="107">
        <f t="shared" si="26"/>
        <v>1955.2266771603</v>
      </c>
      <c r="I106" s="107">
        <f t="shared" si="27"/>
        <v>7820.90670864121</v>
      </c>
      <c r="J106" s="118">
        <v>0.300804104178508</v>
      </c>
      <c r="K106" s="119">
        <f>F106*1.15</f>
        <v>7475</v>
      </c>
      <c r="L106" s="119">
        <f t="shared" si="28"/>
        <v>29900</v>
      </c>
      <c r="M106" s="120">
        <f t="shared" si="29"/>
        <v>2168.53316475498</v>
      </c>
      <c r="N106" s="120">
        <f t="shared" si="30"/>
        <v>8674.1326590199</v>
      </c>
      <c r="O106" s="121">
        <v>0.290104771204679</v>
      </c>
      <c r="P106" s="122">
        <v>21288.82</v>
      </c>
      <c r="Q106" s="122">
        <v>5603.34</v>
      </c>
      <c r="R106" s="129"/>
      <c r="S106" s="129"/>
      <c r="T106" s="129">
        <f t="shared" si="40"/>
        <v>21288.82</v>
      </c>
      <c r="U106" s="129">
        <f t="shared" si="41"/>
        <v>5603.34</v>
      </c>
      <c r="V106" s="147">
        <f t="shared" si="42"/>
        <v>0.818800769230769</v>
      </c>
      <c r="W106" s="133">
        <f t="shared" si="43"/>
        <v>0.818800769230769</v>
      </c>
      <c r="X106" s="133">
        <f t="shared" si="44"/>
        <v>0.716456570669606</v>
      </c>
      <c r="Y106" s="136">
        <f t="shared" si="45"/>
        <v>0.712000668896321</v>
      </c>
      <c r="Z106" s="136">
        <f t="shared" si="46"/>
        <v>0.645982742052406</v>
      </c>
      <c r="AB106" s="97">
        <f t="shared" si="39"/>
        <v>-47.1118</v>
      </c>
      <c r="AC106" s="129">
        <v>8</v>
      </c>
      <c r="AD106" s="129">
        <v>2</v>
      </c>
      <c r="AE106" s="129">
        <f t="shared" si="47"/>
        <v>-6</v>
      </c>
      <c r="AF106" s="122">
        <v>4</v>
      </c>
      <c r="AG106" s="122">
        <v>6</v>
      </c>
    </row>
    <row r="107" spans="1:33">
      <c r="A107" s="105">
        <v>105</v>
      </c>
      <c r="B107" s="105">
        <v>351</v>
      </c>
      <c r="C107" s="106" t="s">
        <v>147</v>
      </c>
      <c r="D107" s="106" t="s">
        <v>34</v>
      </c>
      <c r="E107" s="105" t="s">
        <v>38</v>
      </c>
      <c r="F107" s="107">
        <v>6825</v>
      </c>
      <c r="G107" s="107">
        <f t="shared" si="25"/>
        <v>27300</v>
      </c>
      <c r="H107" s="107">
        <f t="shared" si="26"/>
        <v>2258.69599674852</v>
      </c>
      <c r="I107" s="107">
        <f t="shared" si="27"/>
        <v>9034.78398699407</v>
      </c>
      <c r="J107" s="118">
        <v>0.330944468388061</v>
      </c>
      <c r="K107" s="119">
        <v>7850</v>
      </c>
      <c r="L107" s="119">
        <f t="shared" si="28"/>
        <v>31400</v>
      </c>
      <c r="M107" s="120">
        <f t="shared" si="29"/>
        <v>2505.50859647065</v>
      </c>
      <c r="N107" s="120">
        <f t="shared" si="30"/>
        <v>10022.0343858826</v>
      </c>
      <c r="O107" s="121">
        <v>0.319173069614096</v>
      </c>
      <c r="P107" s="122">
        <v>22350.89</v>
      </c>
      <c r="Q107" s="122">
        <v>6978.56</v>
      </c>
      <c r="R107" s="129"/>
      <c r="S107" s="129"/>
      <c r="T107" s="129">
        <f t="shared" si="40"/>
        <v>22350.89</v>
      </c>
      <c r="U107" s="129">
        <f t="shared" si="41"/>
        <v>6978.56</v>
      </c>
      <c r="V107" s="147">
        <f t="shared" si="42"/>
        <v>0.818713919413919</v>
      </c>
      <c r="W107" s="133">
        <f t="shared" si="43"/>
        <v>0.818713919413919</v>
      </c>
      <c r="X107" s="133">
        <f t="shared" si="44"/>
        <v>0.772410276775395</v>
      </c>
      <c r="Y107" s="136">
        <f t="shared" si="45"/>
        <v>0.71181178343949</v>
      </c>
      <c r="Z107" s="136">
        <f t="shared" si="46"/>
        <v>0.696321697901002</v>
      </c>
      <c r="AB107" s="97">
        <f t="shared" si="39"/>
        <v>-49.4911</v>
      </c>
      <c r="AC107" s="129">
        <v>8</v>
      </c>
      <c r="AD107" s="129">
        <v>2</v>
      </c>
      <c r="AE107" s="129">
        <f t="shared" si="47"/>
        <v>-6</v>
      </c>
      <c r="AF107" s="122">
        <v>5</v>
      </c>
      <c r="AG107" s="122">
        <v>9</v>
      </c>
    </row>
    <row r="108" hidden="1" spans="1:33">
      <c r="A108" s="105">
        <v>106</v>
      </c>
      <c r="B108" s="105">
        <v>740</v>
      </c>
      <c r="C108" s="106" t="s">
        <v>148</v>
      </c>
      <c r="D108" s="106" t="s">
        <v>49</v>
      </c>
      <c r="E108" s="105" t="s">
        <v>32</v>
      </c>
      <c r="F108" s="107">
        <v>6825</v>
      </c>
      <c r="G108" s="107">
        <f t="shared" si="25"/>
        <v>27300</v>
      </c>
      <c r="H108" s="107">
        <f t="shared" si="26"/>
        <v>2536.77350641326</v>
      </c>
      <c r="I108" s="107">
        <f t="shared" si="27"/>
        <v>10147.094025653</v>
      </c>
      <c r="J108" s="118">
        <v>0.371688425848096</v>
      </c>
      <c r="K108" s="119">
        <v>7850</v>
      </c>
      <c r="L108" s="119">
        <f t="shared" si="28"/>
        <v>31400</v>
      </c>
      <c r="M108" s="120">
        <f t="shared" si="29"/>
        <v>2813.97223741796</v>
      </c>
      <c r="N108" s="120">
        <f t="shared" si="30"/>
        <v>11255.8889496718</v>
      </c>
      <c r="O108" s="121">
        <v>0.358467800944963</v>
      </c>
      <c r="P108" s="122">
        <v>22180.87</v>
      </c>
      <c r="Q108" s="122">
        <v>7093.02</v>
      </c>
      <c r="R108" s="129"/>
      <c r="S108" s="129"/>
      <c r="T108" s="129">
        <f t="shared" si="40"/>
        <v>22180.87</v>
      </c>
      <c r="U108" s="129">
        <f t="shared" si="41"/>
        <v>7093.02</v>
      </c>
      <c r="V108" s="147">
        <f t="shared" si="42"/>
        <v>0.812486080586081</v>
      </c>
      <c r="W108" s="133">
        <f t="shared" si="43"/>
        <v>0.812486080586081</v>
      </c>
      <c r="X108" s="133">
        <f t="shared" si="44"/>
        <v>0.699019835833594</v>
      </c>
      <c r="Y108" s="136">
        <f t="shared" si="45"/>
        <v>0.706397133757962</v>
      </c>
      <c r="Z108" s="136">
        <f t="shared" si="46"/>
        <v>0.630160801311639</v>
      </c>
      <c r="AB108" s="97">
        <f t="shared" si="39"/>
        <v>-51.1913</v>
      </c>
      <c r="AC108" s="129">
        <v>5</v>
      </c>
      <c r="AD108" s="129">
        <v>4</v>
      </c>
      <c r="AE108" s="129">
        <f t="shared" si="47"/>
        <v>-1</v>
      </c>
      <c r="AF108" s="122">
        <v>4</v>
      </c>
      <c r="AG108" s="122">
        <v>9</v>
      </c>
    </row>
    <row r="109" hidden="1" spans="1:33">
      <c r="A109" s="105">
        <v>107</v>
      </c>
      <c r="B109" s="105">
        <v>104429</v>
      </c>
      <c r="C109" s="106" t="s">
        <v>149</v>
      </c>
      <c r="D109" s="106" t="s">
        <v>43</v>
      </c>
      <c r="E109" s="105" t="s">
        <v>32</v>
      </c>
      <c r="F109" s="107">
        <v>5200</v>
      </c>
      <c r="G109" s="107">
        <f t="shared" si="25"/>
        <v>20800</v>
      </c>
      <c r="H109" s="107">
        <f t="shared" si="26"/>
        <v>1127.28486215618</v>
      </c>
      <c r="I109" s="107">
        <f t="shared" si="27"/>
        <v>4509.13944862472</v>
      </c>
      <c r="J109" s="118">
        <v>0.21678555041465</v>
      </c>
      <c r="K109" s="119">
        <f>F109*1.15</f>
        <v>5980</v>
      </c>
      <c r="L109" s="119">
        <f t="shared" si="28"/>
        <v>23920</v>
      </c>
      <c r="M109" s="120">
        <f t="shared" si="29"/>
        <v>1250.26659991275</v>
      </c>
      <c r="N109" s="120">
        <f t="shared" si="30"/>
        <v>5001.06639965102</v>
      </c>
      <c r="O109" s="121">
        <v>0.209074682259658</v>
      </c>
      <c r="P109" s="122">
        <v>16777.41</v>
      </c>
      <c r="Q109" s="122">
        <v>3564.24</v>
      </c>
      <c r="R109" s="129"/>
      <c r="S109" s="129"/>
      <c r="T109" s="129">
        <f t="shared" si="40"/>
        <v>16777.41</v>
      </c>
      <c r="U109" s="129">
        <f t="shared" si="41"/>
        <v>3564.24</v>
      </c>
      <c r="V109" s="147">
        <f t="shared" si="42"/>
        <v>0.80660625</v>
      </c>
      <c r="W109" s="133">
        <f t="shared" si="43"/>
        <v>0.80660625</v>
      </c>
      <c r="X109" s="133">
        <f t="shared" si="44"/>
        <v>0.79044794258627</v>
      </c>
      <c r="Y109" s="136">
        <f t="shared" si="45"/>
        <v>0.701396739130435</v>
      </c>
      <c r="Z109" s="136">
        <f t="shared" si="46"/>
        <v>0.712695996247664</v>
      </c>
      <c r="AB109" s="97">
        <f t="shared" si="39"/>
        <v>-40.2259</v>
      </c>
      <c r="AC109" s="129">
        <v>4</v>
      </c>
      <c r="AD109" s="129">
        <v>2</v>
      </c>
      <c r="AE109" s="129">
        <f t="shared" si="47"/>
        <v>-2</v>
      </c>
      <c r="AF109" s="122">
        <v>2</v>
      </c>
      <c r="AG109" s="122">
        <v>6</v>
      </c>
    </row>
    <row r="110" hidden="1" spans="1:33">
      <c r="A110" s="105">
        <v>108</v>
      </c>
      <c r="B110" s="105">
        <v>746</v>
      </c>
      <c r="C110" s="106" t="s">
        <v>150</v>
      </c>
      <c r="D110" s="106" t="s">
        <v>37</v>
      </c>
      <c r="E110" s="105" t="s">
        <v>35</v>
      </c>
      <c r="F110" s="107">
        <v>12000</v>
      </c>
      <c r="G110" s="107">
        <f t="shared" si="25"/>
        <v>48000</v>
      </c>
      <c r="H110" s="107">
        <f t="shared" si="26"/>
        <v>4106.07586326295</v>
      </c>
      <c r="I110" s="107">
        <f t="shared" si="27"/>
        <v>16424.3034530518</v>
      </c>
      <c r="J110" s="118">
        <v>0.342172988605246</v>
      </c>
      <c r="K110" s="119">
        <f>F110*1.15</f>
        <v>13800</v>
      </c>
      <c r="L110" s="119">
        <f t="shared" si="28"/>
        <v>55200</v>
      </c>
      <c r="M110" s="120">
        <f t="shared" si="29"/>
        <v>4554.03037944311</v>
      </c>
      <c r="N110" s="120">
        <f t="shared" si="30"/>
        <v>18216.1215177724</v>
      </c>
      <c r="O110" s="121">
        <v>0.330002201408921</v>
      </c>
      <c r="P110" s="122">
        <v>38454.1</v>
      </c>
      <c r="Q110" s="122">
        <v>10879.32</v>
      </c>
      <c r="R110" s="129"/>
      <c r="S110" s="129"/>
      <c r="T110" s="129">
        <f t="shared" si="40"/>
        <v>38454.1</v>
      </c>
      <c r="U110" s="129">
        <f t="shared" si="41"/>
        <v>10879.32</v>
      </c>
      <c r="V110" s="147">
        <f t="shared" si="42"/>
        <v>0.801127083333333</v>
      </c>
      <c r="W110" s="133">
        <f t="shared" si="43"/>
        <v>0.801127083333333</v>
      </c>
      <c r="X110" s="133">
        <f t="shared" si="44"/>
        <v>0.662391560841413</v>
      </c>
      <c r="Y110" s="136">
        <f t="shared" si="45"/>
        <v>0.696632246376812</v>
      </c>
      <c r="Z110" s="136">
        <f t="shared" si="46"/>
        <v>0.597235805074405</v>
      </c>
      <c r="AB110" s="97">
        <f>(P110-G110)*0.03</f>
        <v>-286.377</v>
      </c>
      <c r="AC110" s="129">
        <v>10</v>
      </c>
      <c r="AD110" s="129">
        <v>2</v>
      </c>
      <c r="AE110" s="129">
        <f t="shared" si="47"/>
        <v>-8</v>
      </c>
      <c r="AF110" s="122">
        <v>5</v>
      </c>
      <c r="AG110" s="122">
        <v>12</v>
      </c>
    </row>
    <row r="111" hidden="1" spans="1:33">
      <c r="A111" s="141">
        <v>109</v>
      </c>
      <c r="B111" s="141">
        <v>582</v>
      </c>
      <c r="C111" s="142" t="s">
        <v>151</v>
      </c>
      <c r="D111" s="142" t="s">
        <v>43</v>
      </c>
      <c r="E111" s="141" t="s">
        <v>35</v>
      </c>
      <c r="F111" s="107">
        <v>45000</v>
      </c>
      <c r="G111" s="107">
        <f t="shared" si="25"/>
        <v>180000</v>
      </c>
      <c r="H111" s="107">
        <f t="shared" si="26"/>
        <v>8328.47982141357</v>
      </c>
      <c r="I111" s="107">
        <f t="shared" si="27"/>
        <v>33313.9192856543</v>
      </c>
      <c r="J111" s="118">
        <v>0.185077329364746</v>
      </c>
      <c r="K111" s="119">
        <f>F111*1.1</f>
        <v>49500</v>
      </c>
      <c r="L111" s="119">
        <f t="shared" si="28"/>
        <v>198000</v>
      </c>
      <c r="M111" s="120">
        <f t="shared" si="29"/>
        <v>8910</v>
      </c>
      <c r="N111" s="120">
        <f t="shared" si="30"/>
        <v>35640</v>
      </c>
      <c r="O111" s="121">
        <v>0.18</v>
      </c>
      <c r="P111" s="86">
        <v>183669</v>
      </c>
      <c r="Q111" s="86">
        <v>25869.55</v>
      </c>
      <c r="R111" s="129"/>
      <c r="S111" s="129"/>
      <c r="T111" s="129">
        <f t="shared" si="40"/>
        <v>183669</v>
      </c>
      <c r="U111" s="129">
        <f t="shared" si="41"/>
        <v>25869.55</v>
      </c>
      <c r="V111" s="147">
        <f t="shared" si="42"/>
        <v>1.02038333333333</v>
      </c>
      <c r="W111" s="133">
        <f t="shared" si="43"/>
        <v>1.02038333333333</v>
      </c>
      <c r="X111" s="133">
        <f t="shared" si="44"/>
        <v>0.776538772822806</v>
      </c>
      <c r="Y111" s="136">
        <f t="shared" si="45"/>
        <v>0.927621212121212</v>
      </c>
      <c r="Z111" s="136">
        <f t="shared" si="46"/>
        <v>0.725857182940516</v>
      </c>
      <c r="AB111" s="149">
        <v>0</v>
      </c>
      <c r="AC111" s="129">
        <v>16</v>
      </c>
      <c r="AD111" s="129">
        <v>4</v>
      </c>
      <c r="AE111" s="129">
        <f t="shared" si="47"/>
        <v>-12</v>
      </c>
      <c r="AF111" s="122">
        <v>6</v>
      </c>
      <c r="AG111" s="122">
        <v>12</v>
      </c>
    </row>
    <row r="112" s="88" customFormat="1" hidden="1" spans="1:34">
      <c r="A112" s="105">
        <v>110</v>
      </c>
      <c r="B112" s="105">
        <v>107829</v>
      </c>
      <c r="C112" s="106" t="s">
        <v>152</v>
      </c>
      <c r="D112" s="106" t="s">
        <v>52</v>
      </c>
      <c r="E112" s="105" t="s">
        <v>32</v>
      </c>
      <c r="F112" s="143">
        <v>4875</v>
      </c>
      <c r="G112" s="143">
        <f t="shared" si="25"/>
        <v>19500</v>
      </c>
      <c r="H112" s="143">
        <f t="shared" si="26"/>
        <v>1705.50395031642</v>
      </c>
      <c r="I112" s="143">
        <f t="shared" si="27"/>
        <v>6822.01580126567</v>
      </c>
      <c r="J112" s="133">
        <v>0.34984696416747</v>
      </c>
      <c r="K112" s="144">
        <v>5600</v>
      </c>
      <c r="L112" s="144">
        <f t="shared" si="28"/>
        <v>22400</v>
      </c>
      <c r="M112" s="145">
        <f t="shared" si="29"/>
        <v>1889.45803493049</v>
      </c>
      <c r="N112" s="145">
        <f t="shared" si="30"/>
        <v>7557.83213972197</v>
      </c>
      <c r="O112" s="136">
        <v>0.337403220523302</v>
      </c>
      <c r="P112" s="146">
        <v>15541.68</v>
      </c>
      <c r="Q112" s="146">
        <v>3130.59</v>
      </c>
      <c r="R112" s="129"/>
      <c r="S112" s="129"/>
      <c r="T112" s="129">
        <f t="shared" si="40"/>
        <v>15541.68</v>
      </c>
      <c r="U112" s="129">
        <f t="shared" si="41"/>
        <v>3130.59</v>
      </c>
      <c r="V112" s="147">
        <f t="shared" si="42"/>
        <v>0.797009230769231</v>
      </c>
      <c r="W112" s="133">
        <f t="shared" si="43"/>
        <v>0.797009230769231</v>
      </c>
      <c r="X112" s="133">
        <f t="shared" si="44"/>
        <v>0.458895155214855</v>
      </c>
      <c r="Y112" s="136">
        <f t="shared" si="45"/>
        <v>0.693825</v>
      </c>
      <c r="Z112" s="136">
        <f t="shared" si="46"/>
        <v>0.414217985015365</v>
      </c>
      <c r="AA112" s="150"/>
      <c r="AB112" s="97">
        <f t="shared" ref="AB111:AB133" si="48">(P112-G112)*0.03</f>
        <v>-118.7496</v>
      </c>
      <c r="AC112" s="151">
        <v>4</v>
      </c>
      <c r="AD112" s="129">
        <v>2</v>
      </c>
      <c r="AE112" s="129">
        <f t="shared" si="47"/>
        <v>-2</v>
      </c>
      <c r="AF112" s="146">
        <v>2</v>
      </c>
      <c r="AG112" s="146">
        <v>6</v>
      </c>
      <c r="AH112" s="152"/>
    </row>
    <row r="113" hidden="1" spans="1:33">
      <c r="A113" s="105">
        <v>111</v>
      </c>
      <c r="B113" s="105">
        <v>103199</v>
      </c>
      <c r="C113" s="106" t="s">
        <v>153</v>
      </c>
      <c r="D113" s="106" t="s">
        <v>52</v>
      </c>
      <c r="E113" s="105" t="s">
        <v>38</v>
      </c>
      <c r="F113" s="107">
        <v>8200</v>
      </c>
      <c r="G113" s="107">
        <f t="shared" si="25"/>
        <v>32800</v>
      </c>
      <c r="H113" s="107">
        <f t="shared" si="26"/>
        <v>2869.85923540616</v>
      </c>
      <c r="I113" s="107">
        <f t="shared" si="27"/>
        <v>11479.4369416246</v>
      </c>
      <c r="J113" s="118">
        <v>0.349982833586117</v>
      </c>
      <c r="K113" s="119">
        <f>F113*1.15</f>
        <v>9430</v>
      </c>
      <c r="L113" s="119">
        <f t="shared" si="28"/>
        <v>37720</v>
      </c>
      <c r="M113" s="120">
        <f t="shared" si="29"/>
        <v>3182.94804528507</v>
      </c>
      <c r="N113" s="120">
        <f t="shared" si="30"/>
        <v>12731.7921811403</v>
      </c>
      <c r="O113" s="121">
        <v>0.337534257188237</v>
      </c>
      <c r="P113" s="122">
        <v>25972.52</v>
      </c>
      <c r="Q113" s="122">
        <v>6344.37</v>
      </c>
      <c r="R113" s="129"/>
      <c r="S113" s="129"/>
      <c r="T113" s="129">
        <f t="shared" si="40"/>
        <v>25972.52</v>
      </c>
      <c r="U113" s="129">
        <f t="shared" si="41"/>
        <v>6344.37</v>
      </c>
      <c r="V113" s="147">
        <f t="shared" si="42"/>
        <v>0.791845121951219</v>
      </c>
      <c r="W113" s="133">
        <f t="shared" si="43"/>
        <v>0.791845121951219</v>
      </c>
      <c r="X113" s="133">
        <f t="shared" si="44"/>
        <v>0.552672577258143</v>
      </c>
      <c r="Y113" s="136">
        <f t="shared" si="45"/>
        <v>0.688560975609756</v>
      </c>
      <c r="Z113" s="136">
        <f t="shared" si="46"/>
        <v>0.498309264692363</v>
      </c>
      <c r="AB113" s="97">
        <f t="shared" si="48"/>
        <v>-204.8244</v>
      </c>
      <c r="AC113" s="129">
        <v>8</v>
      </c>
      <c r="AD113" s="129">
        <v>0</v>
      </c>
      <c r="AE113" s="129">
        <f t="shared" si="47"/>
        <v>-8</v>
      </c>
      <c r="AF113" s="122">
        <v>4</v>
      </c>
      <c r="AG113" s="122">
        <v>9</v>
      </c>
    </row>
    <row r="114" hidden="1" spans="1:33">
      <c r="A114" s="105">
        <v>112</v>
      </c>
      <c r="B114" s="105">
        <v>572</v>
      </c>
      <c r="C114" s="106" t="s">
        <v>154</v>
      </c>
      <c r="D114" s="106" t="s">
        <v>52</v>
      </c>
      <c r="E114" s="105" t="s">
        <v>38</v>
      </c>
      <c r="F114" s="107">
        <v>8450</v>
      </c>
      <c r="G114" s="107">
        <f t="shared" si="25"/>
        <v>33800</v>
      </c>
      <c r="H114" s="107">
        <f t="shared" si="26"/>
        <v>2566.80885603567</v>
      </c>
      <c r="I114" s="107">
        <f t="shared" si="27"/>
        <v>10267.2354241427</v>
      </c>
      <c r="J114" s="118">
        <v>0.303764361661026</v>
      </c>
      <c r="K114" s="119">
        <v>9800</v>
      </c>
      <c r="L114" s="119">
        <f t="shared" si="28"/>
        <v>39200</v>
      </c>
      <c r="M114" s="120">
        <f t="shared" si="29"/>
        <v>2871.00540276409</v>
      </c>
      <c r="N114" s="120">
        <f t="shared" si="30"/>
        <v>11484.0216110564</v>
      </c>
      <c r="O114" s="121">
        <v>0.292959734975928</v>
      </c>
      <c r="P114" s="122">
        <v>26690.98</v>
      </c>
      <c r="Q114" s="122">
        <v>7094.38</v>
      </c>
      <c r="R114" s="129"/>
      <c r="S114" s="129"/>
      <c r="T114" s="129">
        <f t="shared" si="40"/>
        <v>26690.98</v>
      </c>
      <c r="U114" s="129">
        <f t="shared" si="41"/>
        <v>7094.38</v>
      </c>
      <c r="V114" s="147">
        <f t="shared" si="42"/>
        <v>0.789673964497041</v>
      </c>
      <c r="W114" s="133">
        <f t="shared" si="43"/>
        <v>0.789673964497041</v>
      </c>
      <c r="X114" s="133">
        <f t="shared" si="44"/>
        <v>0.690972760137364</v>
      </c>
      <c r="Y114" s="136">
        <f t="shared" si="45"/>
        <v>0.680892346938776</v>
      </c>
      <c r="Z114" s="136">
        <f t="shared" si="46"/>
        <v>0.617760941269023</v>
      </c>
      <c r="AB114" s="97">
        <f t="shared" si="48"/>
        <v>-213.2706</v>
      </c>
      <c r="AC114" s="129">
        <v>10</v>
      </c>
      <c r="AD114" s="129">
        <v>4</v>
      </c>
      <c r="AE114" s="129">
        <f t="shared" si="47"/>
        <v>-6</v>
      </c>
      <c r="AF114" s="122">
        <v>4</v>
      </c>
      <c r="AG114" s="122">
        <v>6</v>
      </c>
    </row>
    <row r="115" hidden="1" spans="1:33">
      <c r="A115" s="141">
        <v>113</v>
      </c>
      <c r="B115" s="141">
        <v>391</v>
      </c>
      <c r="C115" s="142" t="s">
        <v>155</v>
      </c>
      <c r="D115" s="142" t="s">
        <v>52</v>
      </c>
      <c r="E115" s="141" t="s">
        <v>38</v>
      </c>
      <c r="F115" s="107">
        <v>8775</v>
      </c>
      <c r="G115" s="107">
        <f t="shared" si="25"/>
        <v>35100</v>
      </c>
      <c r="H115" s="107">
        <f t="shared" si="26"/>
        <v>3118.51231424798</v>
      </c>
      <c r="I115" s="107">
        <f t="shared" si="27"/>
        <v>12474.0492569919</v>
      </c>
      <c r="J115" s="118">
        <v>0.355386018717718</v>
      </c>
      <c r="K115" s="119">
        <v>10500</v>
      </c>
      <c r="L115" s="119">
        <f t="shared" si="28"/>
        <v>42000</v>
      </c>
      <c r="M115" s="120">
        <f t="shared" si="29"/>
        <v>3598.82518649664</v>
      </c>
      <c r="N115" s="120">
        <f t="shared" si="30"/>
        <v>14395.3007459866</v>
      </c>
      <c r="O115" s="121">
        <v>0.342745255856823</v>
      </c>
      <c r="P115" s="86">
        <v>28849.75</v>
      </c>
      <c r="Q115" s="86">
        <v>9526.16</v>
      </c>
      <c r="R115" s="129"/>
      <c r="S115" s="129"/>
      <c r="T115" s="129">
        <f t="shared" si="40"/>
        <v>28849.75</v>
      </c>
      <c r="U115" s="129">
        <f t="shared" si="41"/>
        <v>9526.16</v>
      </c>
      <c r="V115" s="147">
        <f t="shared" si="42"/>
        <v>0.821930199430199</v>
      </c>
      <c r="W115" s="133">
        <f t="shared" si="43"/>
        <v>0.821930199430199</v>
      </c>
      <c r="X115" s="133">
        <f t="shared" si="44"/>
        <v>0.763678241422723</v>
      </c>
      <c r="Y115" s="136">
        <f t="shared" si="45"/>
        <v>0.68689880952381</v>
      </c>
      <c r="Z115" s="136">
        <f t="shared" si="46"/>
        <v>0.661754844035189</v>
      </c>
      <c r="AB115" s="97">
        <f>(P115-G115)*0.01</f>
        <v>-62.5025</v>
      </c>
      <c r="AC115" s="129">
        <v>10</v>
      </c>
      <c r="AD115" s="129">
        <v>6</v>
      </c>
      <c r="AE115" s="129">
        <f t="shared" si="47"/>
        <v>-4</v>
      </c>
      <c r="AF115" s="122">
        <v>5</v>
      </c>
      <c r="AG115" s="122">
        <v>9</v>
      </c>
    </row>
    <row r="116" hidden="1" spans="1:33">
      <c r="A116" s="105">
        <v>114</v>
      </c>
      <c r="B116" s="105">
        <v>341</v>
      </c>
      <c r="C116" s="106" t="s">
        <v>156</v>
      </c>
      <c r="D116" s="106" t="s">
        <v>31</v>
      </c>
      <c r="E116" s="105" t="s">
        <v>35</v>
      </c>
      <c r="F116" s="107">
        <v>25000</v>
      </c>
      <c r="G116" s="107">
        <f t="shared" si="25"/>
        <v>100000</v>
      </c>
      <c r="H116" s="107">
        <f t="shared" si="26"/>
        <v>6834.5297782842</v>
      </c>
      <c r="I116" s="107">
        <f t="shared" si="27"/>
        <v>27338.1191131368</v>
      </c>
      <c r="J116" s="118">
        <v>0.273381191131368</v>
      </c>
      <c r="K116" s="119">
        <f>F116*1.1</f>
        <v>27500</v>
      </c>
      <c r="L116" s="119">
        <f t="shared" si="28"/>
        <v>110000</v>
      </c>
      <c r="M116" s="120">
        <f t="shared" si="29"/>
        <v>7250.5748328769</v>
      </c>
      <c r="N116" s="120">
        <f t="shared" si="30"/>
        <v>29002.2993315076</v>
      </c>
      <c r="O116" s="121">
        <v>0.263657266650069</v>
      </c>
      <c r="P116" s="122">
        <v>75613.01</v>
      </c>
      <c r="Q116" s="122">
        <v>20081.33</v>
      </c>
      <c r="R116" s="129">
        <v>4071.6</v>
      </c>
      <c r="S116" s="129">
        <v>2613.3500000204</v>
      </c>
      <c r="T116" s="129">
        <f t="shared" si="40"/>
        <v>71541.41</v>
      </c>
      <c r="U116" s="129">
        <f t="shared" si="41"/>
        <v>17467.9799999796</v>
      </c>
      <c r="V116" s="147">
        <f t="shared" si="42"/>
        <v>0.7561301</v>
      </c>
      <c r="W116" s="133">
        <f t="shared" si="43"/>
        <v>0.7154141</v>
      </c>
      <c r="X116" s="133">
        <f t="shared" si="44"/>
        <v>0.638960563734822</v>
      </c>
      <c r="Y116" s="136">
        <f t="shared" si="45"/>
        <v>0.650376454545454</v>
      </c>
      <c r="Z116" s="136">
        <f t="shared" si="46"/>
        <v>0.602296383480281</v>
      </c>
      <c r="AB116" s="97">
        <f t="shared" si="48"/>
        <v>-731.6097</v>
      </c>
      <c r="AC116" s="129">
        <v>15</v>
      </c>
      <c r="AD116" s="129">
        <v>10</v>
      </c>
      <c r="AE116" s="129">
        <f t="shared" si="47"/>
        <v>-5</v>
      </c>
      <c r="AF116" s="122">
        <v>7</v>
      </c>
      <c r="AG116" s="122">
        <v>30</v>
      </c>
    </row>
    <row r="117" hidden="1" spans="1:33">
      <c r="A117" s="105">
        <v>115</v>
      </c>
      <c r="B117" s="105">
        <v>732</v>
      </c>
      <c r="C117" s="106" t="s">
        <v>157</v>
      </c>
      <c r="D117" s="106" t="s">
        <v>31</v>
      </c>
      <c r="E117" s="105" t="s">
        <v>32</v>
      </c>
      <c r="F117" s="107">
        <v>6500</v>
      </c>
      <c r="G117" s="107">
        <f t="shared" si="25"/>
        <v>26000</v>
      </c>
      <c r="H117" s="107">
        <f t="shared" si="26"/>
        <v>2269.92112759979</v>
      </c>
      <c r="I117" s="107">
        <f t="shared" si="27"/>
        <v>9079.68451039918</v>
      </c>
      <c r="J117" s="118">
        <v>0.349218635015353</v>
      </c>
      <c r="K117" s="119">
        <f t="shared" ref="K117:K124" si="49">F117*1.15</f>
        <v>7475</v>
      </c>
      <c r="L117" s="119">
        <f t="shared" si="28"/>
        <v>29900</v>
      </c>
      <c r="M117" s="120">
        <f t="shared" si="29"/>
        <v>2517.55937256711</v>
      </c>
      <c r="N117" s="120">
        <f t="shared" si="30"/>
        <v>10070.2374902684</v>
      </c>
      <c r="O117" s="121">
        <v>0.336797240477205</v>
      </c>
      <c r="P117" s="122">
        <v>19414.99</v>
      </c>
      <c r="Q117" s="122">
        <v>4950.67</v>
      </c>
      <c r="R117" s="129"/>
      <c r="S117" s="129"/>
      <c r="T117" s="129">
        <f t="shared" si="40"/>
        <v>19414.99</v>
      </c>
      <c r="U117" s="129">
        <f t="shared" si="41"/>
        <v>4950.67</v>
      </c>
      <c r="V117" s="147">
        <f t="shared" si="42"/>
        <v>0.746730384615385</v>
      </c>
      <c r="W117" s="133">
        <f t="shared" si="43"/>
        <v>0.746730384615385</v>
      </c>
      <c r="X117" s="133">
        <f t="shared" si="44"/>
        <v>0.54524691847276</v>
      </c>
      <c r="Y117" s="136">
        <f t="shared" si="45"/>
        <v>0.649330769230769</v>
      </c>
      <c r="Z117" s="136">
        <f t="shared" si="46"/>
        <v>0.49161402646007</v>
      </c>
      <c r="AB117" s="97">
        <f t="shared" si="48"/>
        <v>-197.5503</v>
      </c>
      <c r="AC117" s="129">
        <v>6</v>
      </c>
      <c r="AD117" s="129">
        <v>2</v>
      </c>
      <c r="AE117" s="129">
        <f t="shared" si="47"/>
        <v>-4</v>
      </c>
      <c r="AF117" s="122">
        <v>4</v>
      </c>
      <c r="AG117" s="122">
        <v>12</v>
      </c>
    </row>
    <row r="118" hidden="1" spans="1:33">
      <c r="A118" s="105">
        <v>116</v>
      </c>
      <c r="B118" s="105">
        <v>114844</v>
      </c>
      <c r="C118" s="106" t="s">
        <v>158</v>
      </c>
      <c r="D118" s="106" t="s">
        <v>52</v>
      </c>
      <c r="E118" s="105" t="s">
        <v>38</v>
      </c>
      <c r="F118" s="107">
        <v>9000</v>
      </c>
      <c r="G118" s="107">
        <f t="shared" si="25"/>
        <v>36000</v>
      </c>
      <c r="H118" s="107">
        <f t="shared" si="26"/>
        <v>1654.84257746787</v>
      </c>
      <c r="I118" s="107">
        <f t="shared" si="27"/>
        <v>6619.37030987148</v>
      </c>
      <c r="J118" s="118">
        <v>0.18387139749643</v>
      </c>
      <c r="K118" s="119">
        <f t="shared" si="49"/>
        <v>10350</v>
      </c>
      <c r="L118" s="119">
        <f t="shared" si="28"/>
        <v>41400</v>
      </c>
      <c r="M118" s="120">
        <f t="shared" si="29"/>
        <v>1863</v>
      </c>
      <c r="N118" s="120">
        <f t="shared" si="30"/>
        <v>7452</v>
      </c>
      <c r="O118" s="121">
        <v>0.18</v>
      </c>
      <c r="P118" s="122">
        <v>26619.06</v>
      </c>
      <c r="Q118" s="122">
        <v>4381.16</v>
      </c>
      <c r="R118" s="129"/>
      <c r="S118" s="129"/>
      <c r="T118" s="129">
        <f t="shared" si="40"/>
        <v>26619.06</v>
      </c>
      <c r="U118" s="129">
        <f t="shared" si="41"/>
        <v>4381.16</v>
      </c>
      <c r="V118" s="147">
        <f t="shared" si="42"/>
        <v>0.739418333333333</v>
      </c>
      <c r="W118" s="133">
        <f t="shared" si="43"/>
        <v>0.739418333333333</v>
      </c>
      <c r="X118" s="133">
        <f t="shared" si="44"/>
        <v>0.661869603135266</v>
      </c>
      <c r="Y118" s="136">
        <f t="shared" si="45"/>
        <v>0.642972463768116</v>
      </c>
      <c r="Z118" s="136">
        <f t="shared" si="46"/>
        <v>0.587917337627483</v>
      </c>
      <c r="AB118" s="97">
        <f t="shared" si="48"/>
        <v>-281.4282</v>
      </c>
      <c r="AC118" s="129">
        <v>6</v>
      </c>
      <c r="AD118" s="129">
        <v>0</v>
      </c>
      <c r="AE118" s="129">
        <f t="shared" si="47"/>
        <v>-6</v>
      </c>
      <c r="AF118" s="122">
        <v>2</v>
      </c>
      <c r="AG118" s="122">
        <v>9</v>
      </c>
    </row>
    <row r="119" hidden="1" spans="1:33">
      <c r="A119" s="105">
        <v>117</v>
      </c>
      <c r="B119" s="105">
        <v>106066</v>
      </c>
      <c r="C119" s="106" t="s">
        <v>159</v>
      </c>
      <c r="D119" s="106" t="s">
        <v>87</v>
      </c>
      <c r="E119" s="105" t="s">
        <v>35</v>
      </c>
      <c r="F119" s="107">
        <v>10400</v>
      </c>
      <c r="G119" s="107">
        <f t="shared" si="25"/>
        <v>41600</v>
      </c>
      <c r="H119" s="107">
        <f t="shared" si="26"/>
        <v>3566.34234688288</v>
      </c>
      <c r="I119" s="107">
        <f t="shared" si="27"/>
        <v>14265.3693875315</v>
      </c>
      <c r="J119" s="118">
        <v>0.342917533354123</v>
      </c>
      <c r="K119" s="119">
        <f t="shared" si="49"/>
        <v>11960</v>
      </c>
      <c r="L119" s="119">
        <f t="shared" si="28"/>
        <v>47840</v>
      </c>
      <c r="M119" s="120">
        <f t="shared" si="29"/>
        <v>3955.41434986852</v>
      </c>
      <c r="N119" s="120">
        <f t="shared" si="30"/>
        <v>15821.6573994741</v>
      </c>
      <c r="O119" s="121">
        <v>0.330720263366933</v>
      </c>
      <c r="P119" s="122">
        <v>30470.87</v>
      </c>
      <c r="Q119" s="122">
        <v>9297.53</v>
      </c>
      <c r="R119" s="129"/>
      <c r="S119" s="129"/>
      <c r="T119" s="129">
        <f t="shared" si="40"/>
        <v>30470.87</v>
      </c>
      <c r="U119" s="129">
        <f t="shared" si="41"/>
        <v>9297.53</v>
      </c>
      <c r="V119" s="147">
        <f t="shared" si="42"/>
        <v>0.732472836538462</v>
      </c>
      <c r="W119" s="133">
        <f t="shared" si="43"/>
        <v>0.732472836538462</v>
      </c>
      <c r="X119" s="133">
        <f t="shared" si="44"/>
        <v>0.651755292654841</v>
      </c>
      <c r="Y119" s="136">
        <f t="shared" si="45"/>
        <v>0.636932901337793</v>
      </c>
      <c r="Z119" s="136">
        <f t="shared" si="46"/>
        <v>0.587645767143779</v>
      </c>
      <c r="AB119" s="97">
        <v>0</v>
      </c>
      <c r="AC119" s="129">
        <v>6</v>
      </c>
      <c r="AD119" s="129">
        <v>8</v>
      </c>
      <c r="AE119" s="139">
        <f t="shared" si="47"/>
        <v>2</v>
      </c>
      <c r="AF119" s="122">
        <v>5</v>
      </c>
      <c r="AG119" s="122">
        <v>9</v>
      </c>
    </row>
    <row r="120" hidden="1" spans="1:33">
      <c r="A120" s="105">
        <v>118</v>
      </c>
      <c r="B120" s="105">
        <v>570</v>
      </c>
      <c r="C120" s="106" t="s">
        <v>160</v>
      </c>
      <c r="D120" s="106" t="s">
        <v>43</v>
      </c>
      <c r="E120" s="105" t="s">
        <v>32</v>
      </c>
      <c r="F120" s="107">
        <v>6500</v>
      </c>
      <c r="G120" s="107">
        <f t="shared" si="25"/>
        <v>26000</v>
      </c>
      <c r="H120" s="107">
        <f t="shared" si="26"/>
        <v>1997.07736054114</v>
      </c>
      <c r="I120" s="107">
        <f t="shared" si="27"/>
        <v>7988.30944216456</v>
      </c>
      <c r="J120" s="118">
        <v>0.307242670852483</v>
      </c>
      <c r="K120" s="119">
        <f t="shared" si="49"/>
        <v>7475</v>
      </c>
      <c r="L120" s="119">
        <f t="shared" si="28"/>
        <v>29900</v>
      </c>
      <c r="M120" s="120">
        <f t="shared" si="29"/>
        <v>2214.94957055546</v>
      </c>
      <c r="N120" s="120">
        <f t="shared" si="30"/>
        <v>8859.79828222183</v>
      </c>
      <c r="O120" s="121">
        <v>0.296314323820128</v>
      </c>
      <c r="P120" s="122">
        <v>19026.36</v>
      </c>
      <c r="Q120" s="122">
        <v>5048.96</v>
      </c>
      <c r="R120" s="129"/>
      <c r="S120" s="129"/>
      <c r="T120" s="129">
        <f t="shared" si="40"/>
        <v>19026.36</v>
      </c>
      <c r="U120" s="129">
        <f t="shared" si="41"/>
        <v>5048.96</v>
      </c>
      <c r="V120" s="147">
        <f t="shared" si="42"/>
        <v>0.731783076923077</v>
      </c>
      <c r="W120" s="133">
        <f t="shared" si="43"/>
        <v>0.731783076923077</v>
      </c>
      <c r="X120" s="133">
        <f t="shared" si="44"/>
        <v>0.632043617808564</v>
      </c>
      <c r="Y120" s="136">
        <f t="shared" si="45"/>
        <v>0.636333110367893</v>
      </c>
      <c r="Z120" s="136">
        <f t="shared" si="46"/>
        <v>0.569873019584577</v>
      </c>
      <c r="AB120" s="97">
        <f t="shared" si="48"/>
        <v>-209.2092</v>
      </c>
      <c r="AC120" s="129">
        <v>8</v>
      </c>
      <c r="AD120" s="129">
        <v>0</v>
      </c>
      <c r="AE120" s="129">
        <f t="shared" si="47"/>
        <v>-8</v>
      </c>
      <c r="AF120" s="122">
        <v>4</v>
      </c>
      <c r="AG120" s="122">
        <v>12</v>
      </c>
    </row>
    <row r="121" spans="1:33">
      <c r="A121" s="105">
        <v>119</v>
      </c>
      <c r="B121" s="105">
        <v>52</v>
      </c>
      <c r="C121" s="106" t="s">
        <v>161</v>
      </c>
      <c r="D121" s="106" t="s">
        <v>34</v>
      </c>
      <c r="E121" s="105" t="s">
        <v>32</v>
      </c>
      <c r="F121" s="107">
        <v>6500</v>
      </c>
      <c r="G121" s="107">
        <f t="shared" si="25"/>
        <v>26000</v>
      </c>
      <c r="H121" s="107">
        <f t="shared" si="26"/>
        <v>2024.75639642487</v>
      </c>
      <c r="I121" s="107">
        <f t="shared" si="27"/>
        <v>8099.02558569946</v>
      </c>
      <c r="J121" s="118">
        <v>0.311500984065364</v>
      </c>
      <c r="K121" s="119">
        <f t="shared" si="49"/>
        <v>7475</v>
      </c>
      <c r="L121" s="119">
        <f t="shared" si="28"/>
        <v>29900</v>
      </c>
      <c r="M121" s="120">
        <f t="shared" si="29"/>
        <v>2245.64826548605</v>
      </c>
      <c r="N121" s="120">
        <f t="shared" si="30"/>
        <v>8982.59306194419</v>
      </c>
      <c r="O121" s="121">
        <v>0.300421172640274</v>
      </c>
      <c r="P121" s="122">
        <v>18791.44</v>
      </c>
      <c r="Q121" s="122">
        <v>6280.35</v>
      </c>
      <c r="R121" s="129"/>
      <c r="S121" s="129"/>
      <c r="T121" s="129">
        <f t="shared" si="40"/>
        <v>18791.44</v>
      </c>
      <c r="U121" s="129">
        <f t="shared" si="41"/>
        <v>6280.35</v>
      </c>
      <c r="V121" s="147">
        <f t="shared" si="42"/>
        <v>0.722747692307692</v>
      </c>
      <c r="W121" s="133">
        <f t="shared" si="43"/>
        <v>0.722747692307692</v>
      </c>
      <c r="X121" s="133">
        <f t="shared" si="44"/>
        <v>0.775445136398789</v>
      </c>
      <c r="Y121" s="136">
        <f t="shared" si="45"/>
        <v>0.628476254180602</v>
      </c>
      <c r="Z121" s="136">
        <f t="shared" si="46"/>
        <v>0.699168932254923</v>
      </c>
      <c r="AB121" s="97">
        <f t="shared" si="48"/>
        <v>-216.2568</v>
      </c>
      <c r="AC121" s="129">
        <v>6</v>
      </c>
      <c r="AD121" s="129">
        <v>4</v>
      </c>
      <c r="AE121" s="129">
        <f t="shared" si="47"/>
        <v>-2</v>
      </c>
      <c r="AF121" s="122">
        <v>4</v>
      </c>
      <c r="AG121" s="122">
        <v>6</v>
      </c>
    </row>
    <row r="122" hidden="1" spans="1:33">
      <c r="A122" s="105">
        <v>120</v>
      </c>
      <c r="B122" s="105">
        <v>111064</v>
      </c>
      <c r="C122" s="106" t="s">
        <v>162</v>
      </c>
      <c r="D122" s="106" t="s">
        <v>31</v>
      </c>
      <c r="E122" s="105" t="s">
        <v>32</v>
      </c>
      <c r="F122" s="107">
        <v>3000</v>
      </c>
      <c r="G122" s="107">
        <f t="shared" si="25"/>
        <v>12000</v>
      </c>
      <c r="H122" s="107">
        <f t="shared" si="26"/>
        <v>796.734513685719</v>
      </c>
      <c r="I122" s="107">
        <f t="shared" si="27"/>
        <v>3186.93805474288</v>
      </c>
      <c r="J122" s="118">
        <v>0.265578171228573</v>
      </c>
      <c r="K122" s="119">
        <f t="shared" si="49"/>
        <v>3450</v>
      </c>
      <c r="L122" s="119">
        <f t="shared" si="28"/>
        <v>13800</v>
      </c>
      <c r="M122" s="120">
        <f t="shared" si="29"/>
        <v>883.654686494826</v>
      </c>
      <c r="N122" s="120">
        <f t="shared" si="30"/>
        <v>3534.6187459793</v>
      </c>
      <c r="O122" s="121">
        <v>0.256131793186906</v>
      </c>
      <c r="P122" s="122">
        <v>8497.1</v>
      </c>
      <c r="Q122" s="122">
        <v>2158.79</v>
      </c>
      <c r="R122" s="129"/>
      <c r="S122" s="129"/>
      <c r="T122" s="129">
        <f t="shared" si="40"/>
        <v>8497.1</v>
      </c>
      <c r="U122" s="129">
        <f t="shared" si="41"/>
        <v>2158.79</v>
      </c>
      <c r="V122" s="147">
        <f t="shared" si="42"/>
        <v>0.708091666666667</v>
      </c>
      <c r="W122" s="133">
        <f t="shared" si="43"/>
        <v>0.708091666666667</v>
      </c>
      <c r="X122" s="133">
        <f t="shared" si="44"/>
        <v>0.677386871949781</v>
      </c>
      <c r="Y122" s="136">
        <f t="shared" si="45"/>
        <v>0.615731884057971</v>
      </c>
      <c r="Z122" s="136">
        <f t="shared" si="46"/>
        <v>0.61075611123708</v>
      </c>
      <c r="AB122" s="97">
        <f t="shared" si="48"/>
        <v>-105.087</v>
      </c>
      <c r="AC122" s="129">
        <v>6</v>
      </c>
      <c r="AD122" s="129">
        <v>2</v>
      </c>
      <c r="AE122" s="129">
        <f t="shared" si="47"/>
        <v>-4</v>
      </c>
      <c r="AF122" s="122">
        <v>2</v>
      </c>
      <c r="AG122" s="122">
        <v>6</v>
      </c>
    </row>
    <row r="123" hidden="1" spans="1:33">
      <c r="A123" s="141">
        <v>121</v>
      </c>
      <c r="B123" s="141">
        <v>308</v>
      </c>
      <c r="C123" s="142" t="s">
        <v>163</v>
      </c>
      <c r="D123" s="142" t="s">
        <v>52</v>
      </c>
      <c r="E123" s="141" t="s">
        <v>32</v>
      </c>
      <c r="F123" s="107">
        <v>8000</v>
      </c>
      <c r="G123" s="107">
        <f t="shared" si="25"/>
        <v>32000</v>
      </c>
      <c r="H123" s="107">
        <f t="shared" si="26"/>
        <v>2834.46722292801</v>
      </c>
      <c r="I123" s="107">
        <f t="shared" si="27"/>
        <v>11337.868891712</v>
      </c>
      <c r="J123" s="118">
        <v>0.354308402866001</v>
      </c>
      <c r="K123" s="119">
        <f t="shared" si="49"/>
        <v>9200</v>
      </c>
      <c r="L123" s="119">
        <f t="shared" si="28"/>
        <v>36800</v>
      </c>
      <c r="M123" s="120">
        <f t="shared" si="29"/>
        <v>3143.69492250253</v>
      </c>
      <c r="N123" s="120">
        <f t="shared" si="30"/>
        <v>12574.7796900101</v>
      </c>
      <c r="O123" s="121">
        <v>0.341705969837231</v>
      </c>
      <c r="P123" s="86">
        <v>23705.97</v>
      </c>
      <c r="Q123" s="86">
        <v>7058.36</v>
      </c>
      <c r="R123" s="129"/>
      <c r="S123" s="129"/>
      <c r="T123" s="129">
        <f t="shared" si="40"/>
        <v>23705.97</v>
      </c>
      <c r="U123" s="129">
        <f t="shared" si="41"/>
        <v>7058.36</v>
      </c>
      <c r="V123" s="147">
        <f t="shared" si="42"/>
        <v>0.7408115625</v>
      </c>
      <c r="W123" s="133">
        <f t="shared" si="43"/>
        <v>0.7408115625</v>
      </c>
      <c r="X123" s="133">
        <f t="shared" si="44"/>
        <v>0.622547329433283</v>
      </c>
      <c r="Y123" s="136">
        <f t="shared" si="45"/>
        <v>0.644183967391304</v>
      </c>
      <c r="Z123" s="136">
        <f t="shared" si="46"/>
        <v>0.561310828022493</v>
      </c>
      <c r="AB123" s="97">
        <f t="shared" si="48"/>
        <v>-248.8209</v>
      </c>
      <c r="AC123" s="129">
        <v>10</v>
      </c>
      <c r="AD123" s="129">
        <v>0</v>
      </c>
      <c r="AE123" s="129">
        <f t="shared" si="47"/>
        <v>-10</v>
      </c>
      <c r="AF123" s="122">
        <v>4</v>
      </c>
      <c r="AG123" s="122">
        <v>6</v>
      </c>
    </row>
    <row r="124" hidden="1" spans="1:33">
      <c r="A124" s="105">
        <v>122</v>
      </c>
      <c r="B124" s="105">
        <v>594</v>
      </c>
      <c r="C124" s="106" t="s">
        <v>164</v>
      </c>
      <c r="D124" s="106" t="s">
        <v>37</v>
      </c>
      <c r="E124" s="105" t="s">
        <v>32</v>
      </c>
      <c r="F124" s="107">
        <v>7000</v>
      </c>
      <c r="G124" s="107">
        <f t="shared" si="25"/>
        <v>28000</v>
      </c>
      <c r="H124" s="107">
        <f t="shared" si="26"/>
        <v>2149.61800591656</v>
      </c>
      <c r="I124" s="107">
        <f t="shared" si="27"/>
        <v>8598.47202366625</v>
      </c>
      <c r="J124" s="118">
        <v>0.307088286559509</v>
      </c>
      <c r="K124" s="119">
        <f t="shared" si="49"/>
        <v>8050</v>
      </c>
      <c r="L124" s="119">
        <f t="shared" si="28"/>
        <v>32200</v>
      </c>
      <c r="M124" s="120">
        <f t="shared" si="29"/>
        <v>2384.13171824902</v>
      </c>
      <c r="N124" s="120">
        <f t="shared" si="30"/>
        <v>9536.52687299609</v>
      </c>
      <c r="O124" s="121">
        <v>0.296165430838388</v>
      </c>
      <c r="P124" s="122">
        <v>18451.6</v>
      </c>
      <c r="Q124" s="122">
        <v>4596.08</v>
      </c>
      <c r="R124" s="129"/>
      <c r="S124" s="129"/>
      <c r="T124" s="129">
        <f t="shared" si="40"/>
        <v>18451.6</v>
      </c>
      <c r="U124" s="129">
        <f t="shared" si="41"/>
        <v>4596.08</v>
      </c>
      <c r="V124" s="147">
        <f t="shared" si="42"/>
        <v>0.658985714285714</v>
      </c>
      <c r="W124" s="133">
        <f t="shared" si="43"/>
        <v>0.658985714285714</v>
      </c>
      <c r="X124" s="133">
        <f t="shared" si="44"/>
        <v>0.534522876547118</v>
      </c>
      <c r="Y124" s="136">
        <f t="shared" si="45"/>
        <v>0.573031055900621</v>
      </c>
      <c r="Z124" s="136">
        <f t="shared" si="46"/>
        <v>0.481944848602524</v>
      </c>
      <c r="AB124" s="97">
        <f t="shared" si="48"/>
        <v>-286.452</v>
      </c>
      <c r="AC124" s="129">
        <v>6</v>
      </c>
      <c r="AD124" s="129">
        <v>0</v>
      </c>
      <c r="AE124" s="129">
        <f t="shared" si="47"/>
        <v>-6</v>
      </c>
      <c r="AF124" s="122">
        <v>4</v>
      </c>
      <c r="AG124" s="122">
        <v>6</v>
      </c>
    </row>
    <row r="125" hidden="1" spans="1:33">
      <c r="A125" s="105">
        <v>123</v>
      </c>
      <c r="B125" s="105">
        <v>113023</v>
      </c>
      <c r="C125" s="106" t="s">
        <v>165</v>
      </c>
      <c r="D125" s="106" t="s">
        <v>52</v>
      </c>
      <c r="E125" s="105" t="s">
        <v>32</v>
      </c>
      <c r="F125" s="107">
        <v>4875</v>
      </c>
      <c r="G125" s="107">
        <f t="shared" si="25"/>
        <v>19500</v>
      </c>
      <c r="H125" s="107">
        <f t="shared" si="26"/>
        <v>1060.29492531798</v>
      </c>
      <c r="I125" s="107">
        <f t="shared" si="27"/>
        <v>4241.17970127191</v>
      </c>
      <c r="J125" s="118">
        <v>0.217496394937021</v>
      </c>
      <c r="K125" s="119">
        <v>5600</v>
      </c>
      <c r="L125" s="119">
        <f t="shared" si="28"/>
        <v>22400</v>
      </c>
      <c r="M125" s="120">
        <f t="shared" si="29"/>
        <v>1174.65735899726</v>
      </c>
      <c r="N125" s="120">
        <f t="shared" si="30"/>
        <v>4698.62943598904</v>
      </c>
      <c r="O125" s="121">
        <v>0.209760242678082</v>
      </c>
      <c r="P125" s="122">
        <v>12798.64</v>
      </c>
      <c r="Q125" s="122">
        <v>2236.15</v>
      </c>
      <c r="R125" s="129"/>
      <c r="S125" s="129"/>
      <c r="T125" s="129">
        <f t="shared" si="40"/>
        <v>12798.64</v>
      </c>
      <c r="U125" s="129">
        <f t="shared" si="41"/>
        <v>2236.15</v>
      </c>
      <c r="V125" s="147">
        <f t="shared" si="42"/>
        <v>0.656340512820513</v>
      </c>
      <c r="W125" s="133">
        <f t="shared" si="43"/>
        <v>0.656340512820513</v>
      </c>
      <c r="X125" s="133">
        <f t="shared" si="44"/>
        <v>0.527247171189042</v>
      </c>
      <c r="Y125" s="136">
        <f t="shared" si="45"/>
        <v>0.571367857142857</v>
      </c>
      <c r="Z125" s="136">
        <f t="shared" si="46"/>
        <v>0.475915377125138</v>
      </c>
      <c r="AB125" s="97">
        <f t="shared" si="48"/>
        <v>-201.0408</v>
      </c>
      <c r="AC125" s="129">
        <v>9</v>
      </c>
      <c r="AD125" s="129">
        <v>4</v>
      </c>
      <c r="AE125" s="129">
        <f t="shared" si="47"/>
        <v>-5</v>
      </c>
      <c r="AF125" s="122">
        <v>2</v>
      </c>
      <c r="AG125" s="122">
        <v>9</v>
      </c>
    </row>
    <row r="126" hidden="1" spans="1:33">
      <c r="A126" s="105">
        <v>124</v>
      </c>
      <c r="B126" s="105">
        <v>113833</v>
      </c>
      <c r="C126" s="106" t="s">
        <v>166</v>
      </c>
      <c r="D126" s="106" t="s">
        <v>43</v>
      </c>
      <c r="E126" s="105" t="s">
        <v>32</v>
      </c>
      <c r="F126" s="107">
        <v>5500</v>
      </c>
      <c r="G126" s="107">
        <f t="shared" si="25"/>
        <v>22000</v>
      </c>
      <c r="H126" s="107">
        <f t="shared" si="26"/>
        <v>1403.72977698907</v>
      </c>
      <c r="I126" s="107">
        <f t="shared" si="27"/>
        <v>5614.91910795629</v>
      </c>
      <c r="J126" s="118">
        <v>0.255223595816195</v>
      </c>
      <c r="K126" s="119">
        <f>F126*1.15</f>
        <v>6325</v>
      </c>
      <c r="L126" s="119">
        <f t="shared" si="28"/>
        <v>25300</v>
      </c>
      <c r="M126" s="120">
        <f t="shared" si="29"/>
        <v>1556.87041881811</v>
      </c>
      <c r="N126" s="120">
        <f t="shared" si="30"/>
        <v>6227.48167527245</v>
      </c>
      <c r="O126" s="121">
        <v>0.246145520761757</v>
      </c>
      <c r="P126" s="122">
        <v>14403.25</v>
      </c>
      <c r="Q126" s="122">
        <v>3060.29</v>
      </c>
      <c r="R126" s="129"/>
      <c r="S126" s="129"/>
      <c r="T126" s="129">
        <f t="shared" si="40"/>
        <v>14403.25</v>
      </c>
      <c r="U126" s="129">
        <f t="shared" si="41"/>
        <v>3060.29</v>
      </c>
      <c r="V126" s="147">
        <f t="shared" si="42"/>
        <v>0.654693181818182</v>
      </c>
      <c r="W126" s="133">
        <f t="shared" si="43"/>
        <v>0.654693181818182</v>
      </c>
      <c r="X126" s="133">
        <f t="shared" si="44"/>
        <v>0.545028332761481</v>
      </c>
      <c r="Y126" s="136">
        <f t="shared" si="45"/>
        <v>0.569298418972332</v>
      </c>
      <c r="Z126" s="136">
        <f t="shared" si="46"/>
        <v>0.491416941803544</v>
      </c>
      <c r="AB126" s="97">
        <f t="shared" si="48"/>
        <v>-227.9025</v>
      </c>
      <c r="AC126" s="129">
        <v>6</v>
      </c>
      <c r="AD126" s="129">
        <v>0</v>
      </c>
      <c r="AE126" s="129">
        <f t="shared" si="47"/>
        <v>-6</v>
      </c>
      <c r="AF126" s="122">
        <v>2</v>
      </c>
      <c r="AG126" s="122">
        <v>6</v>
      </c>
    </row>
    <row r="127" hidden="1" spans="1:33">
      <c r="A127" s="105">
        <v>125</v>
      </c>
      <c r="B127" s="105">
        <v>113298</v>
      </c>
      <c r="C127" s="106" t="s">
        <v>167</v>
      </c>
      <c r="D127" s="106" t="s">
        <v>43</v>
      </c>
      <c r="E127" s="105" t="s">
        <v>32</v>
      </c>
      <c r="F127" s="107">
        <v>5525</v>
      </c>
      <c r="G127" s="107">
        <f t="shared" si="25"/>
        <v>22100</v>
      </c>
      <c r="H127" s="107">
        <f t="shared" si="26"/>
        <v>1394.03194605518</v>
      </c>
      <c r="I127" s="107">
        <f t="shared" si="27"/>
        <v>5576.12778422073</v>
      </c>
      <c r="J127" s="118">
        <v>0.252313474399128</v>
      </c>
      <c r="K127" s="119">
        <v>6400</v>
      </c>
      <c r="L127" s="119">
        <f t="shared" si="28"/>
        <v>25600</v>
      </c>
      <c r="M127" s="120">
        <f t="shared" si="29"/>
        <v>1557.36902247006</v>
      </c>
      <c r="N127" s="120">
        <f t="shared" si="30"/>
        <v>6229.47608988024</v>
      </c>
      <c r="O127" s="121">
        <v>0.243338909760947</v>
      </c>
      <c r="P127" s="122">
        <v>14295.96</v>
      </c>
      <c r="Q127" s="122">
        <v>3858.31</v>
      </c>
      <c r="R127" s="129"/>
      <c r="S127" s="129"/>
      <c r="T127" s="129">
        <f t="shared" si="40"/>
        <v>14295.96</v>
      </c>
      <c r="U127" s="129">
        <f t="shared" si="41"/>
        <v>3858.31</v>
      </c>
      <c r="V127" s="147">
        <f t="shared" si="42"/>
        <v>0.646876018099547</v>
      </c>
      <c r="W127" s="133">
        <f t="shared" si="43"/>
        <v>0.646876018099547</v>
      </c>
      <c r="X127" s="133">
        <f t="shared" si="44"/>
        <v>0.691933569190829</v>
      </c>
      <c r="Y127" s="136">
        <f t="shared" si="45"/>
        <v>0.5584359375</v>
      </c>
      <c r="Z127" s="136">
        <f t="shared" si="46"/>
        <v>0.619363481668677</v>
      </c>
      <c r="AB127" s="97">
        <f t="shared" si="48"/>
        <v>-234.1212</v>
      </c>
      <c r="AC127" s="129">
        <v>6</v>
      </c>
      <c r="AD127" s="129">
        <v>4</v>
      </c>
      <c r="AE127" s="129">
        <f t="shared" si="47"/>
        <v>-2</v>
      </c>
      <c r="AF127" s="122">
        <v>2</v>
      </c>
      <c r="AG127" s="122">
        <v>6</v>
      </c>
    </row>
    <row r="128" hidden="1" spans="1:33">
      <c r="A128" s="105">
        <v>126</v>
      </c>
      <c r="B128" s="105">
        <v>112415</v>
      </c>
      <c r="C128" s="106" t="s">
        <v>168</v>
      </c>
      <c r="D128" s="106" t="s">
        <v>43</v>
      </c>
      <c r="E128" s="105" t="s">
        <v>32</v>
      </c>
      <c r="F128" s="107">
        <v>6500</v>
      </c>
      <c r="G128" s="107">
        <f t="shared" si="25"/>
        <v>26000</v>
      </c>
      <c r="H128" s="107">
        <f t="shared" si="26"/>
        <v>1357.02043264652</v>
      </c>
      <c r="I128" s="107">
        <f t="shared" si="27"/>
        <v>5428.08173058609</v>
      </c>
      <c r="J128" s="118">
        <v>0.208772374253311</v>
      </c>
      <c r="K128" s="119">
        <f>F128*1.15</f>
        <v>7475</v>
      </c>
      <c r="L128" s="119">
        <f t="shared" si="28"/>
        <v>29900</v>
      </c>
      <c r="M128" s="120">
        <f t="shared" si="29"/>
        <v>1505.06529387071</v>
      </c>
      <c r="N128" s="120">
        <f t="shared" si="30"/>
        <v>6020.26117548285</v>
      </c>
      <c r="O128" s="121">
        <v>0.201346527608122</v>
      </c>
      <c r="P128" s="122">
        <v>16259.38</v>
      </c>
      <c r="Q128" s="122">
        <v>4302.99</v>
      </c>
      <c r="R128" s="129"/>
      <c r="S128" s="129"/>
      <c r="T128" s="129">
        <f t="shared" si="40"/>
        <v>16259.38</v>
      </c>
      <c r="U128" s="129">
        <f t="shared" si="41"/>
        <v>4302.99</v>
      </c>
      <c r="V128" s="147">
        <f t="shared" si="42"/>
        <v>0.625360769230769</v>
      </c>
      <c r="W128" s="133">
        <f t="shared" si="43"/>
        <v>0.625360769230769</v>
      </c>
      <c r="X128" s="133">
        <f t="shared" si="44"/>
        <v>0.792727562621904</v>
      </c>
      <c r="Y128" s="136">
        <f t="shared" si="45"/>
        <v>0.543791973244147</v>
      </c>
      <c r="Z128" s="136">
        <f t="shared" si="46"/>
        <v>0.714751382801076</v>
      </c>
      <c r="AB128" s="97">
        <f t="shared" si="48"/>
        <v>-292.2186</v>
      </c>
      <c r="AC128" s="129">
        <v>8</v>
      </c>
      <c r="AD128" s="129">
        <v>2</v>
      </c>
      <c r="AE128" s="129">
        <f t="shared" si="47"/>
        <v>-6</v>
      </c>
      <c r="AF128" s="122">
        <v>2</v>
      </c>
      <c r="AG128" s="122">
        <v>6</v>
      </c>
    </row>
    <row r="129" hidden="1" spans="1:33">
      <c r="A129" s="105">
        <v>127</v>
      </c>
      <c r="B129" s="153">
        <v>102478</v>
      </c>
      <c r="C129" s="106" t="s">
        <v>169</v>
      </c>
      <c r="D129" s="106" t="s">
        <v>52</v>
      </c>
      <c r="E129" s="154" t="s">
        <v>32</v>
      </c>
      <c r="F129" s="107">
        <v>4875</v>
      </c>
      <c r="G129" s="107">
        <f t="shared" si="25"/>
        <v>19500</v>
      </c>
      <c r="H129" s="107">
        <f t="shared" si="26"/>
        <v>1401.46663547557</v>
      </c>
      <c r="I129" s="107">
        <f t="shared" si="27"/>
        <v>5605.8665419023</v>
      </c>
      <c r="J129" s="118">
        <v>0.287480335482169</v>
      </c>
      <c r="K129" s="119">
        <v>5600</v>
      </c>
      <c r="L129" s="119">
        <f t="shared" si="28"/>
        <v>22400</v>
      </c>
      <c r="M129" s="120">
        <f t="shared" si="29"/>
        <v>1552.6275354537</v>
      </c>
      <c r="N129" s="120">
        <f t="shared" si="30"/>
        <v>6210.51014181479</v>
      </c>
      <c r="O129" s="121">
        <v>0.277254917045303</v>
      </c>
      <c r="P129" s="122">
        <v>11479.12</v>
      </c>
      <c r="Q129" s="122">
        <v>2816.03</v>
      </c>
      <c r="R129" s="129"/>
      <c r="S129" s="129"/>
      <c r="T129" s="129">
        <f t="shared" si="40"/>
        <v>11479.12</v>
      </c>
      <c r="U129" s="129">
        <f t="shared" si="41"/>
        <v>2816.03</v>
      </c>
      <c r="V129" s="147">
        <f t="shared" si="42"/>
        <v>0.588672820512821</v>
      </c>
      <c r="W129" s="133">
        <f t="shared" si="43"/>
        <v>0.588672820512821</v>
      </c>
      <c r="X129" s="133">
        <f t="shared" si="44"/>
        <v>0.502336254163555</v>
      </c>
      <c r="Y129" s="136">
        <f t="shared" si="45"/>
        <v>0.512460714285714</v>
      </c>
      <c r="Z129" s="136">
        <f t="shared" si="46"/>
        <v>0.453429740181878</v>
      </c>
      <c r="AB129" s="97">
        <f t="shared" si="48"/>
        <v>-240.6264</v>
      </c>
      <c r="AC129" s="129">
        <v>6</v>
      </c>
      <c r="AD129" s="129">
        <v>0</v>
      </c>
      <c r="AE129" s="129">
        <f t="shared" si="47"/>
        <v>-6</v>
      </c>
      <c r="AF129" s="122">
        <v>2</v>
      </c>
      <c r="AG129" s="122">
        <v>6</v>
      </c>
    </row>
    <row r="130" hidden="1" spans="1:33">
      <c r="A130" s="141">
        <v>128</v>
      </c>
      <c r="B130" s="155">
        <v>349</v>
      </c>
      <c r="C130" s="142" t="s">
        <v>170</v>
      </c>
      <c r="D130" s="142" t="s">
        <v>52</v>
      </c>
      <c r="E130" s="156" t="s">
        <v>38</v>
      </c>
      <c r="F130" s="107">
        <v>7500</v>
      </c>
      <c r="G130" s="107">
        <f t="shared" si="25"/>
        <v>30000</v>
      </c>
      <c r="H130" s="107">
        <f t="shared" si="26"/>
        <v>1937.84718015142</v>
      </c>
      <c r="I130" s="107">
        <f t="shared" si="27"/>
        <v>7751.3887206057</v>
      </c>
      <c r="J130" s="118">
        <v>0.25837962402019</v>
      </c>
      <c r="K130" s="119">
        <f>F130*1.15</f>
        <v>8625</v>
      </c>
      <c r="L130" s="119">
        <f t="shared" si="28"/>
        <v>34500</v>
      </c>
      <c r="M130" s="120">
        <f t="shared" si="29"/>
        <v>2149.25764233562</v>
      </c>
      <c r="N130" s="120">
        <f t="shared" si="30"/>
        <v>8597.0305693425</v>
      </c>
      <c r="O130" s="121">
        <v>0.249189291865</v>
      </c>
      <c r="P130" s="86">
        <v>19138.94</v>
      </c>
      <c r="Q130" s="86">
        <v>5160.61</v>
      </c>
      <c r="R130" s="129"/>
      <c r="S130" s="129"/>
      <c r="T130" s="129">
        <f t="shared" si="40"/>
        <v>19138.94</v>
      </c>
      <c r="U130" s="129">
        <f t="shared" si="41"/>
        <v>5160.61</v>
      </c>
      <c r="V130" s="147">
        <f t="shared" si="42"/>
        <v>0.637964666666667</v>
      </c>
      <c r="W130" s="133">
        <f t="shared" si="43"/>
        <v>0.637964666666667</v>
      </c>
      <c r="X130" s="133">
        <f t="shared" si="44"/>
        <v>0.665765862868086</v>
      </c>
      <c r="Y130" s="136">
        <f t="shared" si="45"/>
        <v>0.554751884057971</v>
      </c>
      <c r="Z130" s="136">
        <f t="shared" si="46"/>
        <v>0.600278195869517</v>
      </c>
      <c r="AB130" s="97">
        <f t="shared" si="48"/>
        <v>-325.8318</v>
      </c>
      <c r="AC130" s="129">
        <v>10</v>
      </c>
      <c r="AD130" s="129">
        <v>0</v>
      </c>
      <c r="AE130" s="129">
        <f t="shared" si="47"/>
        <v>-10</v>
      </c>
      <c r="AF130" s="122">
        <v>5</v>
      </c>
      <c r="AG130" s="122">
        <v>9</v>
      </c>
    </row>
    <row r="131" hidden="1" spans="1:33">
      <c r="A131" s="105">
        <v>129</v>
      </c>
      <c r="B131" s="153">
        <v>113008</v>
      </c>
      <c r="C131" s="106" t="s">
        <v>171</v>
      </c>
      <c r="D131" s="106" t="s">
        <v>49</v>
      </c>
      <c r="E131" s="154" t="s">
        <v>32</v>
      </c>
      <c r="F131" s="107">
        <v>3900</v>
      </c>
      <c r="G131" s="107">
        <f>F131*4</f>
        <v>15600</v>
      </c>
      <c r="H131" s="107">
        <f>F131*J131</f>
        <v>1078.89623224782</v>
      </c>
      <c r="I131" s="107">
        <f>H131*4</f>
        <v>4315.58492899129</v>
      </c>
      <c r="J131" s="118">
        <v>0.276640059550724</v>
      </c>
      <c r="K131" s="119">
        <f>F131*1.15</f>
        <v>4485</v>
      </c>
      <c r="L131" s="119">
        <f>K131*4</f>
        <v>17940</v>
      </c>
      <c r="M131" s="120">
        <f>K131*O131</f>
        <v>1196.59898685332</v>
      </c>
      <c r="N131" s="120">
        <f>M131*4</f>
        <v>4786.39594741326</v>
      </c>
      <c r="O131" s="121">
        <v>0.266800220034184</v>
      </c>
      <c r="P131" s="122">
        <v>8192.24</v>
      </c>
      <c r="Q131" s="122">
        <v>1939.95</v>
      </c>
      <c r="R131" s="129"/>
      <c r="S131" s="129"/>
      <c r="T131" s="129">
        <f t="shared" si="40"/>
        <v>8192.24</v>
      </c>
      <c r="U131" s="129">
        <f t="shared" si="41"/>
        <v>1939.95</v>
      </c>
      <c r="V131" s="147">
        <f t="shared" si="42"/>
        <v>0.52514358974359</v>
      </c>
      <c r="W131" s="133">
        <f t="shared" si="43"/>
        <v>0.52514358974359</v>
      </c>
      <c r="X131" s="133">
        <f t="shared" si="44"/>
        <v>0.449521914623387</v>
      </c>
      <c r="Y131" s="136">
        <f t="shared" si="45"/>
        <v>0.456646599777035</v>
      </c>
      <c r="Z131" s="136">
        <f t="shared" si="46"/>
        <v>0.405304956237149</v>
      </c>
      <c r="AB131" s="97">
        <f t="shared" si="48"/>
        <v>-222.2328</v>
      </c>
      <c r="AC131" s="129">
        <v>6</v>
      </c>
      <c r="AD131" s="129">
        <v>2</v>
      </c>
      <c r="AE131" s="129">
        <f t="shared" si="47"/>
        <v>-4</v>
      </c>
      <c r="AF131" s="122">
        <v>2</v>
      </c>
      <c r="AG131" s="122">
        <v>6</v>
      </c>
    </row>
    <row r="132" hidden="1" spans="1:33">
      <c r="A132" s="105">
        <v>130</v>
      </c>
      <c r="B132" s="153">
        <v>114069</v>
      </c>
      <c r="C132" s="106" t="s">
        <v>172</v>
      </c>
      <c r="D132" s="106" t="s">
        <v>49</v>
      </c>
      <c r="E132" s="154" t="s">
        <v>32</v>
      </c>
      <c r="F132" s="107">
        <v>3900</v>
      </c>
      <c r="G132" s="107">
        <f>F132*4</f>
        <v>15600</v>
      </c>
      <c r="H132" s="107">
        <f>F132*J132</f>
        <v>1025.12775538798</v>
      </c>
      <c r="I132" s="107">
        <f>H132*4</f>
        <v>4100.51102155193</v>
      </c>
      <c r="J132" s="118">
        <v>0.262853270612303</v>
      </c>
      <c r="K132" s="119">
        <f>F132*1.15</f>
        <v>4485</v>
      </c>
      <c r="L132" s="119">
        <f>K132*4</f>
        <v>17940</v>
      </c>
      <c r="M132" s="120">
        <f>K132*O132</f>
        <v>1136.96460959621</v>
      </c>
      <c r="N132" s="120">
        <f>M132*4</f>
        <v>4547.85843838485</v>
      </c>
      <c r="O132" s="121">
        <v>0.253503814848654</v>
      </c>
      <c r="P132" s="122">
        <v>6919.54</v>
      </c>
      <c r="Q132" s="122">
        <v>2259.5</v>
      </c>
      <c r="R132" s="129"/>
      <c r="S132" s="129"/>
      <c r="T132" s="129">
        <f t="shared" si="40"/>
        <v>6919.54</v>
      </c>
      <c r="U132" s="129">
        <f t="shared" si="41"/>
        <v>2259.5</v>
      </c>
      <c r="V132" s="147">
        <f t="shared" si="42"/>
        <v>0.443560256410256</v>
      </c>
      <c r="W132" s="133">
        <f t="shared" si="43"/>
        <v>0.443560256410256</v>
      </c>
      <c r="X132" s="133">
        <f t="shared" si="44"/>
        <v>0.551028881064888</v>
      </c>
      <c r="Y132" s="136">
        <f t="shared" si="45"/>
        <v>0.385704570791527</v>
      </c>
      <c r="Z132" s="136">
        <f t="shared" si="46"/>
        <v>0.496827249707106</v>
      </c>
      <c r="AB132" s="97">
        <f t="shared" si="48"/>
        <v>-260.4138</v>
      </c>
      <c r="AC132" s="129">
        <v>4</v>
      </c>
      <c r="AD132" s="129">
        <v>0</v>
      </c>
      <c r="AE132" s="129">
        <f t="shared" si="47"/>
        <v>-4</v>
      </c>
      <c r="AF132" s="122">
        <v>2</v>
      </c>
      <c r="AG132" s="122">
        <v>6</v>
      </c>
    </row>
    <row r="133" s="89" customFormat="1" hidden="1" spans="1:34">
      <c r="A133" s="105">
        <v>131</v>
      </c>
      <c r="B133" s="157">
        <v>116919</v>
      </c>
      <c r="C133" s="106" t="s">
        <v>173</v>
      </c>
      <c r="D133" s="106" t="s">
        <v>52</v>
      </c>
      <c r="E133" s="154" t="s">
        <v>32</v>
      </c>
      <c r="F133" s="107">
        <v>4000</v>
      </c>
      <c r="G133" s="107">
        <f>F133*4</f>
        <v>16000</v>
      </c>
      <c r="H133" s="107">
        <f>F133*J133</f>
        <v>1347.72722363907</v>
      </c>
      <c r="I133" s="107">
        <f>H133*4</f>
        <v>5390.90889455627</v>
      </c>
      <c r="J133" s="118">
        <v>0.336931805909767</v>
      </c>
      <c r="K133" s="119">
        <f>F133*1.15</f>
        <v>4600</v>
      </c>
      <c r="L133" s="119">
        <f>K133*4</f>
        <v>18400</v>
      </c>
      <c r="M133" s="120">
        <f>K133*O133</f>
        <v>1494.75823731555</v>
      </c>
      <c r="N133" s="120">
        <f>M133*4</f>
        <v>5979.03294926219</v>
      </c>
      <c r="O133" s="121">
        <v>0.324947442894684</v>
      </c>
      <c r="P133" s="122">
        <v>4856.31</v>
      </c>
      <c r="Q133" s="122">
        <v>1598.24</v>
      </c>
      <c r="R133" s="129"/>
      <c r="S133" s="129"/>
      <c r="T133" s="129">
        <f t="shared" si="40"/>
        <v>4856.31</v>
      </c>
      <c r="U133" s="129">
        <f t="shared" si="41"/>
        <v>1598.24</v>
      </c>
      <c r="V133" s="147">
        <f t="shared" si="42"/>
        <v>0.303519375</v>
      </c>
      <c r="W133" s="133">
        <f t="shared" si="43"/>
        <v>0.303519375</v>
      </c>
      <c r="X133" s="133">
        <f t="shared" si="44"/>
        <v>0.296469488032695</v>
      </c>
      <c r="Y133" s="136">
        <f t="shared" si="45"/>
        <v>0.263929891304348</v>
      </c>
      <c r="Z133" s="136">
        <f t="shared" si="46"/>
        <v>0.267307441447905</v>
      </c>
      <c r="AA133" s="96"/>
      <c r="AB133" s="149">
        <v>0</v>
      </c>
      <c r="AC133" s="129">
        <v>4</v>
      </c>
      <c r="AD133" s="129">
        <v>0</v>
      </c>
      <c r="AE133" s="129">
        <f t="shared" si="47"/>
        <v>-4</v>
      </c>
      <c r="AF133" s="122">
        <v>2</v>
      </c>
      <c r="AG133" s="122">
        <v>6</v>
      </c>
      <c r="AH133" s="98" t="s">
        <v>174</v>
      </c>
    </row>
    <row r="134" hidden="1" spans="1:33">
      <c r="A134" s="153" t="s">
        <v>175</v>
      </c>
      <c r="B134" s="158"/>
      <c r="C134" s="158"/>
      <c r="D134" s="158"/>
      <c r="E134" s="154"/>
      <c r="F134" s="107">
        <f>SUM(F3:F133)</f>
        <v>1350400</v>
      </c>
      <c r="G134" s="107">
        <f>SUM(G3:G133)</f>
        <v>5401600</v>
      </c>
      <c r="H134" s="107">
        <f>SUM(H3:H133)</f>
        <v>385641.924417635</v>
      </c>
      <c r="I134" s="107">
        <f>SUM(I3:I133)</f>
        <v>1542567.69767054</v>
      </c>
      <c r="J134" s="118">
        <v>0.280002285439202</v>
      </c>
      <c r="K134" s="119">
        <f>SUM(K3:K133)</f>
        <v>1550620</v>
      </c>
      <c r="L134" s="119">
        <f>K134*4</f>
        <v>6202480</v>
      </c>
      <c r="M134" s="120">
        <f>SUM(M3:M133)</f>
        <v>428068.101634426</v>
      </c>
      <c r="N134" s="120">
        <f>M134*4</f>
        <v>1712272.4065377</v>
      </c>
      <c r="O134" s="121">
        <v>0.270042854554677</v>
      </c>
      <c r="P134" s="122">
        <f>SUM(P3:P133)</f>
        <v>5488578.79</v>
      </c>
      <c r="Q134" s="122">
        <f>SUM(Q3:Q133)</f>
        <v>1345342.12</v>
      </c>
      <c r="R134" s="129"/>
      <c r="S134" s="129"/>
      <c r="T134" s="129">
        <f t="shared" si="40"/>
        <v>5488578.79</v>
      </c>
      <c r="U134" s="129">
        <f t="shared" si="41"/>
        <v>1345342.12</v>
      </c>
      <c r="V134" s="147">
        <f t="shared" si="42"/>
        <v>1.01610241224822</v>
      </c>
      <c r="W134" s="133">
        <f t="shared" si="43"/>
        <v>1.01610241224822</v>
      </c>
      <c r="X134" s="133">
        <f t="shared" si="44"/>
        <v>0.872144620966474</v>
      </c>
      <c r="Y134" s="136">
        <f t="shared" si="45"/>
        <v>0.884900683275077</v>
      </c>
      <c r="Z134" s="136">
        <f t="shared" si="46"/>
        <v>0.785705659253336</v>
      </c>
      <c r="AA134" s="148"/>
      <c r="AC134" s="129">
        <f>SUM(AC3:AC133)</f>
        <v>1243</v>
      </c>
      <c r="AD134" s="129">
        <f>SUM(AD3:AD133)</f>
        <v>491</v>
      </c>
      <c r="AE134" s="129">
        <f t="shared" si="47"/>
        <v>-752</v>
      </c>
      <c r="AF134" s="122">
        <f>SUM(AF3:AF133)</f>
        <v>615</v>
      </c>
      <c r="AG134" s="122">
        <f>SUM(AG3:AG133)</f>
        <v>1335</v>
      </c>
    </row>
  </sheetData>
  <autoFilter ref="A2:AH134">
    <filterColumn colId="3">
      <customFilters>
        <customFilter operator="equal" val="城郊二片区"/>
      </customFilters>
    </filterColumn>
    <extLst/>
  </autoFilter>
  <sortState ref="A3:AD134">
    <sortCondition ref="W3" descending="1"/>
  </sortState>
  <mergeCells count="12">
    <mergeCell ref="A1:E1"/>
    <mergeCell ref="G1:I1"/>
    <mergeCell ref="L1:N1"/>
    <mergeCell ref="P1:Q1"/>
    <mergeCell ref="R1:S1"/>
    <mergeCell ref="T1:U1"/>
    <mergeCell ref="W1:Z1"/>
    <mergeCell ref="AC1:AG1"/>
    <mergeCell ref="A134:E134"/>
    <mergeCell ref="V1:V2"/>
    <mergeCell ref="AA1:AA2"/>
    <mergeCell ref="AB1:AB2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7"/>
  <sheetViews>
    <sheetView workbookViewId="0">
      <selection activeCell="L15" sqref="L15"/>
    </sheetView>
  </sheetViews>
  <sheetFormatPr defaultColWidth="9" defaultRowHeight="24" customHeight="1"/>
  <cols>
    <col min="1" max="1" width="4.375" style="18" customWidth="1"/>
    <col min="2" max="2" width="7.375" style="18" customWidth="1"/>
    <col min="3" max="3" width="24" style="18" customWidth="1"/>
    <col min="4" max="4" width="9" style="18"/>
    <col min="5" max="5" width="7.625" style="18" customWidth="1"/>
    <col min="6" max="6" width="9.25" style="68"/>
    <col min="7" max="7" width="9.5" style="68" customWidth="1"/>
    <col min="8" max="8" width="9" style="18"/>
    <col min="9" max="9" width="9" style="69"/>
    <col min="10" max="16384" width="9" style="18"/>
  </cols>
  <sheetData>
    <row r="1" customHeight="1" spans="1:9">
      <c r="A1" s="70" t="s">
        <v>176</v>
      </c>
      <c r="B1" s="70"/>
      <c r="C1" s="70"/>
      <c r="D1" s="70"/>
      <c r="E1" s="70"/>
      <c r="F1" s="70"/>
      <c r="G1" s="70"/>
      <c r="H1" s="70"/>
      <c r="I1" s="84"/>
    </row>
    <row r="2" customHeight="1" spans="1:9">
      <c r="A2" s="71" t="s">
        <v>11</v>
      </c>
      <c r="B2" s="71" t="s">
        <v>177</v>
      </c>
      <c r="C2" s="72" t="s">
        <v>178</v>
      </c>
      <c r="D2" s="71" t="s">
        <v>179</v>
      </c>
      <c r="E2" s="73" t="s">
        <v>180</v>
      </c>
      <c r="F2" s="74" t="s">
        <v>181</v>
      </c>
      <c r="G2" s="74" t="s">
        <v>18</v>
      </c>
      <c r="H2" s="75" t="s">
        <v>20</v>
      </c>
      <c r="I2" s="61" t="s">
        <v>8</v>
      </c>
    </row>
    <row r="3" customHeight="1" spans="1:9">
      <c r="A3" s="76">
        <v>1</v>
      </c>
      <c r="B3" s="76">
        <v>343</v>
      </c>
      <c r="C3" s="77" t="s">
        <v>182</v>
      </c>
      <c r="D3" s="76">
        <v>7583</v>
      </c>
      <c r="E3" s="78" t="s">
        <v>183</v>
      </c>
      <c r="F3" s="79">
        <v>53260.68</v>
      </c>
      <c r="G3" s="79">
        <v>12420.9379023509</v>
      </c>
      <c r="H3" s="80">
        <v>0.233210276368061</v>
      </c>
      <c r="I3" s="85">
        <v>180</v>
      </c>
    </row>
    <row r="4" customHeight="1" spans="1:9">
      <c r="A4" s="76">
        <v>2</v>
      </c>
      <c r="B4" s="76">
        <v>307</v>
      </c>
      <c r="C4" s="77" t="s">
        <v>184</v>
      </c>
      <c r="D4" s="76">
        <v>9563</v>
      </c>
      <c r="E4" s="78" t="s">
        <v>185</v>
      </c>
      <c r="F4" s="79">
        <v>49007.19</v>
      </c>
      <c r="G4" s="79">
        <v>11100.4128156496</v>
      </c>
      <c r="H4" s="80">
        <v>0.226505800794732</v>
      </c>
      <c r="I4" s="85">
        <v>180</v>
      </c>
    </row>
    <row r="5" customHeight="1" spans="1:9">
      <c r="A5" s="76">
        <v>3</v>
      </c>
      <c r="B5" s="76">
        <v>750</v>
      </c>
      <c r="C5" s="77" t="s">
        <v>97</v>
      </c>
      <c r="D5" s="76">
        <v>4033</v>
      </c>
      <c r="E5" s="78" t="s">
        <v>186</v>
      </c>
      <c r="F5" s="79">
        <v>40662.63</v>
      </c>
      <c r="G5" s="79">
        <v>9191.76084840129</v>
      </c>
      <c r="H5" s="80">
        <v>0.226049344284944</v>
      </c>
      <c r="I5" s="85">
        <v>180</v>
      </c>
    </row>
    <row r="6" customHeight="1" spans="1:9">
      <c r="A6" s="76">
        <v>4</v>
      </c>
      <c r="B6" s="76">
        <v>517</v>
      </c>
      <c r="C6" s="77" t="s">
        <v>187</v>
      </c>
      <c r="D6" s="76">
        <v>4024</v>
      </c>
      <c r="E6" s="78" t="s">
        <v>188</v>
      </c>
      <c r="F6" s="79">
        <v>40277.12</v>
      </c>
      <c r="G6" s="79">
        <v>6204.0008846496</v>
      </c>
      <c r="H6" s="80">
        <v>0.154032882307613</v>
      </c>
      <c r="I6" s="85">
        <v>180</v>
      </c>
    </row>
    <row r="7" customHeight="1" spans="1:9">
      <c r="A7" s="76">
        <v>5</v>
      </c>
      <c r="B7" s="76">
        <v>102934</v>
      </c>
      <c r="C7" s="77" t="s">
        <v>189</v>
      </c>
      <c r="D7" s="76">
        <v>4147</v>
      </c>
      <c r="E7" s="78" t="s">
        <v>190</v>
      </c>
      <c r="F7" s="79">
        <v>39421.39</v>
      </c>
      <c r="G7" s="79">
        <v>13682.3496223204</v>
      </c>
      <c r="H7" s="80">
        <v>0.34707932983389</v>
      </c>
      <c r="I7" s="85">
        <v>180</v>
      </c>
    </row>
    <row r="8" customHeight="1" spans="1:9">
      <c r="A8" s="76">
        <v>6</v>
      </c>
      <c r="B8" s="76">
        <v>307</v>
      </c>
      <c r="C8" s="77" t="s">
        <v>184</v>
      </c>
      <c r="D8" s="76">
        <v>7107</v>
      </c>
      <c r="E8" s="78" t="s">
        <v>191</v>
      </c>
      <c r="F8" s="79">
        <v>37740.23</v>
      </c>
      <c r="G8" s="79">
        <v>7633.6496936802</v>
      </c>
      <c r="H8" s="80">
        <v>0.202268234551835</v>
      </c>
      <c r="I8" s="85">
        <v>180</v>
      </c>
    </row>
    <row r="9" customHeight="1" spans="1:9">
      <c r="A9" s="76">
        <v>7</v>
      </c>
      <c r="B9" s="76">
        <v>385</v>
      </c>
      <c r="C9" s="77" t="s">
        <v>192</v>
      </c>
      <c r="D9" s="76">
        <v>7749</v>
      </c>
      <c r="E9" s="78" t="s">
        <v>193</v>
      </c>
      <c r="F9" s="79">
        <v>35881.98</v>
      </c>
      <c r="G9" s="79">
        <v>12855.9214311847</v>
      </c>
      <c r="H9" s="80">
        <v>0.358283501389408</v>
      </c>
      <c r="I9" s="85">
        <v>180</v>
      </c>
    </row>
    <row r="10" customHeight="1" spans="1:9">
      <c r="A10" s="76">
        <v>8</v>
      </c>
      <c r="B10" s="76">
        <v>365</v>
      </c>
      <c r="C10" s="77" t="s">
        <v>194</v>
      </c>
      <c r="D10" s="76">
        <v>4301</v>
      </c>
      <c r="E10" s="78" t="s">
        <v>195</v>
      </c>
      <c r="F10" s="79">
        <v>35743.91</v>
      </c>
      <c r="G10" s="79">
        <v>7354.31968251137</v>
      </c>
      <c r="H10" s="80">
        <v>0.205750285363615</v>
      </c>
      <c r="I10" s="85">
        <v>180</v>
      </c>
    </row>
    <row r="11" customHeight="1" spans="1:9">
      <c r="A11" s="76">
        <v>9</v>
      </c>
      <c r="B11" s="76">
        <v>517</v>
      </c>
      <c r="C11" s="77" t="s">
        <v>187</v>
      </c>
      <c r="D11" s="76">
        <v>11872</v>
      </c>
      <c r="E11" s="78" t="s">
        <v>196</v>
      </c>
      <c r="F11" s="79">
        <v>35678.17</v>
      </c>
      <c r="G11" s="79">
        <v>5745.7337962054</v>
      </c>
      <c r="H11" s="80">
        <v>0.161043399821387</v>
      </c>
      <c r="I11" s="85">
        <v>180</v>
      </c>
    </row>
    <row r="12" customHeight="1" spans="1:9">
      <c r="A12" s="76">
        <v>10</v>
      </c>
      <c r="B12" s="76">
        <v>513</v>
      </c>
      <c r="C12" s="77" t="s">
        <v>197</v>
      </c>
      <c r="D12" s="76">
        <v>9760</v>
      </c>
      <c r="E12" s="78" t="s">
        <v>198</v>
      </c>
      <c r="F12" s="79">
        <v>31819.9</v>
      </c>
      <c r="G12" s="79">
        <v>8995.4730029736</v>
      </c>
      <c r="H12" s="80">
        <v>0.28269960002934</v>
      </c>
      <c r="I12" s="85">
        <v>180</v>
      </c>
    </row>
    <row r="13" customHeight="1" spans="1:9">
      <c r="A13" s="76">
        <v>11</v>
      </c>
      <c r="B13" s="76">
        <v>337</v>
      </c>
      <c r="C13" s="77" t="s">
        <v>199</v>
      </c>
      <c r="D13" s="76">
        <v>4264</v>
      </c>
      <c r="E13" s="78" t="s">
        <v>200</v>
      </c>
      <c r="F13" s="79">
        <v>31803.34</v>
      </c>
      <c r="G13" s="79">
        <v>6713.7157299984</v>
      </c>
      <c r="H13" s="80">
        <v>0.211100963923865</v>
      </c>
      <c r="I13" s="85">
        <v>180</v>
      </c>
    </row>
    <row r="14" customHeight="1" spans="1:9">
      <c r="A14" s="76">
        <v>12</v>
      </c>
      <c r="B14" s="76">
        <v>581</v>
      </c>
      <c r="C14" s="77" t="s">
        <v>201</v>
      </c>
      <c r="D14" s="76">
        <v>13581</v>
      </c>
      <c r="E14" s="78" t="s">
        <v>202</v>
      </c>
      <c r="F14" s="79">
        <v>31443.49</v>
      </c>
      <c r="G14" s="79">
        <v>6896.7990891987</v>
      </c>
      <c r="H14" s="80">
        <v>0.219339490915248</v>
      </c>
      <c r="I14" s="85">
        <v>180</v>
      </c>
    </row>
    <row r="15" customHeight="1" spans="1:9">
      <c r="A15" s="76">
        <v>13</v>
      </c>
      <c r="B15" s="76">
        <v>111400</v>
      </c>
      <c r="C15" s="77" t="s">
        <v>203</v>
      </c>
      <c r="D15" s="76">
        <v>4310</v>
      </c>
      <c r="E15" s="78" t="s">
        <v>204</v>
      </c>
      <c r="F15" s="79">
        <v>30295.02</v>
      </c>
      <c r="G15" s="79">
        <v>4632.4511173698</v>
      </c>
      <c r="H15" s="80">
        <v>0.152911307448214</v>
      </c>
      <c r="I15" s="85">
        <v>180</v>
      </c>
    </row>
    <row r="16" customHeight="1" spans="1:9">
      <c r="A16" s="76">
        <v>14</v>
      </c>
      <c r="B16" s="76">
        <v>517</v>
      </c>
      <c r="C16" s="77" t="s">
        <v>187</v>
      </c>
      <c r="D16" s="76">
        <v>13001</v>
      </c>
      <c r="E16" s="78" t="s">
        <v>205</v>
      </c>
      <c r="F16" s="79">
        <v>30088.61</v>
      </c>
      <c r="G16" s="79">
        <v>5062.8649145454</v>
      </c>
      <c r="H16" s="80">
        <v>0.168265164610309</v>
      </c>
      <c r="I16" s="85">
        <v>180</v>
      </c>
    </row>
    <row r="17" customHeight="1" spans="1:9">
      <c r="A17" s="81" t="s">
        <v>206</v>
      </c>
      <c r="B17" s="82"/>
      <c r="C17" s="82"/>
      <c r="D17" s="82"/>
      <c r="E17" s="82"/>
      <c r="F17" s="82"/>
      <c r="G17" s="82"/>
      <c r="H17" s="83"/>
      <c r="I17" s="86">
        <f>SUM(I3:I16)</f>
        <v>2520</v>
      </c>
    </row>
  </sheetData>
  <mergeCells count="2">
    <mergeCell ref="A1:I1"/>
    <mergeCell ref="A17:H17"/>
  </mergeCells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47"/>
  <sheetViews>
    <sheetView topLeftCell="A91" workbookViewId="0">
      <selection activeCell="A58" sqref="$A58:$XFD58"/>
    </sheetView>
  </sheetViews>
  <sheetFormatPr defaultColWidth="20" defaultRowHeight="12.75" outlineLevelCol="6"/>
  <cols>
    <col min="1" max="1" width="11.25" style="56" customWidth="1"/>
    <col min="2" max="2" width="16.25" style="56" customWidth="1"/>
    <col min="3" max="5" width="20" style="56"/>
    <col min="6" max="6" width="12.125" style="56" customWidth="1"/>
    <col min="7" max="7" width="12.75" style="58" customWidth="1"/>
    <col min="8" max="16384" width="20" style="56"/>
  </cols>
  <sheetData>
    <row r="1" s="56" customFormat="1" ht="15.75" spans="1:7">
      <c r="A1" s="59" t="s">
        <v>207</v>
      </c>
      <c r="B1" s="59" t="s">
        <v>208</v>
      </c>
      <c r="C1" s="59" t="s">
        <v>209</v>
      </c>
      <c r="D1" s="59" t="s">
        <v>210</v>
      </c>
      <c r="E1" s="59" t="s">
        <v>211</v>
      </c>
      <c r="F1" s="60" t="s">
        <v>212</v>
      </c>
      <c r="G1" s="61" t="s">
        <v>9</v>
      </c>
    </row>
    <row r="2" s="56" customFormat="1" spans="1:7">
      <c r="A2" s="62" t="s">
        <v>213</v>
      </c>
      <c r="B2" s="62" t="s">
        <v>214</v>
      </c>
      <c r="C2" s="62" t="s">
        <v>215</v>
      </c>
      <c r="D2" s="62" t="s">
        <v>216</v>
      </c>
      <c r="E2" s="62" t="s">
        <v>217</v>
      </c>
      <c r="F2" s="63" t="s">
        <v>218</v>
      </c>
      <c r="G2" s="64">
        <v>-50</v>
      </c>
    </row>
    <row r="3" s="56" customFormat="1" spans="1:7">
      <c r="A3" s="62" t="s">
        <v>219</v>
      </c>
      <c r="B3" s="62" t="s">
        <v>220</v>
      </c>
      <c r="C3" s="62" t="s">
        <v>221</v>
      </c>
      <c r="D3" s="62" t="s">
        <v>33</v>
      </c>
      <c r="E3" s="62" t="s">
        <v>217</v>
      </c>
      <c r="F3" s="63" t="s">
        <v>218</v>
      </c>
      <c r="G3" s="64">
        <v>-50</v>
      </c>
    </row>
    <row r="4" s="56" customFormat="1" spans="1:7">
      <c r="A4" s="62" t="s">
        <v>222</v>
      </c>
      <c r="B4" s="62" t="s">
        <v>223</v>
      </c>
      <c r="C4" s="62" t="s">
        <v>224</v>
      </c>
      <c r="D4" s="62" t="s">
        <v>76</v>
      </c>
      <c r="E4" s="62" t="s">
        <v>217</v>
      </c>
      <c r="F4" s="63" t="s">
        <v>218</v>
      </c>
      <c r="G4" s="64">
        <v>-50</v>
      </c>
    </row>
    <row r="5" s="56" customFormat="1" spans="1:7">
      <c r="A5" s="62" t="s">
        <v>225</v>
      </c>
      <c r="B5" s="62" t="s">
        <v>226</v>
      </c>
      <c r="C5" s="62" t="s">
        <v>227</v>
      </c>
      <c r="D5" s="62" t="s">
        <v>42</v>
      </c>
      <c r="E5" s="62" t="s">
        <v>217</v>
      </c>
      <c r="F5" s="63" t="s">
        <v>218</v>
      </c>
      <c r="G5" s="64">
        <v>-50</v>
      </c>
    </row>
    <row r="6" s="56" customFormat="1" spans="1:7">
      <c r="A6" s="62" t="s">
        <v>228</v>
      </c>
      <c r="B6" s="62" t="s">
        <v>229</v>
      </c>
      <c r="C6" s="62" t="s">
        <v>230</v>
      </c>
      <c r="D6" s="62" t="s">
        <v>231</v>
      </c>
      <c r="E6" s="62" t="s">
        <v>217</v>
      </c>
      <c r="F6" s="63" t="s">
        <v>218</v>
      </c>
      <c r="G6" s="64">
        <v>-50</v>
      </c>
    </row>
    <row r="7" s="56" customFormat="1" spans="1:7">
      <c r="A7" s="62" t="s">
        <v>232</v>
      </c>
      <c r="B7" s="62" t="s">
        <v>233</v>
      </c>
      <c r="C7" s="62" t="s">
        <v>234</v>
      </c>
      <c r="D7" s="62" t="s">
        <v>156</v>
      </c>
      <c r="E7" s="62" t="s">
        <v>217</v>
      </c>
      <c r="F7" s="63" t="s">
        <v>218</v>
      </c>
      <c r="G7" s="64">
        <v>-50</v>
      </c>
    </row>
    <row r="8" s="56" customFormat="1" spans="1:7">
      <c r="A8" s="62" t="s">
        <v>235</v>
      </c>
      <c r="B8" s="62" t="s">
        <v>236</v>
      </c>
      <c r="C8" s="62" t="s">
        <v>237</v>
      </c>
      <c r="D8" s="62" t="s">
        <v>238</v>
      </c>
      <c r="E8" s="62" t="s">
        <v>217</v>
      </c>
      <c r="F8" s="63" t="s">
        <v>218</v>
      </c>
      <c r="G8" s="64">
        <v>-50</v>
      </c>
    </row>
    <row r="9" s="56" customFormat="1" spans="1:7">
      <c r="A9" s="62" t="s">
        <v>239</v>
      </c>
      <c r="B9" s="62" t="s">
        <v>240</v>
      </c>
      <c r="C9" s="62" t="s">
        <v>241</v>
      </c>
      <c r="D9" s="62" t="s">
        <v>100</v>
      </c>
      <c r="E9" s="62" t="s">
        <v>217</v>
      </c>
      <c r="F9" s="63" t="s">
        <v>218</v>
      </c>
      <c r="G9" s="64">
        <v>-50</v>
      </c>
    </row>
    <row r="10" s="56" customFormat="1" spans="1:7">
      <c r="A10" s="62" t="s">
        <v>242</v>
      </c>
      <c r="B10" s="62" t="s">
        <v>243</v>
      </c>
      <c r="C10" s="62" t="s">
        <v>244</v>
      </c>
      <c r="D10" s="62" t="s">
        <v>245</v>
      </c>
      <c r="E10" s="62" t="s">
        <v>217</v>
      </c>
      <c r="F10" s="63" t="s">
        <v>218</v>
      </c>
      <c r="G10" s="64">
        <v>-50</v>
      </c>
    </row>
    <row r="11" s="56" customFormat="1" spans="1:7">
      <c r="A11" s="62" t="s">
        <v>246</v>
      </c>
      <c r="B11" s="62" t="s">
        <v>247</v>
      </c>
      <c r="C11" s="62" t="s">
        <v>248</v>
      </c>
      <c r="D11" s="62" t="s">
        <v>249</v>
      </c>
      <c r="E11" s="62" t="s">
        <v>217</v>
      </c>
      <c r="F11" s="63" t="s">
        <v>218</v>
      </c>
      <c r="G11" s="64">
        <v>-50</v>
      </c>
    </row>
    <row r="12" s="56" customFormat="1" spans="1:7">
      <c r="A12" s="62" t="s">
        <v>250</v>
      </c>
      <c r="B12" s="62" t="s">
        <v>251</v>
      </c>
      <c r="C12" s="62" t="s">
        <v>252</v>
      </c>
      <c r="D12" s="62" t="s">
        <v>253</v>
      </c>
      <c r="E12" s="62" t="s">
        <v>217</v>
      </c>
      <c r="F12" s="63" t="s">
        <v>218</v>
      </c>
      <c r="G12" s="64">
        <v>-50</v>
      </c>
    </row>
    <row r="13" s="56" customFormat="1" spans="1:7">
      <c r="A13" s="62" t="s">
        <v>254</v>
      </c>
      <c r="B13" s="62" t="s">
        <v>255</v>
      </c>
      <c r="C13" s="62" t="s">
        <v>256</v>
      </c>
      <c r="D13" s="62" t="s">
        <v>257</v>
      </c>
      <c r="E13" s="62" t="s">
        <v>217</v>
      </c>
      <c r="F13" s="63" t="s">
        <v>218</v>
      </c>
      <c r="G13" s="64">
        <v>-50</v>
      </c>
    </row>
    <row r="14" s="56" customFormat="1" spans="1:7">
      <c r="A14" s="62" t="s">
        <v>258</v>
      </c>
      <c r="B14" s="62" t="s">
        <v>259</v>
      </c>
      <c r="C14" s="62" t="s">
        <v>260</v>
      </c>
      <c r="D14" s="62" t="s">
        <v>109</v>
      </c>
      <c r="E14" s="62" t="s">
        <v>217</v>
      </c>
      <c r="F14" s="63" t="s">
        <v>218</v>
      </c>
      <c r="G14" s="64">
        <v>-50</v>
      </c>
    </row>
    <row r="15" s="56" customFormat="1" spans="1:7">
      <c r="A15" s="62" t="s">
        <v>261</v>
      </c>
      <c r="B15" s="62" t="s">
        <v>262</v>
      </c>
      <c r="C15" s="62" t="s">
        <v>263</v>
      </c>
      <c r="D15" s="62" t="s">
        <v>264</v>
      </c>
      <c r="E15" s="62" t="s">
        <v>217</v>
      </c>
      <c r="F15" s="63" t="s">
        <v>218</v>
      </c>
      <c r="G15" s="64">
        <v>-50</v>
      </c>
    </row>
    <row r="16" s="56" customFormat="1" spans="1:7">
      <c r="A16" s="62" t="s">
        <v>265</v>
      </c>
      <c r="B16" s="62" t="s">
        <v>266</v>
      </c>
      <c r="C16" s="62" t="s">
        <v>267</v>
      </c>
      <c r="D16" s="62" t="s">
        <v>268</v>
      </c>
      <c r="E16" s="62" t="s">
        <v>217</v>
      </c>
      <c r="F16" s="63" t="s">
        <v>218</v>
      </c>
      <c r="G16" s="64">
        <v>-50</v>
      </c>
    </row>
    <row r="17" s="56" customFormat="1" spans="1:7">
      <c r="A17" s="62" t="s">
        <v>269</v>
      </c>
      <c r="B17" s="62" t="s">
        <v>270</v>
      </c>
      <c r="C17" s="62" t="s">
        <v>271</v>
      </c>
      <c r="D17" s="62" t="s">
        <v>272</v>
      </c>
      <c r="E17" s="62" t="s">
        <v>217</v>
      </c>
      <c r="F17" s="63" t="s">
        <v>218</v>
      </c>
      <c r="G17" s="64">
        <v>-50</v>
      </c>
    </row>
    <row r="18" s="56" customFormat="1" spans="1:7">
      <c r="A18" s="62" t="s">
        <v>273</v>
      </c>
      <c r="B18" s="62" t="s">
        <v>274</v>
      </c>
      <c r="C18" s="62" t="s">
        <v>275</v>
      </c>
      <c r="D18" s="62" t="s">
        <v>276</v>
      </c>
      <c r="E18" s="62" t="s">
        <v>217</v>
      </c>
      <c r="F18" s="63" t="s">
        <v>218</v>
      </c>
      <c r="G18" s="64">
        <v>-50</v>
      </c>
    </row>
    <row r="19" s="56" customFormat="1" spans="1:7">
      <c r="A19" s="62" t="s">
        <v>277</v>
      </c>
      <c r="B19" s="62" t="s">
        <v>278</v>
      </c>
      <c r="C19" s="62" t="s">
        <v>234</v>
      </c>
      <c r="D19" s="62" t="s">
        <v>156</v>
      </c>
      <c r="E19" s="62" t="s">
        <v>217</v>
      </c>
      <c r="F19" s="63" t="s">
        <v>218</v>
      </c>
      <c r="G19" s="64">
        <v>-50</v>
      </c>
    </row>
    <row r="20" s="56" customFormat="1" spans="1:7">
      <c r="A20" s="62" t="s">
        <v>279</v>
      </c>
      <c r="B20" s="62" t="s">
        <v>280</v>
      </c>
      <c r="C20" s="62" t="s">
        <v>281</v>
      </c>
      <c r="D20" s="62" t="s">
        <v>282</v>
      </c>
      <c r="E20" s="62" t="s">
        <v>217</v>
      </c>
      <c r="F20" s="63" t="s">
        <v>218</v>
      </c>
      <c r="G20" s="64">
        <v>-50</v>
      </c>
    </row>
    <row r="21" s="56" customFormat="1" spans="1:7">
      <c r="A21" s="62" t="s">
        <v>283</v>
      </c>
      <c r="B21" s="62" t="s">
        <v>284</v>
      </c>
      <c r="C21" s="62" t="s">
        <v>285</v>
      </c>
      <c r="D21" s="62" t="s">
        <v>286</v>
      </c>
      <c r="E21" s="62" t="s">
        <v>217</v>
      </c>
      <c r="F21" s="63" t="s">
        <v>218</v>
      </c>
      <c r="G21" s="64">
        <v>-50</v>
      </c>
    </row>
    <row r="22" s="56" customFormat="1" spans="1:7">
      <c r="A22" s="62" t="s">
        <v>287</v>
      </c>
      <c r="B22" s="62" t="s">
        <v>288</v>
      </c>
      <c r="C22" s="62" t="s">
        <v>241</v>
      </c>
      <c r="D22" s="62" t="s">
        <v>100</v>
      </c>
      <c r="E22" s="62" t="s">
        <v>217</v>
      </c>
      <c r="F22" s="63" t="s">
        <v>218</v>
      </c>
      <c r="G22" s="64">
        <v>-50</v>
      </c>
    </row>
    <row r="23" s="56" customFormat="1" spans="1:7">
      <c r="A23" s="62" t="s">
        <v>289</v>
      </c>
      <c r="B23" s="62" t="s">
        <v>290</v>
      </c>
      <c r="C23" s="62" t="s">
        <v>291</v>
      </c>
      <c r="D23" s="62" t="s">
        <v>292</v>
      </c>
      <c r="E23" s="62" t="s">
        <v>217</v>
      </c>
      <c r="F23" s="63" t="s">
        <v>218</v>
      </c>
      <c r="G23" s="64">
        <v>-50</v>
      </c>
    </row>
    <row r="24" s="56" customFormat="1" spans="1:7">
      <c r="A24" s="62" t="s">
        <v>293</v>
      </c>
      <c r="B24" s="62" t="s">
        <v>294</v>
      </c>
      <c r="C24" s="62" t="s">
        <v>263</v>
      </c>
      <c r="D24" s="62" t="s">
        <v>264</v>
      </c>
      <c r="E24" s="62" t="s">
        <v>217</v>
      </c>
      <c r="F24" s="63" t="s">
        <v>218</v>
      </c>
      <c r="G24" s="64">
        <v>-50</v>
      </c>
    </row>
    <row r="25" s="56" customFormat="1" spans="1:7">
      <c r="A25" s="62" t="s">
        <v>295</v>
      </c>
      <c r="B25" s="62" t="s">
        <v>296</v>
      </c>
      <c r="C25" s="62" t="s">
        <v>285</v>
      </c>
      <c r="D25" s="62" t="s">
        <v>286</v>
      </c>
      <c r="E25" s="62" t="s">
        <v>217</v>
      </c>
      <c r="F25" s="63" t="s">
        <v>218</v>
      </c>
      <c r="G25" s="64">
        <v>-50</v>
      </c>
    </row>
    <row r="26" s="56" customFormat="1" spans="1:7">
      <c r="A26" s="62" t="s">
        <v>297</v>
      </c>
      <c r="B26" s="62" t="s">
        <v>298</v>
      </c>
      <c r="C26" s="62" t="s">
        <v>275</v>
      </c>
      <c r="D26" s="62" t="s">
        <v>276</v>
      </c>
      <c r="E26" s="62" t="s">
        <v>217</v>
      </c>
      <c r="F26" s="63" t="s">
        <v>218</v>
      </c>
      <c r="G26" s="64">
        <v>-50</v>
      </c>
    </row>
    <row r="27" s="56" customFormat="1" spans="1:7">
      <c r="A27" s="62" t="s">
        <v>299</v>
      </c>
      <c r="B27" s="62" t="s">
        <v>300</v>
      </c>
      <c r="C27" s="62" t="s">
        <v>301</v>
      </c>
      <c r="D27" s="62" t="s">
        <v>106</v>
      </c>
      <c r="E27" s="62" t="s">
        <v>217</v>
      </c>
      <c r="F27" s="63" t="s">
        <v>218</v>
      </c>
      <c r="G27" s="64">
        <v>-50</v>
      </c>
    </row>
    <row r="28" s="56" customFormat="1" spans="1:7">
      <c r="A28" s="62" t="s">
        <v>302</v>
      </c>
      <c r="B28" s="62" t="s">
        <v>303</v>
      </c>
      <c r="C28" s="62" t="s">
        <v>304</v>
      </c>
      <c r="D28" s="62" t="s">
        <v>65</v>
      </c>
      <c r="E28" s="62" t="s">
        <v>217</v>
      </c>
      <c r="F28" s="63" t="s">
        <v>218</v>
      </c>
      <c r="G28" s="64">
        <v>-50</v>
      </c>
    </row>
    <row r="29" s="56" customFormat="1" spans="1:7">
      <c r="A29" s="62" t="s">
        <v>305</v>
      </c>
      <c r="B29" s="62" t="s">
        <v>306</v>
      </c>
      <c r="C29" s="62" t="s">
        <v>307</v>
      </c>
      <c r="D29" s="62" t="s">
        <v>308</v>
      </c>
      <c r="E29" s="62" t="s">
        <v>217</v>
      </c>
      <c r="F29" s="63" t="s">
        <v>218</v>
      </c>
      <c r="G29" s="64">
        <v>-50</v>
      </c>
    </row>
    <row r="30" s="56" customFormat="1" spans="1:7">
      <c r="A30" s="62" t="s">
        <v>309</v>
      </c>
      <c r="B30" s="62" t="s">
        <v>310</v>
      </c>
      <c r="C30" s="62" t="s">
        <v>311</v>
      </c>
      <c r="D30" s="62" t="s">
        <v>312</v>
      </c>
      <c r="E30" s="62" t="s">
        <v>217</v>
      </c>
      <c r="F30" s="63" t="s">
        <v>218</v>
      </c>
      <c r="G30" s="64">
        <v>-50</v>
      </c>
    </row>
    <row r="31" s="56" customFormat="1" spans="1:7">
      <c r="A31" s="62" t="s">
        <v>313</v>
      </c>
      <c r="B31" s="62" t="s">
        <v>314</v>
      </c>
      <c r="C31" s="62" t="s">
        <v>315</v>
      </c>
      <c r="D31" s="62" t="s">
        <v>316</v>
      </c>
      <c r="E31" s="62" t="s">
        <v>217</v>
      </c>
      <c r="F31" s="63" t="s">
        <v>218</v>
      </c>
      <c r="G31" s="64">
        <v>-50</v>
      </c>
    </row>
    <row r="32" s="56" customFormat="1" spans="1:7">
      <c r="A32" s="62" t="s">
        <v>317</v>
      </c>
      <c r="B32" s="62" t="s">
        <v>318</v>
      </c>
      <c r="C32" s="62" t="s">
        <v>319</v>
      </c>
      <c r="D32" s="62" t="s">
        <v>320</v>
      </c>
      <c r="E32" s="62" t="s">
        <v>217</v>
      </c>
      <c r="F32" s="63" t="s">
        <v>218</v>
      </c>
      <c r="G32" s="64">
        <v>-50</v>
      </c>
    </row>
    <row r="33" s="56" customFormat="1" spans="1:7">
      <c r="A33" s="62" t="s">
        <v>321</v>
      </c>
      <c r="B33" s="62" t="s">
        <v>322</v>
      </c>
      <c r="C33" s="62" t="s">
        <v>323</v>
      </c>
      <c r="D33" s="62" t="s">
        <v>324</v>
      </c>
      <c r="E33" s="62" t="s">
        <v>217</v>
      </c>
      <c r="F33" s="63" t="s">
        <v>218</v>
      </c>
      <c r="G33" s="64">
        <v>-50</v>
      </c>
    </row>
    <row r="34" s="56" customFormat="1" spans="1:7">
      <c r="A34" s="62" t="s">
        <v>325</v>
      </c>
      <c r="B34" s="62" t="s">
        <v>326</v>
      </c>
      <c r="C34" s="62" t="s">
        <v>271</v>
      </c>
      <c r="D34" s="62" t="s">
        <v>272</v>
      </c>
      <c r="E34" s="62" t="s">
        <v>217</v>
      </c>
      <c r="F34" s="63" t="s">
        <v>218</v>
      </c>
      <c r="G34" s="64">
        <v>-50</v>
      </c>
    </row>
    <row r="35" s="56" customFormat="1" spans="1:7">
      <c r="A35" s="62" t="s">
        <v>327</v>
      </c>
      <c r="B35" s="62" t="s">
        <v>328</v>
      </c>
      <c r="C35" s="62" t="s">
        <v>329</v>
      </c>
      <c r="D35" s="62" t="s">
        <v>118</v>
      </c>
      <c r="E35" s="62" t="s">
        <v>217</v>
      </c>
      <c r="F35" s="63" t="s">
        <v>218</v>
      </c>
      <c r="G35" s="64">
        <v>-50</v>
      </c>
    </row>
    <row r="36" s="56" customFormat="1" spans="1:7">
      <c r="A36" s="62" t="s">
        <v>330</v>
      </c>
      <c r="B36" s="62" t="s">
        <v>331</v>
      </c>
      <c r="C36" s="62" t="s">
        <v>230</v>
      </c>
      <c r="D36" s="62" t="s">
        <v>231</v>
      </c>
      <c r="E36" s="62" t="s">
        <v>217</v>
      </c>
      <c r="F36" s="63" t="s">
        <v>218</v>
      </c>
      <c r="G36" s="64">
        <v>-50</v>
      </c>
    </row>
    <row r="37" s="56" customFormat="1" spans="1:7">
      <c r="A37" s="62" t="s">
        <v>332</v>
      </c>
      <c r="B37" s="62" t="s">
        <v>333</v>
      </c>
      <c r="C37" s="62" t="s">
        <v>334</v>
      </c>
      <c r="D37" s="62" t="s">
        <v>335</v>
      </c>
      <c r="E37" s="62" t="s">
        <v>217</v>
      </c>
      <c r="F37" s="63" t="s">
        <v>218</v>
      </c>
      <c r="G37" s="64">
        <v>-50</v>
      </c>
    </row>
    <row r="38" s="56" customFormat="1" spans="1:7">
      <c r="A38" s="62" t="s">
        <v>336</v>
      </c>
      <c r="B38" s="62" t="s">
        <v>337</v>
      </c>
      <c r="C38" s="62" t="s">
        <v>338</v>
      </c>
      <c r="D38" s="62" t="s">
        <v>339</v>
      </c>
      <c r="E38" s="62" t="s">
        <v>217</v>
      </c>
      <c r="F38" s="63" t="s">
        <v>218</v>
      </c>
      <c r="G38" s="64">
        <v>-50</v>
      </c>
    </row>
    <row r="39" s="56" customFormat="1" spans="1:7">
      <c r="A39" s="62" t="s">
        <v>340</v>
      </c>
      <c r="B39" s="62" t="s">
        <v>341</v>
      </c>
      <c r="C39" s="62" t="s">
        <v>271</v>
      </c>
      <c r="D39" s="62" t="s">
        <v>272</v>
      </c>
      <c r="E39" s="62" t="s">
        <v>217</v>
      </c>
      <c r="F39" s="63" t="s">
        <v>218</v>
      </c>
      <c r="G39" s="64">
        <v>-50</v>
      </c>
    </row>
    <row r="40" s="56" customFormat="1" spans="1:7">
      <c r="A40" s="62" t="s">
        <v>342</v>
      </c>
      <c r="B40" s="62" t="s">
        <v>343</v>
      </c>
      <c r="C40" s="62" t="s">
        <v>285</v>
      </c>
      <c r="D40" s="62" t="s">
        <v>286</v>
      </c>
      <c r="E40" s="62" t="s">
        <v>217</v>
      </c>
      <c r="F40" s="63" t="s">
        <v>218</v>
      </c>
      <c r="G40" s="64">
        <v>-50</v>
      </c>
    </row>
    <row r="41" s="56" customFormat="1" spans="1:7">
      <c r="A41" s="62" t="s">
        <v>344</v>
      </c>
      <c r="B41" s="62" t="s">
        <v>345</v>
      </c>
      <c r="C41" s="62" t="s">
        <v>323</v>
      </c>
      <c r="D41" s="62" t="s">
        <v>324</v>
      </c>
      <c r="E41" s="62" t="s">
        <v>217</v>
      </c>
      <c r="F41" s="63" t="s">
        <v>218</v>
      </c>
      <c r="G41" s="64">
        <v>-50</v>
      </c>
    </row>
    <row r="42" s="56" customFormat="1" spans="1:7">
      <c r="A42" s="62" t="s">
        <v>346</v>
      </c>
      <c r="B42" s="62" t="s">
        <v>347</v>
      </c>
      <c r="C42" s="62" t="s">
        <v>271</v>
      </c>
      <c r="D42" s="62" t="s">
        <v>272</v>
      </c>
      <c r="E42" s="62" t="s">
        <v>217</v>
      </c>
      <c r="F42" s="63" t="s">
        <v>218</v>
      </c>
      <c r="G42" s="64">
        <v>-50</v>
      </c>
    </row>
    <row r="43" s="56" customFormat="1" spans="1:7">
      <c r="A43" s="62" t="s">
        <v>348</v>
      </c>
      <c r="B43" s="62" t="s">
        <v>349</v>
      </c>
      <c r="C43" s="62" t="s">
        <v>350</v>
      </c>
      <c r="D43" s="62" t="s">
        <v>351</v>
      </c>
      <c r="E43" s="62" t="s">
        <v>217</v>
      </c>
      <c r="F43" s="63" t="s">
        <v>218</v>
      </c>
      <c r="G43" s="64">
        <v>-50</v>
      </c>
    </row>
    <row r="44" s="56" customFormat="1" spans="1:7">
      <c r="A44" s="62" t="s">
        <v>352</v>
      </c>
      <c r="B44" s="62" t="s">
        <v>353</v>
      </c>
      <c r="C44" s="62" t="s">
        <v>271</v>
      </c>
      <c r="D44" s="62" t="s">
        <v>272</v>
      </c>
      <c r="E44" s="62" t="s">
        <v>217</v>
      </c>
      <c r="F44" s="63" t="s">
        <v>218</v>
      </c>
      <c r="G44" s="64">
        <v>-50</v>
      </c>
    </row>
    <row r="45" s="56" customFormat="1" spans="1:7">
      <c r="A45" s="62" t="s">
        <v>354</v>
      </c>
      <c r="B45" s="62" t="s">
        <v>355</v>
      </c>
      <c r="C45" s="62" t="s">
        <v>356</v>
      </c>
      <c r="D45" s="62" t="s">
        <v>357</v>
      </c>
      <c r="E45" s="62" t="s">
        <v>217</v>
      </c>
      <c r="F45" s="63" t="s">
        <v>218</v>
      </c>
      <c r="G45" s="64">
        <v>-50</v>
      </c>
    </row>
    <row r="46" s="56" customFormat="1" spans="1:7">
      <c r="A46" s="62" t="s">
        <v>358</v>
      </c>
      <c r="B46" s="62" t="s">
        <v>359</v>
      </c>
      <c r="C46" s="62" t="s">
        <v>221</v>
      </c>
      <c r="D46" s="62" t="s">
        <v>33</v>
      </c>
      <c r="E46" s="62" t="s">
        <v>217</v>
      </c>
      <c r="F46" s="63" t="s">
        <v>218</v>
      </c>
      <c r="G46" s="64">
        <v>-50</v>
      </c>
    </row>
    <row r="47" s="56" customFormat="1" spans="1:7">
      <c r="A47" s="62" t="s">
        <v>360</v>
      </c>
      <c r="B47" s="62" t="s">
        <v>361</v>
      </c>
      <c r="C47" s="62" t="s">
        <v>362</v>
      </c>
      <c r="D47" s="62" t="s">
        <v>363</v>
      </c>
      <c r="E47" s="62" t="s">
        <v>217</v>
      </c>
      <c r="F47" s="63" t="s">
        <v>218</v>
      </c>
      <c r="G47" s="64">
        <v>-50</v>
      </c>
    </row>
    <row r="48" s="56" customFormat="1" spans="1:7">
      <c r="A48" s="62" t="s">
        <v>364</v>
      </c>
      <c r="B48" s="62" t="s">
        <v>365</v>
      </c>
      <c r="C48" s="62" t="s">
        <v>234</v>
      </c>
      <c r="D48" s="62" t="s">
        <v>156</v>
      </c>
      <c r="E48" s="62" t="s">
        <v>217</v>
      </c>
      <c r="F48" s="63" t="s">
        <v>218</v>
      </c>
      <c r="G48" s="64">
        <v>-50</v>
      </c>
    </row>
    <row r="49" s="56" customFormat="1" spans="1:7">
      <c r="A49" s="62" t="s">
        <v>366</v>
      </c>
      <c r="B49" s="62" t="s">
        <v>367</v>
      </c>
      <c r="C49" s="62" t="s">
        <v>237</v>
      </c>
      <c r="D49" s="62" t="s">
        <v>238</v>
      </c>
      <c r="E49" s="62" t="s">
        <v>217</v>
      </c>
      <c r="F49" s="63" t="s">
        <v>218</v>
      </c>
      <c r="G49" s="64">
        <v>-50</v>
      </c>
    </row>
    <row r="50" s="56" customFormat="1" spans="1:7">
      <c r="A50" s="62" t="s">
        <v>368</v>
      </c>
      <c r="B50" s="62" t="s">
        <v>369</v>
      </c>
      <c r="C50" s="62" t="s">
        <v>271</v>
      </c>
      <c r="D50" s="62" t="s">
        <v>272</v>
      </c>
      <c r="E50" s="62" t="s">
        <v>217</v>
      </c>
      <c r="F50" s="63" t="s">
        <v>218</v>
      </c>
      <c r="G50" s="64">
        <v>-50</v>
      </c>
    </row>
    <row r="51" s="56" customFormat="1" spans="1:7">
      <c r="A51" s="62" t="s">
        <v>370</v>
      </c>
      <c r="B51" s="62" t="s">
        <v>371</v>
      </c>
      <c r="C51" s="62" t="s">
        <v>372</v>
      </c>
      <c r="D51" s="62" t="s">
        <v>86</v>
      </c>
      <c r="E51" s="62" t="s">
        <v>217</v>
      </c>
      <c r="F51" s="63" t="s">
        <v>218</v>
      </c>
      <c r="G51" s="64">
        <v>-50</v>
      </c>
    </row>
    <row r="52" s="56" customFormat="1" spans="1:7">
      <c r="A52" s="62" t="s">
        <v>373</v>
      </c>
      <c r="B52" s="62" t="s">
        <v>374</v>
      </c>
      <c r="C52" s="62" t="s">
        <v>375</v>
      </c>
      <c r="D52" s="62" t="s">
        <v>72</v>
      </c>
      <c r="E52" s="62" t="s">
        <v>217</v>
      </c>
      <c r="F52" s="63" t="s">
        <v>218</v>
      </c>
      <c r="G52" s="64">
        <v>-50</v>
      </c>
    </row>
    <row r="53" s="56" customFormat="1" spans="1:7">
      <c r="A53" s="62" t="s">
        <v>376</v>
      </c>
      <c r="B53" s="62" t="s">
        <v>377</v>
      </c>
      <c r="C53" s="62" t="s">
        <v>256</v>
      </c>
      <c r="D53" s="62" t="s">
        <v>257</v>
      </c>
      <c r="E53" s="62" t="s">
        <v>217</v>
      </c>
      <c r="F53" s="63" t="s">
        <v>218</v>
      </c>
      <c r="G53" s="64">
        <v>-50</v>
      </c>
    </row>
    <row r="54" s="56" customFormat="1" spans="1:7">
      <c r="A54" s="62" t="s">
        <v>378</v>
      </c>
      <c r="B54" s="62" t="s">
        <v>379</v>
      </c>
      <c r="C54" s="62" t="s">
        <v>221</v>
      </c>
      <c r="D54" s="62" t="s">
        <v>380</v>
      </c>
      <c r="E54" s="62" t="s">
        <v>217</v>
      </c>
      <c r="F54" s="63" t="s">
        <v>218</v>
      </c>
      <c r="G54" s="64">
        <v>-50</v>
      </c>
    </row>
    <row r="55" s="56" customFormat="1" spans="1:7">
      <c r="A55" s="62" t="s">
        <v>381</v>
      </c>
      <c r="B55" s="62" t="s">
        <v>382</v>
      </c>
      <c r="C55" s="62" t="s">
        <v>383</v>
      </c>
      <c r="D55" s="62" t="s">
        <v>384</v>
      </c>
      <c r="E55" s="62" t="s">
        <v>217</v>
      </c>
      <c r="F55" s="63" t="s">
        <v>218</v>
      </c>
      <c r="G55" s="64">
        <v>-50</v>
      </c>
    </row>
    <row r="56" s="56" customFormat="1" spans="1:7">
      <c r="A56" s="62" t="s">
        <v>385</v>
      </c>
      <c r="B56" s="62" t="s">
        <v>386</v>
      </c>
      <c r="C56" s="62" t="s">
        <v>241</v>
      </c>
      <c r="D56" s="62" t="s">
        <v>387</v>
      </c>
      <c r="E56" s="62" t="s">
        <v>217</v>
      </c>
      <c r="F56" s="63" t="s">
        <v>218</v>
      </c>
      <c r="G56" s="64">
        <v>-50</v>
      </c>
    </row>
    <row r="57" s="56" customFormat="1" spans="1:7">
      <c r="A57" s="62" t="s">
        <v>388</v>
      </c>
      <c r="B57" s="62" t="s">
        <v>389</v>
      </c>
      <c r="C57" s="62" t="s">
        <v>390</v>
      </c>
      <c r="D57" s="62" t="s">
        <v>391</v>
      </c>
      <c r="E57" s="62" t="s">
        <v>217</v>
      </c>
      <c r="F57" s="63" t="s">
        <v>218</v>
      </c>
      <c r="G57" s="64">
        <v>-50</v>
      </c>
    </row>
    <row r="58" s="57" customFormat="1" spans="1:7">
      <c r="A58" s="65" t="s">
        <v>392</v>
      </c>
      <c r="B58" s="66" t="s">
        <v>393</v>
      </c>
      <c r="C58" s="65" t="s">
        <v>394</v>
      </c>
      <c r="D58" s="66" t="s">
        <v>117</v>
      </c>
      <c r="E58" s="65" t="s">
        <v>395</v>
      </c>
      <c r="F58" s="67" t="s">
        <v>396</v>
      </c>
      <c r="G58" s="64">
        <v>-25</v>
      </c>
    </row>
    <row r="59" s="57" customFormat="1" spans="1:7">
      <c r="A59" s="65" t="s">
        <v>397</v>
      </c>
      <c r="B59" s="66" t="s">
        <v>398</v>
      </c>
      <c r="C59" s="65" t="s">
        <v>399</v>
      </c>
      <c r="D59" s="65" t="s">
        <v>400</v>
      </c>
      <c r="E59" s="65" t="s">
        <v>401</v>
      </c>
      <c r="F59" s="67" t="s">
        <v>396</v>
      </c>
      <c r="G59" s="64">
        <v>-20</v>
      </c>
    </row>
    <row r="60" s="57" customFormat="1" spans="1:7">
      <c r="A60" s="65" t="s">
        <v>402</v>
      </c>
      <c r="B60" s="66" t="s">
        <v>403</v>
      </c>
      <c r="C60" s="65" t="s">
        <v>404</v>
      </c>
      <c r="D60" s="66" t="s">
        <v>71</v>
      </c>
      <c r="E60" s="65" t="s">
        <v>401</v>
      </c>
      <c r="F60" s="67" t="s">
        <v>396</v>
      </c>
      <c r="G60" s="64">
        <v>-20</v>
      </c>
    </row>
    <row r="61" s="57" customFormat="1" spans="1:7">
      <c r="A61" s="65" t="s">
        <v>405</v>
      </c>
      <c r="B61" s="66" t="s">
        <v>406</v>
      </c>
      <c r="C61" s="65" t="s">
        <v>407</v>
      </c>
      <c r="D61" s="66" t="s">
        <v>408</v>
      </c>
      <c r="E61" s="65" t="s">
        <v>409</v>
      </c>
      <c r="F61" s="67" t="s">
        <v>396</v>
      </c>
      <c r="G61" s="64">
        <v>-15</v>
      </c>
    </row>
    <row r="62" s="57" customFormat="1" spans="1:7">
      <c r="A62" s="65" t="s">
        <v>410</v>
      </c>
      <c r="B62" s="66" t="s">
        <v>411</v>
      </c>
      <c r="C62" s="65" t="s">
        <v>399</v>
      </c>
      <c r="D62" s="65" t="s">
        <v>400</v>
      </c>
      <c r="E62" s="65" t="s">
        <v>409</v>
      </c>
      <c r="F62" s="67" t="s">
        <v>396</v>
      </c>
      <c r="G62" s="64">
        <v>-15</v>
      </c>
    </row>
    <row r="63" s="57" customFormat="1" spans="1:7">
      <c r="A63" s="65" t="s">
        <v>412</v>
      </c>
      <c r="B63" s="66" t="s">
        <v>413</v>
      </c>
      <c r="C63" s="65" t="s">
        <v>414</v>
      </c>
      <c r="D63" s="66" t="s">
        <v>68</v>
      </c>
      <c r="E63" s="65" t="s">
        <v>415</v>
      </c>
      <c r="F63" s="67" t="s">
        <v>396</v>
      </c>
      <c r="G63" s="64">
        <v>-10</v>
      </c>
    </row>
    <row r="64" s="57" customFormat="1" spans="1:7">
      <c r="A64" s="65" t="s">
        <v>416</v>
      </c>
      <c r="B64" s="66" t="s">
        <v>417</v>
      </c>
      <c r="C64" s="65" t="s">
        <v>418</v>
      </c>
      <c r="D64" s="66" t="s">
        <v>419</v>
      </c>
      <c r="E64" s="65" t="s">
        <v>415</v>
      </c>
      <c r="F64" s="67" t="s">
        <v>396</v>
      </c>
      <c r="G64" s="64">
        <v>-10</v>
      </c>
    </row>
    <row r="65" s="57" customFormat="1" spans="1:7">
      <c r="A65" s="65" t="s">
        <v>420</v>
      </c>
      <c r="B65" s="66" t="s">
        <v>421</v>
      </c>
      <c r="C65" s="65" t="s">
        <v>315</v>
      </c>
      <c r="D65" s="66" t="s">
        <v>316</v>
      </c>
      <c r="E65" s="65" t="s">
        <v>415</v>
      </c>
      <c r="F65" s="67" t="s">
        <v>396</v>
      </c>
      <c r="G65" s="64">
        <v>-10</v>
      </c>
    </row>
    <row r="66" s="57" customFormat="1" spans="1:7">
      <c r="A66" s="65" t="s">
        <v>422</v>
      </c>
      <c r="B66" s="66" t="s">
        <v>423</v>
      </c>
      <c r="C66" s="65" t="s">
        <v>404</v>
      </c>
      <c r="D66" s="66" t="s">
        <v>71</v>
      </c>
      <c r="E66" s="65" t="s">
        <v>415</v>
      </c>
      <c r="F66" s="67" t="s">
        <v>396</v>
      </c>
      <c r="G66" s="64">
        <v>-10</v>
      </c>
    </row>
    <row r="67" s="57" customFormat="1" spans="1:7">
      <c r="A67" s="65" t="s">
        <v>424</v>
      </c>
      <c r="B67" s="66" t="s">
        <v>425</v>
      </c>
      <c r="C67" s="65" t="s">
        <v>426</v>
      </c>
      <c r="D67" s="66" t="s">
        <v>427</v>
      </c>
      <c r="E67" s="65" t="s">
        <v>415</v>
      </c>
      <c r="F67" s="67" t="s">
        <v>396</v>
      </c>
      <c r="G67" s="64">
        <v>-10</v>
      </c>
    </row>
    <row r="68" s="57" customFormat="1" spans="1:7">
      <c r="A68" s="65" t="s">
        <v>428</v>
      </c>
      <c r="B68" s="66" t="s">
        <v>429</v>
      </c>
      <c r="C68" s="65" t="s">
        <v>430</v>
      </c>
      <c r="D68" s="66" t="s">
        <v>44</v>
      </c>
      <c r="E68" s="65" t="s">
        <v>415</v>
      </c>
      <c r="F68" s="67" t="s">
        <v>396</v>
      </c>
      <c r="G68" s="64">
        <v>-10</v>
      </c>
    </row>
    <row r="69" s="57" customFormat="1" spans="1:7">
      <c r="A69" s="65" t="s">
        <v>431</v>
      </c>
      <c r="B69" s="66" t="s">
        <v>432</v>
      </c>
      <c r="C69" s="65" t="s">
        <v>433</v>
      </c>
      <c r="D69" s="65" t="s">
        <v>434</v>
      </c>
      <c r="E69" s="65" t="s">
        <v>415</v>
      </c>
      <c r="F69" s="67" t="s">
        <v>396</v>
      </c>
      <c r="G69" s="64">
        <v>-10</v>
      </c>
    </row>
    <row r="70" s="57" customFormat="1" spans="1:7">
      <c r="A70" s="65" t="s">
        <v>435</v>
      </c>
      <c r="B70" s="66" t="s">
        <v>436</v>
      </c>
      <c r="C70" s="65" t="s">
        <v>437</v>
      </c>
      <c r="D70" s="65" t="s">
        <v>438</v>
      </c>
      <c r="E70" s="65" t="s">
        <v>415</v>
      </c>
      <c r="F70" s="67" t="s">
        <v>396</v>
      </c>
      <c r="G70" s="64">
        <v>-10</v>
      </c>
    </row>
    <row r="71" s="57" customFormat="1" spans="1:7">
      <c r="A71" s="65" t="s">
        <v>439</v>
      </c>
      <c r="B71" s="66" t="s">
        <v>440</v>
      </c>
      <c r="C71" s="65" t="s">
        <v>263</v>
      </c>
      <c r="D71" s="66" t="s">
        <v>264</v>
      </c>
      <c r="E71" s="65" t="s">
        <v>415</v>
      </c>
      <c r="F71" s="67" t="s">
        <v>396</v>
      </c>
      <c r="G71" s="64">
        <v>-10</v>
      </c>
    </row>
    <row r="72" s="57" customFormat="1" spans="1:7">
      <c r="A72" s="65" t="s">
        <v>441</v>
      </c>
      <c r="B72" s="66" t="s">
        <v>442</v>
      </c>
      <c r="C72" s="65" t="s">
        <v>443</v>
      </c>
      <c r="D72" s="66" t="s">
        <v>444</v>
      </c>
      <c r="E72" s="65" t="s">
        <v>445</v>
      </c>
      <c r="F72" s="67" t="s">
        <v>396</v>
      </c>
      <c r="G72" s="64">
        <v>-5</v>
      </c>
    </row>
    <row r="73" s="57" customFormat="1" spans="1:7">
      <c r="A73" s="65" t="s">
        <v>446</v>
      </c>
      <c r="B73" s="66" t="s">
        <v>447</v>
      </c>
      <c r="C73" s="65" t="s">
        <v>304</v>
      </c>
      <c r="D73" s="66" t="s">
        <v>65</v>
      </c>
      <c r="E73" s="65" t="s">
        <v>445</v>
      </c>
      <c r="F73" s="67" t="s">
        <v>396</v>
      </c>
      <c r="G73" s="64">
        <v>-5</v>
      </c>
    </row>
    <row r="74" s="57" customFormat="1" spans="1:7">
      <c r="A74" s="65" t="s">
        <v>448</v>
      </c>
      <c r="B74" s="66" t="s">
        <v>449</v>
      </c>
      <c r="C74" s="65" t="s">
        <v>450</v>
      </c>
      <c r="D74" s="66" t="s">
        <v>451</v>
      </c>
      <c r="E74" s="65" t="s">
        <v>445</v>
      </c>
      <c r="F74" s="67" t="s">
        <v>396</v>
      </c>
      <c r="G74" s="64">
        <v>-5</v>
      </c>
    </row>
    <row r="75" s="57" customFormat="1" spans="1:7">
      <c r="A75" s="65" t="s">
        <v>452</v>
      </c>
      <c r="B75" s="66" t="s">
        <v>453</v>
      </c>
      <c r="C75" s="65" t="s">
        <v>454</v>
      </c>
      <c r="D75" s="66" t="s">
        <v>107</v>
      </c>
      <c r="E75" s="65" t="s">
        <v>445</v>
      </c>
      <c r="F75" s="67" t="s">
        <v>396</v>
      </c>
      <c r="G75" s="64">
        <v>-5</v>
      </c>
    </row>
    <row r="76" s="57" customFormat="1" spans="1:7">
      <c r="A76" s="65" t="s">
        <v>455</v>
      </c>
      <c r="B76" s="66" t="s">
        <v>456</v>
      </c>
      <c r="C76" s="65" t="s">
        <v>457</v>
      </c>
      <c r="D76" s="65" t="s">
        <v>458</v>
      </c>
      <c r="E76" s="65" t="s">
        <v>445</v>
      </c>
      <c r="F76" s="67" t="s">
        <v>396</v>
      </c>
      <c r="G76" s="64">
        <v>-5</v>
      </c>
    </row>
    <row r="77" s="57" customFormat="1" spans="1:7">
      <c r="A77" s="65" t="s">
        <v>459</v>
      </c>
      <c r="B77" s="66" t="s">
        <v>460</v>
      </c>
      <c r="C77" s="65" t="s">
        <v>338</v>
      </c>
      <c r="D77" s="66" t="s">
        <v>339</v>
      </c>
      <c r="E77" s="65" t="s">
        <v>445</v>
      </c>
      <c r="F77" s="67" t="s">
        <v>396</v>
      </c>
      <c r="G77" s="64">
        <v>-5</v>
      </c>
    </row>
    <row r="78" s="57" customFormat="1" spans="1:7">
      <c r="A78" s="65" t="s">
        <v>461</v>
      </c>
      <c r="B78" s="66" t="s">
        <v>462</v>
      </c>
      <c r="C78" s="65" t="s">
        <v>430</v>
      </c>
      <c r="D78" s="66" t="s">
        <v>44</v>
      </c>
      <c r="E78" s="65" t="s">
        <v>445</v>
      </c>
      <c r="F78" s="67" t="s">
        <v>396</v>
      </c>
      <c r="G78" s="64">
        <v>-5</v>
      </c>
    </row>
    <row r="79" s="57" customFormat="1" spans="1:7">
      <c r="A79" s="65" t="s">
        <v>463</v>
      </c>
      <c r="B79" s="66" t="s">
        <v>464</v>
      </c>
      <c r="C79" s="65" t="s">
        <v>227</v>
      </c>
      <c r="D79" s="65" t="s">
        <v>465</v>
      </c>
      <c r="E79" s="65" t="s">
        <v>445</v>
      </c>
      <c r="F79" s="67" t="s">
        <v>396</v>
      </c>
      <c r="G79" s="64">
        <v>-5</v>
      </c>
    </row>
    <row r="80" s="57" customFormat="1" spans="1:7">
      <c r="A80" s="65" t="s">
        <v>466</v>
      </c>
      <c r="B80" s="66" t="s">
        <v>467</v>
      </c>
      <c r="C80" s="65" t="s">
        <v>375</v>
      </c>
      <c r="D80" s="65" t="s">
        <v>468</v>
      </c>
      <c r="E80" s="65" t="s">
        <v>445</v>
      </c>
      <c r="F80" s="67" t="s">
        <v>396</v>
      </c>
      <c r="G80" s="64">
        <v>-5</v>
      </c>
    </row>
    <row r="81" s="57" customFormat="1" spans="1:7">
      <c r="A81" s="65" t="s">
        <v>469</v>
      </c>
      <c r="B81" s="66" t="s">
        <v>470</v>
      </c>
      <c r="C81" s="65" t="s">
        <v>471</v>
      </c>
      <c r="D81" s="66" t="s">
        <v>472</v>
      </c>
      <c r="E81" s="65" t="s">
        <v>445</v>
      </c>
      <c r="F81" s="67" t="s">
        <v>396</v>
      </c>
      <c r="G81" s="64">
        <v>-5</v>
      </c>
    </row>
    <row r="82" s="57" customFormat="1" spans="1:7">
      <c r="A82" s="65" t="s">
        <v>473</v>
      </c>
      <c r="B82" s="66" t="s">
        <v>474</v>
      </c>
      <c r="C82" s="65" t="s">
        <v>275</v>
      </c>
      <c r="D82" s="66" t="s">
        <v>276</v>
      </c>
      <c r="E82" s="65" t="s">
        <v>445</v>
      </c>
      <c r="F82" s="67" t="s">
        <v>396</v>
      </c>
      <c r="G82" s="64">
        <v>-5</v>
      </c>
    </row>
    <row r="83" s="57" customFormat="1" spans="1:7">
      <c r="A83" s="65" t="s">
        <v>475</v>
      </c>
      <c r="B83" s="66" t="s">
        <v>476</v>
      </c>
      <c r="C83" s="65" t="s">
        <v>426</v>
      </c>
      <c r="D83" s="66" t="s">
        <v>427</v>
      </c>
      <c r="E83" s="65" t="s">
        <v>445</v>
      </c>
      <c r="F83" s="67" t="s">
        <v>396</v>
      </c>
      <c r="G83" s="64">
        <v>-5</v>
      </c>
    </row>
    <row r="84" s="57" customFormat="1" spans="1:7">
      <c r="A84" s="65" t="s">
        <v>477</v>
      </c>
      <c r="B84" s="66" t="s">
        <v>478</v>
      </c>
      <c r="C84" s="65" t="s">
        <v>304</v>
      </c>
      <c r="D84" s="66" t="s">
        <v>65</v>
      </c>
      <c r="E84" s="65" t="s">
        <v>445</v>
      </c>
      <c r="F84" s="67" t="s">
        <v>396</v>
      </c>
      <c r="G84" s="64">
        <v>-5</v>
      </c>
    </row>
    <row r="85" s="57" customFormat="1" spans="1:7">
      <c r="A85" s="65" t="s">
        <v>479</v>
      </c>
      <c r="B85" s="66" t="s">
        <v>480</v>
      </c>
      <c r="C85" s="65" t="s">
        <v>481</v>
      </c>
      <c r="D85" s="66" t="s">
        <v>482</v>
      </c>
      <c r="E85" s="65" t="s">
        <v>445</v>
      </c>
      <c r="F85" s="67" t="s">
        <v>396</v>
      </c>
      <c r="G85" s="64">
        <v>-5</v>
      </c>
    </row>
    <row r="86" s="57" customFormat="1" spans="1:7">
      <c r="A86" s="65" t="s">
        <v>483</v>
      </c>
      <c r="B86" s="66" t="s">
        <v>484</v>
      </c>
      <c r="C86" s="65" t="s">
        <v>394</v>
      </c>
      <c r="D86" s="66" t="s">
        <v>117</v>
      </c>
      <c r="E86" s="65" t="s">
        <v>445</v>
      </c>
      <c r="F86" s="67" t="s">
        <v>396</v>
      </c>
      <c r="G86" s="64">
        <v>-5</v>
      </c>
    </row>
    <row r="87" s="57" customFormat="1" spans="1:7">
      <c r="A87" s="65" t="s">
        <v>485</v>
      </c>
      <c r="B87" s="66" t="s">
        <v>486</v>
      </c>
      <c r="C87" s="65" t="s">
        <v>271</v>
      </c>
      <c r="D87" s="66" t="s">
        <v>272</v>
      </c>
      <c r="E87" s="65" t="s">
        <v>445</v>
      </c>
      <c r="F87" s="67" t="s">
        <v>396</v>
      </c>
      <c r="G87" s="64">
        <v>-5</v>
      </c>
    </row>
    <row r="88" s="57" customFormat="1" spans="1:7">
      <c r="A88" s="65" t="s">
        <v>487</v>
      </c>
      <c r="B88" s="66" t="s">
        <v>488</v>
      </c>
      <c r="C88" s="65" t="s">
        <v>489</v>
      </c>
      <c r="D88" s="66" t="s">
        <v>75</v>
      </c>
      <c r="E88" s="65" t="s">
        <v>445</v>
      </c>
      <c r="F88" s="67" t="s">
        <v>396</v>
      </c>
      <c r="G88" s="64">
        <v>-5</v>
      </c>
    </row>
    <row r="89" s="57" customFormat="1" spans="1:7">
      <c r="A89" s="65" t="s">
        <v>490</v>
      </c>
      <c r="B89" s="66" t="s">
        <v>202</v>
      </c>
      <c r="C89" s="65" t="s">
        <v>315</v>
      </c>
      <c r="D89" s="66" t="s">
        <v>316</v>
      </c>
      <c r="E89" s="65" t="s">
        <v>445</v>
      </c>
      <c r="F89" s="67" t="s">
        <v>396</v>
      </c>
      <c r="G89" s="64">
        <v>-5</v>
      </c>
    </row>
    <row r="90" s="57" customFormat="1" spans="1:7">
      <c r="A90" s="65" t="s">
        <v>491</v>
      </c>
      <c r="B90" s="66" t="s">
        <v>492</v>
      </c>
      <c r="C90" s="65" t="s">
        <v>493</v>
      </c>
      <c r="D90" s="66" t="s">
        <v>494</v>
      </c>
      <c r="E90" s="65" t="s">
        <v>445</v>
      </c>
      <c r="F90" s="67" t="s">
        <v>396</v>
      </c>
      <c r="G90" s="64">
        <v>-5</v>
      </c>
    </row>
    <row r="91" s="57" customFormat="1" spans="1:7">
      <c r="A91" s="65" t="s">
        <v>495</v>
      </c>
      <c r="B91" s="66" t="s">
        <v>496</v>
      </c>
      <c r="C91" s="65" t="s">
        <v>497</v>
      </c>
      <c r="D91" s="66" t="s">
        <v>498</v>
      </c>
      <c r="E91" s="65" t="s">
        <v>445</v>
      </c>
      <c r="F91" s="67" t="s">
        <v>396</v>
      </c>
      <c r="G91" s="64">
        <v>-5</v>
      </c>
    </row>
    <row r="92" s="57" customFormat="1" spans="1:7">
      <c r="A92" s="65" t="s">
        <v>499</v>
      </c>
      <c r="B92" s="66" t="s">
        <v>500</v>
      </c>
      <c r="C92" s="65" t="s">
        <v>285</v>
      </c>
      <c r="D92" s="66" t="s">
        <v>286</v>
      </c>
      <c r="E92" s="65" t="s">
        <v>445</v>
      </c>
      <c r="F92" s="67" t="s">
        <v>396</v>
      </c>
      <c r="G92" s="64">
        <v>-5</v>
      </c>
    </row>
    <row r="93" s="57" customFormat="1" spans="1:7">
      <c r="A93" s="65" t="s">
        <v>501</v>
      </c>
      <c r="B93" s="66" t="s">
        <v>502</v>
      </c>
      <c r="C93" s="65" t="s">
        <v>311</v>
      </c>
      <c r="D93" s="65" t="s">
        <v>503</v>
      </c>
      <c r="E93" s="65" t="s">
        <v>445</v>
      </c>
      <c r="F93" s="67" t="s">
        <v>396</v>
      </c>
      <c r="G93" s="64">
        <v>-5</v>
      </c>
    </row>
    <row r="94" s="57" customFormat="1" spans="1:7">
      <c r="A94" s="65" t="s">
        <v>504</v>
      </c>
      <c r="B94" s="66" t="s">
        <v>505</v>
      </c>
      <c r="C94" s="65" t="s">
        <v>493</v>
      </c>
      <c r="D94" s="66" t="s">
        <v>494</v>
      </c>
      <c r="E94" s="65" t="s">
        <v>445</v>
      </c>
      <c r="F94" s="67" t="s">
        <v>396</v>
      </c>
      <c r="G94" s="64">
        <v>-5</v>
      </c>
    </row>
    <row r="95" s="57" customFormat="1" spans="1:7">
      <c r="A95" s="65" t="s">
        <v>506</v>
      </c>
      <c r="B95" s="66" t="s">
        <v>507</v>
      </c>
      <c r="C95" s="65" t="s">
        <v>508</v>
      </c>
      <c r="D95" s="66" t="s">
        <v>169</v>
      </c>
      <c r="E95" s="65" t="s">
        <v>445</v>
      </c>
      <c r="F95" s="67" t="s">
        <v>396</v>
      </c>
      <c r="G95" s="64">
        <v>-5</v>
      </c>
    </row>
    <row r="96" s="57" customFormat="1" spans="1:7">
      <c r="A96" s="65" t="s">
        <v>509</v>
      </c>
      <c r="B96" s="66" t="s">
        <v>510</v>
      </c>
      <c r="C96" s="65" t="s">
        <v>263</v>
      </c>
      <c r="D96" s="66" t="s">
        <v>264</v>
      </c>
      <c r="E96" s="65" t="s">
        <v>445</v>
      </c>
      <c r="F96" s="67" t="s">
        <v>396</v>
      </c>
      <c r="G96" s="64">
        <v>-5</v>
      </c>
    </row>
    <row r="97" s="57" customFormat="1" spans="1:7">
      <c r="A97" s="65" t="s">
        <v>511</v>
      </c>
      <c r="B97" s="66" t="s">
        <v>512</v>
      </c>
      <c r="C97" s="65" t="s">
        <v>244</v>
      </c>
      <c r="D97" s="66" t="s">
        <v>245</v>
      </c>
      <c r="E97" s="65" t="s">
        <v>445</v>
      </c>
      <c r="F97" s="67" t="s">
        <v>396</v>
      </c>
      <c r="G97" s="64">
        <v>-5</v>
      </c>
    </row>
    <row r="98" s="57" customFormat="1" spans="1:7">
      <c r="A98" s="65" t="s">
        <v>513</v>
      </c>
      <c r="B98" s="66" t="s">
        <v>514</v>
      </c>
      <c r="C98" s="65" t="s">
        <v>497</v>
      </c>
      <c r="D98" s="66" t="s">
        <v>498</v>
      </c>
      <c r="E98" s="65" t="s">
        <v>445</v>
      </c>
      <c r="F98" s="67" t="s">
        <v>396</v>
      </c>
      <c r="G98" s="64">
        <v>-5</v>
      </c>
    </row>
    <row r="99" s="57" customFormat="1" spans="1:7">
      <c r="A99" s="65" t="s">
        <v>515</v>
      </c>
      <c r="B99" s="66" t="s">
        <v>516</v>
      </c>
      <c r="C99" s="65" t="s">
        <v>244</v>
      </c>
      <c r="D99" s="66" t="s">
        <v>245</v>
      </c>
      <c r="E99" s="65" t="s">
        <v>445</v>
      </c>
      <c r="F99" s="67" t="s">
        <v>396</v>
      </c>
      <c r="G99" s="64">
        <v>-5</v>
      </c>
    </row>
    <row r="100" s="57" customFormat="1" spans="1:7">
      <c r="A100" s="65" t="s">
        <v>517</v>
      </c>
      <c r="B100" s="66" t="s">
        <v>518</v>
      </c>
      <c r="C100" s="65" t="s">
        <v>519</v>
      </c>
      <c r="D100" s="65" t="s">
        <v>520</v>
      </c>
      <c r="E100" s="65" t="s">
        <v>445</v>
      </c>
      <c r="F100" s="67" t="s">
        <v>396</v>
      </c>
      <c r="G100" s="64">
        <v>-5</v>
      </c>
    </row>
    <row r="101" s="57" customFormat="1" spans="1:7">
      <c r="A101" s="65" t="s">
        <v>521</v>
      </c>
      <c r="B101" s="66" t="s">
        <v>522</v>
      </c>
      <c r="C101" s="65" t="s">
        <v>301</v>
      </c>
      <c r="D101" s="66" t="s">
        <v>106</v>
      </c>
      <c r="E101" s="65" t="s">
        <v>445</v>
      </c>
      <c r="F101" s="67" t="s">
        <v>396</v>
      </c>
      <c r="G101" s="64">
        <v>-5</v>
      </c>
    </row>
    <row r="102" s="56" customFormat="1" spans="1:7">
      <c r="A102" s="62" t="s">
        <v>523</v>
      </c>
      <c r="B102" s="62" t="s">
        <v>524</v>
      </c>
      <c r="C102" s="62" t="s">
        <v>525</v>
      </c>
      <c r="D102" s="62" t="s">
        <v>77</v>
      </c>
      <c r="E102" s="62" t="s">
        <v>526</v>
      </c>
      <c r="F102" s="62" t="s">
        <v>527</v>
      </c>
      <c r="G102" s="58"/>
    </row>
    <row r="103" s="56" customFormat="1" spans="1:7">
      <c r="A103" s="62" t="s">
        <v>528</v>
      </c>
      <c r="B103" s="62" t="s">
        <v>529</v>
      </c>
      <c r="C103" s="62" t="s">
        <v>481</v>
      </c>
      <c r="D103" s="62" t="s">
        <v>482</v>
      </c>
      <c r="E103" s="62" t="s">
        <v>526</v>
      </c>
      <c r="F103" s="62" t="s">
        <v>527</v>
      </c>
      <c r="G103" s="58"/>
    </row>
    <row r="104" s="56" customFormat="1" spans="1:7">
      <c r="A104" s="62" t="s">
        <v>530</v>
      </c>
      <c r="B104" s="62" t="s">
        <v>531</v>
      </c>
      <c r="C104" s="62" t="s">
        <v>532</v>
      </c>
      <c r="D104" s="62" t="s">
        <v>533</v>
      </c>
      <c r="E104" s="62" t="s">
        <v>526</v>
      </c>
      <c r="F104" s="62" t="s">
        <v>527</v>
      </c>
      <c r="G104" s="58"/>
    </row>
    <row r="105" s="56" customFormat="1" spans="1:7">
      <c r="A105" s="62" t="s">
        <v>534</v>
      </c>
      <c r="B105" s="62" t="s">
        <v>535</v>
      </c>
      <c r="C105" s="62" t="s">
        <v>536</v>
      </c>
      <c r="D105" s="62" t="s">
        <v>537</v>
      </c>
      <c r="E105" s="62" t="s">
        <v>526</v>
      </c>
      <c r="F105" s="62" t="s">
        <v>527</v>
      </c>
      <c r="G105" s="58"/>
    </row>
    <row r="106" s="56" customFormat="1" spans="1:7">
      <c r="A106" s="62" t="s">
        <v>538</v>
      </c>
      <c r="B106" s="62" t="s">
        <v>539</v>
      </c>
      <c r="C106" s="62" t="s">
        <v>525</v>
      </c>
      <c r="D106" s="62" t="s">
        <v>77</v>
      </c>
      <c r="E106" s="62" t="s">
        <v>526</v>
      </c>
      <c r="F106" s="62" t="s">
        <v>527</v>
      </c>
      <c r="G106" s="58"/>
    </row>
    <row r="107" s="56" customFormat="1" spans="1:7">
      <c r="A107" s="62" t="s">
        <v>540</v>
      </c>
      <c r="B107" s="62" t="s">
        <v>541</v>
      </c>
      <c r="C107" s="62" t="s">
        <v>221</v>
      </c>
      <c r="D107" s="62" t="s">
        <v>380</v>
      </c>
      <c r="E107" s="62" t="s">
        <v>526</v>
      </c>
      <c r="F107" s="62" t="s">
        <v>527</v>
      </c>
      <c r="G107" s="58"/>
    </row>
    <row r="108" s="56" customFormat="1" spans="1:7">
      <c r="A108" s="62" t="s">
        <v>542</v>
      </c>
      <c r="B108" s="62" t="s">
        <v>543</v>
      </c>
      <c r="C108" s="62" t="s">
        <v>454</v>
      </c>
      <c r="D108" s="62" t="s">
        <v>107</v>
      </c>
      <c r="E108" s="62" t="s">
        <v>526</v>
      </c>
      <c r="F108" s="62" t="s">
        <v>527</v>
      </c>
      <c r="G108" s="58"/>
    </row>
    <row r="109" s="56" customFormat="1" spans="1:7">
      <c r="A109" s="62" t="s">
        <v>544</v>
      </c>
      <c r="B109" s="62" t="s">
        <v>545</v>
      </c>
      <c r="C109" s="62" t="s">
        <v>271</v>
      </c>
      <c r="D109" s="62" t="s">
        <v>272</v>
      </c>
      <c r="E109" s="62" t="s">
        <v>526</v>
      </c>
      <c r="F109" s="62" t="s">
        <v>527</v>
      </c>
      <c r="G109" s="58"/>
    </row>
    <row r="110" s="56" customFormat="1" spans="1:7">
      <c r="A110" s="62" t="s">
        <v>546</v>
      </c>
      <c r="B110" s="62" t="s">
        <v>547</v>
      </c>
      <c r="C110" s="62" t="s">
        <v>271</v>
      </c>
      <c r="D110" s="62" t="s">
        <v>272</v>
      </c>
      <c r="E110" s="62" t="s">
        <v>526</v>
      </c>
      <c r="F110" s="62" t="s">
        <v>527</v>
      </c>
      <c r="G110" s="58"/>
    </row>
    <row r="111" s="56" customFormat="1" spans="1:7">
      <c r="A111" s="62" t="s">
        <v>548</v>
      </c>
      <c r="B111" s="62" t="s">
        <v>549</v>
      </c>
      <c r="C111" s="62" t="s">
        <v>450</v>
      </c>
      <c r="D111" s="62" t="s">
        <v>451</v>
      </c>
      <c r="E111" s="62" t="s">
        <v>526</v>
      </c>
      <c r="F111" s="62" t="s">
        <v>527</v>
      </c>
      <c r="G111" s="58"/>
    </row>
    <row r="112" s="56" customFormat="1" spans="1:7">
      <c r="A112" s="62" t="s">
        <v>550</v>
      </c>
      <c r="B112" s="62" t="s">
        <v>551</v>
      </c>
      <c r="C112" s="62" t="s">
        <v>552</v>
      </c>
      <c r="D112" s="62" t="s">
        <v>66</v>
      </c>
      <c r="E112" s="62" t="s">
        <v>526</v>
      </c>
      <c r="F112" s="62" t="s">
        <v>527</v>
      </c>
      <c r="G112" s="58"/>
    </row>
    <row r="113" s="56" customFormat="1" spans="1:7">
      <c r="A113" s="62" t="s">
        <v>553</v>
      </c>
      <c r="B113" s="62" t="s">
        <v>554</v>
      </c>
      <c r="C113" s="62" t="s">
        <v>555</v>
      </c>
      <c r="D113" s="62" t="s">
        <v>556</v>
      </c>
      <c r="E113" s="62" t="s">
        <v>526</v>
      </c>
      <c r="F113" s="62" t="s">
        <v>527</v>
      </c>
      <c r="G113" s="58"/>
    </row>
    <row r="114" s="56" customFormat="1" spans="1:7">
      <c r="A114" s="62" t="s">
        <v>557</v>
      </c>
      <c r="B114" s="62" t="s">
        <v>558</v>
      </c>
      <c r="C114" s="62" t="s">
        <v>493</v>
      </c>
      <c r="D114" s="62" t="s">
        <v>494</v>
      </c>
      <c r="E114" s="62" t="s">
        <v>526</v>
      </c>
      <c r="F114" s="62" t="s">
        <v>527</v>
      </c>
      <c r="G114" s="58"/>
    </row>
    <row r="115" s="56" customFormat="1" spans="1:7">
      <c r="A115" s="62" t="s">
        <v>559</v>
      </c>
      <c r="B115" s="62" t="s">
        <v>560</v>
      </c>
      <c r="C115" s="62" t="s">
        <v>561</v>
      </c>
      <c r="D115" s="62" t="s">
        <v>562</v>
      </c>
      <c r="E115" s="62" t="s">
        <v>526</v>
      </c>
      <c r="F115" s="62" t="s">
        <v>527</v>
      </c>
      <c r="G115" s="58"/>
    </row>
    <row r="116" s="56" customFormat="1" spans="1:7">
      <c r="A116" s="62" t="s">
        <v>563</v>
      </c>
      <c r="B116" s="62" t="s">
        <v>564</v>
      </c>
      <c r="C116" s="62" t="s">
        <v>565</v>
      </c>
      <c r="D116" s="62" t="s">
        <v>143</v>
      </c>
      <c r="E116" s="62" t="s">
        <v>526</v>
      </c>
      <c r="F116" s="62" t="s">
        <v>527</v>
      </c>
      <c r="G116" s="58"/>
    </row>
    <row r="117" s="56" customFormat="1" spans="1:7">
      <c r="A117" s="62" t="s">
        <v>566</v>
      </c>
      <c r="B117" s="62" t="s">
        <v>567</v>
      </c>
      <c r="C117" s="62" t="s">
        <v>565</v>
      </c>
      <c r="D117" s="62" t="s">
        <v>143</v>
      </c>
      <c r="E117" s="62" t="s">
        <v>526</v>
      </c>
      <c r="F117" s="62" t="s">
        <v>527</v>
      </c>
      <c r="G117" s="58"/>
    </row>
    <row r="118" s="56" customFormat="1" spans="1:7">
      <c r="A118" s="62" t="s">
        <v>568</v>
      </c>
      <c r="B118" s="62" t="s">
        <v>569</v>
      </c>
      <c r="C118" s="62" t="s">
        <v>570</v>
      </c>
      <c r="D118" s="62" t="s">
        <v>571</v>
      </c>
      <c r="E118" s="62" t="s">
        <v>526</v>
      </c>
      <c r="F118" s="62" t="s">
        <v>527</v>
      </c>
      <c r="G118" s="58"/>
    </row>
    <row r="119" s="56" customFormat="1" spans="1:7">
      <c r="A119" s="62" t="s">
        <v>572</v>
      </c>
      <c r="B119" s="62" t="s">
        <v>573</v>
      </c>
      <c r="C119" s="62" t="s">
        <v>574</v>
      </c>
      <c r="D119" s="62" t="s">
        <v>575</v>
      </c>
      <c r="E119" s="62" t="s">
        <v>526</v>
      </c>
      <c r="F119" s="62" t="s">
        <v>527</v>
      </c>
      <c r="G119" s="58"/>
    </row>
    <row r="120" s="56" customFormat="1" spans="1:7">
      <c r="A120" s="62" t="s">
        <v>576</v>
      </c>
      <c r="B120" s="62" t="s">
        <v>577</v>
      </c>
      <c r="C120" s="62" t="s">
        <v>578</v>
      </c>
      <c r="D120" s="62" t="s">
        <v>579</v>
      </c>
      <c r="E120" s="62" t="s">
        <v>526</v>
      </c>
      <c r="F120" s="62" t="s">
        <v>527</v>
      </c>
      <c r="G120" s="58"/>
    </row>
    <row r="121" s="56" customFormat="1" spans="1:7">
      <c r="A121" s="62" t="s">
        <v>580</v>
      </c>
      <c r="B121" s="62" t="s">
        <v>581</v>
      </c>
      <c r="C121" s="62" t="s">
        <v>570</v>
      </c>
      <c r="D121" s="62" t="s">
        <v>571</v>
      </c>
      <c r="E121" s="62" t="s">
        <v>526</v>
      </c>
      <c r="F121" s="62" t="s">
        <v>527</v>
      </c>
      <c r="G121" s="58"/>
    </row>
    <row r="122" s="56" customFormat="1" spans="1:7">
      <c r="A122" s="62" t="s">
        <v>582</v>
      </c>
      <c r="B122" s="62" t="s">
        <v>583</v>
      </c>
      <c r="C122" s="62" t="s">
        <v>584</v>
      </c>
      <c r="D122" s="62" t="s">
        <v>585</v>
      </c>
      <c r="E122" s="62" t="s">
        <v>526</v>
      </c>
      <c r="F122" s="62" t="s">
        <v>527</v>
      </c>
      <c r="G122" s="58"/>
    </row>
    <row r="123" s="56" customFormat="1" spans="1:7">
      <c r="A123" s="62" t="s">
        <v>586</v>
      </c>
      <c r="B123" s="62" t="s">
        <v>587</v>
      </c>
      <c r="C123" s="62" t="s">
        <v>338</v>
      </c>
      <c r="D123" s="62" t="s">
        <v>339</v>
      </c>
      <c r="E123" s="62" t="s">
        <v>526</v>
      </c>
      <c r="F123" s="62" t="s">
        <v>527</v>
      </c>
      <c r="G123" s="58"/>
    </row>
    <row r="124" s="56" customFormat="1" spans="1:7">
      <c r="A124" s="62" t="s">
        <v>588</v>
      </c>
      <c r="B124" s="62" t="s">
        <v>589</v>
      </c>
      <c r="C124" s="62" t="s">
        <v>590</v>
      </c>
      <c r="D124" s="62" t="s">
        <v>88</v>
      </c>
      <c r="E124" s="62" t="s">
        <v>526</v>
      </c>
      <c r="F124" s="62" t="s">
        <v>527</v>
      </c>
      <c r="G124" s="58"/>
    </row>
    <row r="125" s="56" customFormat="1" spans="1:7">
      <c r="A125" s="62" t="s">
        <v>591</v>
      </c>
      <c r="B125" s="62" t="s">
        <v>592</v>
      </c>
      <c r="C125" s="62" t="s">
        <v>593</v>
      </c>
      <c r="D125" s="62" t="s">
        <v>594</v>
      </c>
      <c r="E125" s="62" t="s">
        <v>526</v>
      </c>
      <c r="F125" s="62" t="s">
        <v>527</v>
      </c>
      <c r="G125" s="58"/>
    </row>
    <row r="126" s="56" customFormat="1" spans="1:7">
      <c r="A126" s="62" t="s">
        <v>595</v>
      </c>
      <c r="B126" s="62" t="s">
        <v>596</v>
      </c>
      <c r="C126" s="62" t="s">
        <v>597</v>
      </c>
      <c r="D126" s="62" t="s">
        <v>598</v>
      </c>
      <c r="E126" s="62" t="s">
        <v>526</v>
      </c>
      <c r="F126" s="62" t="s">
        <v>527</v>
      </c>
      <c r="G126" s="58"/>
    </row>
    <row r="127" s="56" customFormat="1" spans="1:7">
      <c r="A127" s="62" t="s">
        <v>599</v>
      </c>
      <c r="B127" s="62" t="s">
        <v>600</v>
      </c>
      <c r="C127" s="62" t="s">
        <v>525</v>
      </c>
      <c r="D127" s="62" t="s">
        <v>77</v>
      </c>
      <c r="E127" s="62" t="s">
        <v>526</v>
      </c>
      <c r="F127" s="62" t="s">
        <v>527</v>
      </c>
      <c r="G127" s="58"/>
    </row>
    <row r="128" s="56" customFormat="1" spans="1:7">
      <c r="A128" s="62" t="s">
        <v>601</v>
      </c>
      <c r="B128" s="62" t="s">
        <v>602</v>
      </c>
      <c r="C128" s="62" t="s">
        <v>561</v>
      </c>
      <c r="D128" s="62" t="s">
        <v>562</v>
      </c>
      <c r="E128" s="62" t="s">
        <v>526</v>
      </c>
      <c r="F128" s="62" t="s">
        <v>527</v>
      </c>
      <c r="G128" s="58"/>
    </row>
    <row r="129" s="56" customFormat="1" spans="1:7">
      <c r="A129" s="62" t="s">
        <v>603</v>
      </c>
      <c r="B129" s="62" t="s">
        <v>604</v>
      </c>
      <c r="C129" s="62" t="s">
        <v>307</v>
      </c>
      <c r="D129" s="62" t="s">
        <v>308</v>
      </c>
      <c r="E129" s="62" t="s">
        <v>526</v>
      </c>
      <c r="F129" s="62" t="s">
        <v>527</v>
      </c>
      <c r="G129" s="58"/>
    </row>
    <row r="130" s="56" customFormat="1" spans="1:7">
      <c r="A130" s="62" t="s">
        <v>605</v>
      </c>
      <c r="B130" s="62" t="s">
        <v>606</v>
      </c>
      <c r="C130" s="62" t="s">
        <v>230</v>
      </c>
      <c r="D130" s="62" t="s">
        <v>231</v>
      </c>
      <c r="E130" s="62" t="s">
        <v>526</v>
      </c>
      <c r="F130" s="62" t="s">
        <v>527</v>
      </c>
      <c r="G130" s="58"/>
    </row>
    <row r="131" s="56" customFormat="1" spans="1:7">
      <c r="A131" s="62" t="s">
        <v>607</v>
      </c>
      <c r="B131" s="62" t="s">
        <v>608</v>
      </c>
      <c r="C131" s="62" t="s">
        <v>609</v>
      </c>
      <c r="D131" s="62" t="s">
        <v>610</v>
      </c>
      <c r="E131" s="62" t="s">
        <v>526</v>
      </c>
      <c r="F131" s="62" t="s">
        <v>527</v>
      </c>
      <c r="G131" s="58"/>
    </row>
    <row r="132" s="56" customFormat="1" spans="1:7">
      <c r="A132" s="62" t="s">
        <v>611</v>
      </c>
      <c r="B132" s="62" t="s">
        <v>612</v>
      </c>
      <c r="C132" s="62" t="s">
        <v>570</v>
      </c>
      <c r="D132" s="62" t="s">
        <v>571</v>
      </c>
      <c r="E132" s="62" t="s">
        <v>526</v>
      </c>
      <c r="F132" s="62" t="s">
        <v>527</v>
      </c>
      <c r="G132" s="58"/>
    </row>
    <row r="133" s="56" customFormat="1" spans="1:7">
      <c r="A133" s="62" t="s">
        <v>613</v>
      </c>
      <c r="B133" s="62" t="s">
        <v>614</v>
      </c>
      <c r="C133" s="62" t="s">
        <v>615</v>
      </c>
      <c r="D133" s="62" t="s">
        <v>616</v>
      </c>
      <c r="E133" s="62" t="s">
        <v>526</v>
      </c>
      <c r="F133" s="62" t="s">
        <v>527</v>
      </c>
      <c r="G133" s="58"/>
    </row>
    <row r="134" s="56" customFormat="1" spans="1:7">
      <c r="A134" s="62" t="s">
        <v>617</v>
      </c>
      <c r="B134" s="62" t="s">
        <v>618</v>
      </c>
      <c r="C134" s="62" t="s">
        <v>375</v>
      </c>
      <c r="D134" s="62" t="s">
        <v>619</v>
      </c>
      <c r="E134" s="62" t="s">
        <v>526</v>
      </c>
      <c r="F134" s="62" t="s">
        <v>527</v>
      </c>
      <c r="G134" s="58"/>
    </row>
    <row r="135" s="56" customFormat="1" spans="1:7">
      <c r="A135" s="62" t="s">
        <v>620</v>
      </c>
      <c r="B135" s="62" t="s">
        <v>621</v>
      </c>
      <c r="C135" s="62" t="s">
        <v>622</v>
      </c>
      <c r="D135" s="62" t="s">
        <v>623</v>
      </c>
      <c r="E135" s="62" t="s">
        <v>526</v>
      </c>
      <c r="F135" s="62" t="s">
        <v>527</v>
      </c>
      <c r="G135" s="58"/>
    </row>
    <row r="136" s="56" customFormat="1" spans="1:7">
      <c r="A136" s="62" t="s">
        <v>624</v>
      </c>
      <c r="B136" s="62" t="s">
        <v>625</v>
      </c>
      <c r="C136" s="62" t="s">
        <v>555</v>
      </c>
      <c r="D136" s="62" t="s">
        <v>556</v>
      </c>
      <c r="E136" s="62" t="s">
        <v>526</v>
      </c>
      <c r="F136" s="62" t="s">
        <v>527</v>
      </c>
      <c r="G136" s="58"/>
    </row>
    <row r="137" s="56" customFormat="1" spans="1:7">
      <c r="A137" s="62" t="s">
        <v>626</v>
      </c>
      <c r="B137" s="62" t="s">
        <v>627</v>
      </c>
      <c r="C137" s="62" t="s">
        <v>418</v>
      </c>
      <c r="D137" s="62" t="s">
        <v>419</v>
      </c>
      <c r="E137" s="62" t="s">
        <v>526</v>
      </c>
      <c r="F137" s="62" t="s">
        <v>527</v>
      </c>
      <c r="G137" s="58"/>
    </row>
    <row r="138" s="56" customFormat="1" spans="1:7">
      <c r="A138" s="62" t="s">
        <v>628</v>
      </c>
      <c r="B138" s="62" t="s">
        <v>629</v>
      </c>
      <c r="C138" s="62" t="s">
        <v>237</v>
      </c>
      <c r="D138" s="62" t="s">
        <v>238</v>
      </c>
      <c r="E138" s="62" t="s">
        <v>526</v>
      </c>
      <c r="F138" s="62" t="s">
        <v>527</v>
      </c>
      <c r="G138" s="58"/>
    </row>
    <row r="139" s="56" customFormat="1" spans="1:7">
      <c r="A139" s="62" t="s">
        <v>630</v>
      </c>
      <c r="B139" s="62" t="s">
        <v>631</v>
      </c>
      <c r="C139" s="62" t="s">
        <v>632</v>
      </c>
      <c r="D139" s="62" t="s">
        <v>633</v>
      </c>
      <c r="E139" s="62" t="s">
        <v>526</v>
      </c>
      <c r="F139" s="62" t="s">
        <v>527</v>
      </c>
      <c r="G139" s="58"/>
    </row>
    <row r="140" s="56" customFormat="1" spans="1:7">
      <c r="A140" s="62" t="s">
        <v>634</v>
      </c>
      <c r="B140" s="62" t="s">
        <v>635</v>
      </c>
      <c r="C140" s="62" t="s">
        <v>636</v>
      </c>
      <c r="D140" s="62" t="s">
        <v>637</v>
      </c>
      <c r="E140" s="62" t="s">
        <v>526</v>
      </c>
      <c r="F140" s="62" t="s">
        <v>527</v>
      </c>
      <c r="G140" s="58"/>
    </row>
    <row r="141" s="56" customFormat="1" spans="1:7">
      <c r="A141" s="62" t="s">
        <v>638</v>
      </c>
      <c r="B141" s="62" t="s">
        <v>639</v>
      </c>
      <c r="C141" s="62" t="s">
        <v>593</v>
      </c>
      <c r="D141" s="62" t="s">
        <v>594</v>
      </c>
      <c r="E141" s="62" t="s">
        <v>526</v>
      </c>
      <c r="F141" s="62" t="s">
        <v>527</v>
      </c>
      <c r="G141" s="58"/>
    </row>
    <row r="142" s="56" customFormat="1" spans="1:7">
      <c r="A142" s="62" t="s">
        <v>640</v>
      </c>
      <c r="B142" s="62" t="s">
        <v>641</v>
      </c>
      <c r="C142" s="62" t="s">
        <v>642</v>
      </c>
      <c r="D142" s="62" t="s">
        <v>643</v>
      </c>
      <c r="E142" s="62" t="s">
        <v>526</v>
      </c>
      <c r="F142" s="62" t="s">
        <v>527</v>
      </c>
      <c r="G142" s="58"/>
    </row>
    <row r="143" s="56" customFormat="1" spans="1:7">
      <c r="A143" s="62" t="s">
        <v>644</v>
      </c>
      <c r="B143" s="62" t="s">
        <v>645</v>
      </c>
      <c r="C143" s="62" t="s">
        <v>646</v>
      </c>
      <c r="D143" s="62" t="s">
        <v>647</v>
      </c>
      <c r="E143" s="62" t="s">
        <v>526</v>
      </c>
      <c r="F143" s="62" t="s">
        <v>527</v>
      </c>
      <c r="G143" s="58"/>
    </row>
    <row r="144" s="56" customFormat="1" spans="1:7">
      <c r="A144" s="62" t="s">
        <v>648</v>
      </c>
      <c r="B144" s="62" t="s">
        <v>649</v>
      </c>
      <c r="C144" s="62" t="s">
        <v>275</v>
      </c>
      <c r="D144" s="62" t="s">
        <v>276</v>
      </c>
      <c r="E144" s="62" t="s">
        <v>526</v>
      </c>
      <c r="F144" s="62" t="s">
        <v>527</v>
      </c>
      <c r="G144" s="58"/>
    </row>
    <row r="145" s="56" customFormat="1" spans="1:7">
      <c r="A145" s="62" t="s">
        <v>650</v>
      </c>
      <c r="B145" s="62" t="s">
        <v>651</v>
      </c>
      <c r="C145" s="62" t="s">
        <v>642</v>
      </c>
      <c r="D145" s="62" t="s">
        <v>643</v>
      </c>
      <c r="E145" s="62" t="s">
        <v>526</v>
      </c>
      <c r="F145" s="62" t="s">
        <v>527</v>
      </c>
      <c r="G145" s="58"/>
    </row>
    <row r="146" s="56" customFormat="1" spans="1:7">
      <c r="A146" s="62" t="s">
        <v>652</v>
      </c>
      <c r="B146" s="62" t="s">
        <v>653</v>
      </c>
      <c r="C146" s="62" t="s">
        <v>654</v>
      </c>
      <c r="D146" s="62" t="s">
        <v>655</v>
      </c>
      <c r="E146" s="62" t="s">
        <v>526</v>
      </c>
      <c r="F146" s="62" t="s">
        <v>527</v>
      </c>
      <c r="G146" s="58"/>
    </row>
    <row r="147" s="56" customFormat="1" spans="1:7">
      <c r="A147" s="62" t="s">
        <v>656</v>
      </c>
      <c r="B147" s="62" t="s">
        <v>657</v>
      </c>
      <c r="C147" s="62" t="s">
        <v>394</v>
      </c>
      <c r="D147" s="62" t="s">
        <v>117</v>
      </c>
      <c r="E147" s="62" t="s">
        <v>526</v>
      </c>
      <c r="F147" s="62" t="s">
        <v>527</v>
      </c>
      <c r="G147" s="58"/>
    </row>
    <row r="148" s="56" customFormat="1" spans="1:7">
      <c r="A148" s="62" t="s">
        <v>658</v>
      </c>
      <c r="B148" s="62" t="s">
        <v>659</v>
      </c>
      <c r="C148" s="62" t="s">
        <v>430</v>
      </c>
      <c r="D148" s="62" t="s">
        <v>44</v>
      </c>
      <c r="E148" s="62" t="s">
        <v>526</v>
      </c>
      <c r="F148" s="62" t="s">
        <v>527</v>
      </c>
      <c r="G148" s="58"/>
    </row>
    <row r="149" s="56" customFormat="1" spans="1:7">
      <c r="A149" s="62" t="s">
        <v>660</v>
      </c>
      <c r="B149" s="62" t="s">
        <v>661</v>
      </c>
      <c r="C149" s="62" t="s">
        <v>662</v>
      </c>
      <c r="D149" s="62" t="s">
        <v>663</v>
      </c>
      <c r="E149" s="62" t="s">
        <v>526</v>
      </c>
      <c r="F149" s="62" t="s">
        <v>527</v>
      </c>
      <c r="G149" s="58"/>
    </row>
    <row r="150" s="56" customFormat="1" spans="1:7">
      <c r="A150" s="62" t="s">
        <v>664</v>
      </c>
      <c r="B150" s="62" t="s">
        <v>665</v>
      </c>
      <c r="C150" s="62" t="s">
        <v>666</v>
      </c>
      <c r="D150" s="62" t="s">
        <v>667</v>
      </c>
      <c r="E150" s="62" t="s">
        <v>526</v>
      </c>
      <c r="F150" s="62" t="s">
        <v>527</v>
      </c>
      <c r="G150" s="58"/>
    </row>
    <row r="151" s="56" customFormat="1" spans="1:7">
      <c r="A151" s="62" t="s">
        <v>668</v>
      </c>
      <c r="B151" s="62" t="s">
        <v>669</v>
      </c>
      <c r="C151" s="62" t="s">
        <v>248</v>
      </c>
      <c r="D151" s="62" t="s">
        <v>249</v>
      </c>
      <c r="E151" s="62" t="s">
        <v>526</v>
      </c>
      <c r="F151" s="62" t="s">
        <v>527</v>
      </c>
      <c r="G151" s="58"/>
    </row>
    <row r="152" s="56" customFormat="1" spans="1:7">
      <c r="A152" s="62" t="s">
        <v>670</v>
      </c>
      <c r="B152" s="62" t="s">
        <v>671</v>
      </c>
      <c r="C152" s="62" t="s">
        <v>271</v>
      </c>
      <c r="D152" s="62" t="s">
        <v>272</v>
      </c>
      <c r="E152" s="62" t="s">
        <v>526</v>
      </c>
      <c r="F152" s="62" t="s">
        <v>527</v>
      </c>
      <c r="G152" s="58"/>
    </row>
    <row r="153" s="56" customFormat="1" spans="1:7">
      <c r="A153" s="62" t="s">
        <v>672</v>
      </c>
      <c r="B153" s="62" t="s">
        <v>673</v>
      </c>
      <c r="C153" s="62" t="s">
        <v>407</v>
      </c>
      <c r="D153" s="62" t="s">
        <v>408</v>
      </c>
      <c r="E153" s="62" t="s">
        <v>526</v>
      </c>
      <c r="F153" s="62" t="s">
        <v>527</v>
      </c>
      <c r="G153" s="58"/>
    </row>
    <row r="154" s="56" customFormat="1" spans="1:7">
      <c r="A154" s="62" t="s">
        <v>674</v>
      </c>
      <c r="B154" s="62" t="s">
        <v>675</v>
      </c>
      <c r="C154" s="62" t="s">
        <v>519</v>
      </c>
      <c r="D154" s="62" t="s">
        <v>676</v>
      </c>
      <c r="E154" s="62" t="s">
        <v>526</v>
      </c>
      <c r="F154" s="62" t="s">
        <v>527</v>
      </c>
      <c r="G154" s="58"/>
    </row>
    <row r="155" s="56" customFormat="1" spans="1:7">
      <c r="A155" s="62" t="s">
        <v>677</v>
      </c>
      <c r="B155" s="62" t="s">
        <v>678</v>
      </c>
      <c r="C155" s="62" t="s">
        <v>574</v>
      </c>
      <c r="D155" s="62" t="s">
        <v>575</v>
      </c>
      <c r="E155" s="62" t="s">
        <v>526</v>
      </c>
      <c r="F155" s="62" t="s">
        <v>527</v>
      </c>
      <c r="G155" s="58"/>
    </row>
    <row r="156" s="56" customFormat="1" spans="1:7">
      <c r="A156" s="62" t="s">
        <v>679</v>
      </c>
      <c r="B156" s="62" t="s">
        <v>680</v>
      </c>
      <c r="C156" s="62" t="s">
        <v>681</v>
      </c>
      <c r="D156" s="62" t="s">
        <v>682</v>
      </c>
      <c r="E156" s="62" t="s">
        <v>526</v>
      </c>
      <c r="F156" s="62" t="s">
        <v>527</v>
      </c>
      <c r="G156" s="58"/>
    </row>
    <row r="157" s="56" customFormat="1" spans="1:7">
      <c r="A157" s="62" t="s">
        <v>683</v>
      </c>
      <c r="B157" s="62" t="s">
        <v>684</v>
      </c>
      <c r="C157" s="62" t="s">
        <v>263</v>
      </c>
      <c r="D157" s="62" t="s">
        <v>264</v>
      </c>
      <c r="E157" s="62" t="s">
        <v>526</v>
      </c>
      <c r="F157" s="62" t="s">
        <v>527</v>
      </c>
      <c r="G157" s="58"/>
    </row>
    <row r="158" s="56" customFormat="1" spans="1:7">
      <c r="A158" s="62" t="s">
        <v>685</v>
      </c>
      <c r="B158" s="62" t="s">
        <v>686</v>
      </c>
      <c r="C158" s="62" t="s">
        <v>666</v>
      </c>
      <c r="D158" s="62" t="s">
        <v>667</v>
      </c>
      <c r="E158" s="62" t="s">
        <v>526</v>
      </c>
      <c r="F158" s="62" t="s">
        <v>527</v>
      </c>
      <c r="G158" s="58"/>
    </row>
    <row r="159" s="56" customFormat="1" spans="1:7">
      <c r="A159" s="62" t="s">
        <v>687</v>
      </c>
      <c r="B159" s="62" t="s">
        <v>688</v>
      </c>
      <c r="C159" s="62" t="s">
        <v>689</v>
      </c>
      <c r="D159" s="62" t="s">
        <v>119</v>
      </c>
      <c r="E159" s="62" t="s">
        <v>526</v>
      </c>
      <c r="F159" s="62" t="s">
        <v>527</v>
      </c>
      <c r="G159" s="58"/>
    </row>
    <row r="160" s="56" customFormat="1" spans="1:7">
      <c r="A160" s="62" t="s">
        <v>690</v>
      </c>
      <c r="B160" s="62" t="s">
        <v>691</v>
      </c>
      <c r="C160" s="62" t="s">
        <v>681</v>
      </c>
      <c r="D160" s="62" t="s">
        <v>682</v>
      </c>
      <c r="E160" s="62" t="s">
        <v>526</v>
      </c>
      <c r="F160" s="62" t="s">
        <v>527</v>
      </c>
      <c r="G160" s="58"/>
    </row>
    <row r="161" s="56" customFormat="1" spans="1:7">
      <c r="A161" s="62" t="s">
        <v>692</v>
      </c>
      <c r="B161" s="62" t="s">
        <v>693</v>
      </c>
      <c r="C161" s="62" t="s">
        <v>230</v>
      </c>
      <c r="D161" s="62" t="s">
        <v>231</v>
      </c>
      <c r="E161" s="62" t="s">
        <v>526</v>
      </c>
      <c r="F161" s="62" t="s">
        <v>527</v>
      </c>
      <c r="G161" s="58"/>
    </row>
    <row r="162" s="56" customFormat="1" spans="1:7">
      <c r="A162" s="62" t="s">
        <v>694</v>
      </c>
      <c r="B162" s="62" t="s">
        <v>695</v>
      </c>
      <c r="C162" s="62" t="s">
        <v>215</v>
      </c>
      <c r="D162" s="62" t="s">
        <v>216</v>
      </c>
      <c r="E162" s="62" t="s">
        <v>526</v>
      </c>
      <c r="F162" s="62" t="s">
        <v>527</v>
      </c>
      <c r="G162" s="58"/>
    </row>
    <row r="163" s="56" customFormat="1" spans="1:7">
      <c r="A163" s="62" t="s">
        <v>696</v>
      </c>
      <c r="B163" s="62" t="s">
        <v>697</v>
      </c>
      <c r="C163" s="62" t="s">
        <v>609</v>
      </c>
      <c r="D163" s="62" t="s">
        <v>610</v>
      </c>
      <c r="E163" s="62" t="s">
        <v>526</v>
      </c>
      <c r="F163" s="62" t="s">
        <v>527</v>
      </c>
      <c r="G163" s="58"/>
    </row>
    <row r="164" s="56" customFormat="1" spans="1:7">
      <c r="A164" s="62" t="s">
        <v>698</v>
      </c>
      <c r="B164" s="62" t="s">
        <v>699</v>
      </c>
      <c r="C164" s="62" t="s">
        <v>700</v>
      </c>
      <c r="D164" s="62" t="s">
        <v>148</v>
      </c>
      <c r="E164" s="62" t="s">
        <v>526</v>
      </c>
      <c r="F164" s="62" t="s">
        <v>527</v>
      </c>
      <c r="G164" s="58"/>
    </row>
    <row r="165" s="56" customFormat="1" spans="1:7">
      <c r="A165" s="62" t="s">
        <v>701</v>
      </c>
      <c r="B165" s="62" t="s">
        <v>702</v>
      </c>
      <c r="C165" s="62" t="s">
        <v>404</v>
      </c>
      <c r="D165" s="62" t="s">
        <v>71</v>
      </c>
      <c r="E165" s="62" t="s">
        <v>526</v>
      </c>
      <c r="F165" s="62" t="s">
        <v>527</v>
      </c>
      <c r="G165" s="58"/>
    </row>
    <row r="166" s="56" customFormat="1" spans="1:7">
      <c r="A166" s="62" t="s">
        <v>703</v>
      </c>
      <c r="B166" s="62" t="s">
        <v>704</v>
      </c>
      <c r="C166" s="62" t="s">
        <v>481</v>
      </c>
      <c r="D166" s="62" t="s">
        <v>482</v>
      </c>
      <c r="E166" s="62" t="s">
        <v>526</v>
      </c>
      <c r="F166" s="62" t="s">
        <v>527</v>
      </c>
      <c r="G166" s="58"/>
    </row>
    <row r="167" s="56" customFormat="1" spans="1:7">
      <c r="A167" s="62" t="s">
        <v>705</v>
      </c>
      <c r="B167" s="62" t="s">
        <v>706</v>
      </c>
      <c r="C167" s="62" t="s">
        <v>574</v>
      </c>
      <c r="D167" s="62" t="s">
        <v>575</v>
      </c>
      <c r="E167" s="62" t="s">
        <v>526</v>
      </c>
      <c r="F167" s="62" t="s">
        <v>527</v>
      </c>
      <c r="G167" s="58"/>
    </row>
    <row r="168" s="56" customFormat="1" spans="1:7">
      <c r="A168" s="62" t="s">
        <v>707</v>
      </c>
      <c r="B168" s="62" t="s">
        <v>708</v>
      </c>
      <c r="C168" s="62" t="s">
        <v>457</v>
      </c>
      <c r="D168" s="62" t="s">
        <v>709</v>
      </c>
      <c r="E168" s="62" t="s">
        <v>526</v>
      </c>
      <c r="F168" s="62" t="s">
        <v>527</v>
      </c>
      <c r="G168" s="58"/>
    </row>
    <row r="169" s="56" customFormat="1" spans="1:7">
      <c r="A169" s="62" t="s">
        <v>710</v>
      </c>
      <c r="B169" s="62" t="s">
        <v>711</v>
      </c>
      <c r="C169" s="62" t="s">
        <v>471</v>
      </c>
      <c r="D169" s="62" t="s">
        <v>472</v>
      </c>
      <c r="E169" s="62" t="s">
        <v>526</v>
      </c>
      <c r="F169" s="62" t="s">
        <v>527</v>
      </c>
      <c r="G169" s="58"/>
    </row>
    <row r="170" s="56" customFormat="1" spans="1:7">
      <c r="A170" s="62" t="s">
        <v>712</v>
      </c>
      <c r="B170" s="62" t="s">
        <v>713</v>
      </c>
      <c r="C170" s="62" t="s">
        <v>666</v>
      </c>
      <c r="D170" s="62" t="s">
        <v>667</v>
      </c>
      <c r="E170" s="62" t="s">
        <v>526</v>
      </c>
      <c r="F170" s="62" t="s">
        <v>527</v>
      </c>
      <c r="G170" s="58"/>
    </row>
    <row r="171" s="56" customFormat="1" spans="1:7">
      <c r="A171" s="62" t="s">
        <v>714</v>
      </c>
      <c r="B171" s="62" t="s">
        <v>715</v>
      </c>
      <c r="C171" s="62" t="s">
        <v>215</v>
      </c>
      <c r="D171" s="62" t="s">
        <v>216</v>
      </c>
      <c r="E171" s="62" t="s">
        <v>526</v>
      </c>
      <c r="F171" s="62" t="s">
        <v>527</v>
      </c>
      <c r="G171" s="58"/>
    </row>
    <row r="172" s="56" customFormat="1" spans="1:7">
      <c r="A172" s="62" t="s">
        <v>716</v>
      </c>
      <c r="B172" s="62" t="s">
        <v>717</v>
      </c>
      <c r="C172" s="62" t="s">
        <v>718</v>
      </c>
      <c r="D172" s="62" t="s">
        <v>131</v>
      </c>
      <c r="E172" s="62" t="s">
        <v>526</v>
      </c>
      <c r="F172" s="62" t="s">
        <v>527</v>
      </c>
      <c r="G172" s="58"/>
    </row>
    <row r="173" s="56" customFormat="1" spans="1:7">
      <c r="A173" s="62" t="s">
        <v>719</v>
      </c>
      <c r="B173" s="62" t="s">
        <v>720</v>
      </c>
      <c r="C173" s="62" t="s">
        <v>721</v>
      </c>
      <c r="D173" s="62" t="s">
        <v>105</v>
      </c>
      <c r="E173" s="62" t="s">
        <v>526</v>
      </c>
      <c r="F173" s="62" t="s">
        <v>527</v>
      </c>
      <c r="G173" s="58"/>
    </row>
    <row r="174" s="56" customFormat="1" spans="1:7">
      <c r="A174" s="62" t="s">
        <v>722</v>
      </c>
      <c r="B174" s="62" t="s">
        <v>723</v>
      </c>
      <c r="C174" s="62" t="s">
        <v>454</v>
      </c>
      <c r="D174" s="62" t="s">
        <v>107</v>
      </c>
      <c r="E174" s="62" t="s">
        <v>526</v>
      </c>
      <c r="F174" s="62" t="s">
        <v>527</v>
      </c>
      <c r="G174" s="58"/>
    </row>
    <row r="175" s="56" customFormat="1" spans="1:7">
      <c r="A175" s="62" t="s">
        <v>724</v>
      </c>
      <c r="B175" s="62" t="s">
        <v>725</v>
      </c>
      <c r="C175" s="62" t="s">
        <v>227</v>
      </c>
      <c r="D175" s="62" t="s">
        <v>726</v>
      </c>
      <c r="E175" s="62" t="s">
        <v>526</v>
      </c>
      <c r="F175" s="62" t="s">
        <v>527</v>
      </c>
      <c r="G175" s="58"/>
    </row>
    <row r="176" s="56" customFormat="1" spans="1:7">
      <c r="A176" s="62" t="s">
        <v>727</v>
      </c>
      <c r="B176" s="62" t="s">
        <v>728</v>
      </c>
      <c r="C176" s="62" t="s">
        <v>489</v>
      </c>
      <c r="D176" s="62" t="s">
        <v>75</v>
      </c>
      <c r="E176" s="62" t="s">
        <v>526</v>
      </c>
      <c r="F176" s="62" t="s">
        <v>527</v>
      </c>
      <c r="G176" s="58"/>
    </row>
    <row r="177" s="56" customFormat="1" spans="1:7">
      <c r="A177" s="62" t="s">
        <v>729</v>
      </c>
      <c r="B177" s="62" t="s">
        <v>730</v>
      </c>
      <c r="C177" s="62" t="s">
        <v>329</v>
      </c>
      <c r="D177" s="62" t="s">
        <v>118</v>
      </c>
      <c r="E177" s="62" t="s">
        <v>526</v>
      </c>
      <c r="F177" s="62" t="s">
        <v>527</v>
      </c>
      <c r="G177" s="58"/>
    </row>
    <row r="178" s="56" customFormat="1" spans="1:7">
      <c r="A178" s="62" t="s">
        <v>731</v>
      </c>
      <c r="B178" s="62" t="s">
        <v>732</v>
      </c>
      <c r="C178" s="62" t="s">
        <v>733</v>
      </c>
      <c r="D178" s="62" t="s">
        <v>734</v>
      </c>
      <c r="E178" s="62" t="s">
        <v>526</v>
      </c>
      <c r="F178" s="62" t="s">
        <v>527</v>
      </c>
      <c r="G178" s="58"/>
    </row>
    <row r="179" s="56" customFormat="1" spans="1:7">
      <c r="A179" s="62" t="s">
        <v>735</v>
      </c>
      <c r="B179" s="62" t="s">
        <v>736</v>
      </c>
      <c r="C179" s="62" t="s">
        <v>260</v>
      </c>
      <c r="D179" s="62" t="s">
        <v>737</v>
      </c>
      <c r="E179" s="62" t="s">
        <v>526</v>
      </c>
      <c r="F179" s="62" t="s">
        <v>527</v>
      </c>
      <c r="G179" s="58"/>
    </row>
    <row r="180" s="56" customFormat="1" spans="1:7">
      <c r="A180" s="62" t="s">
        <v>738</v>
      </c>
      <c r="B180" s="62" t="s">
        <v>739</v>
      </c>
      <c r="C180" s="62" t="s">
        <v>271</v>
      </c>
      <c r="D180" s="62" t="s">
        <v>272</v>
      </c>
      <c r="E180" s="62" t="s">
        <v>526</v>
      </c>
      <c r="F180" s="62" t="s">
        <v>527</v>
      </c>
      <c r="G180" s="58"/>
    </row>
    <row r="181" s="56" customFormat="1" spans="1:7">
      <c r="A181" s="62" t="s">
        <v>740</v>
      </c>
      <c r="B181" s="62" t="s">
        <v>741</v>
      </c>
      <c r="C181" s="62" t="s">
        <v>315</v>
      </c>
      <c r="D181" s="62" t="s">
        <v>316</v>
      </c>
      <c r="E181" s="62" t="s">
        <v>526</v>
      </c>
      <c r="F181" s="62" t="s">
        <v>527</v>
      </c>
      <c r="G181" s="58"/>
    </row>
    <row r="182" s="56" customFormat="1" spans="1:7">
      <c r="A182" s="62" t="s">
        <v>742</v>
      </c>
      <c r="B182" s="62" t="s">
        <v>743</v>
      </c>
      <c r="C182" s="62" t="s">
        <v>744</v>
      </c>
      <c r="D182" s="62" t="s">
        <v>745</v>
      </c>
      <c r="E182" s="62" t="s">
        <v>526</v>
      </c>
      <c r="F182" s="62" t="s">
        <v>527</v>
      </c>
      <c r="G182" s="58"/>
    </row>
    <row r="183" s="56" customFormat="1" spans="1:7">
      <c r="A183" s="62" t="s">
        <v>746</v>
      </c>
      <c r="B183" s="62" t="s">
        <v>747</v>
      </c>
      <c r="C183" s="62" t="s">
        <v>748</v>
      </c>
      <c r="D183" s="62" t="s">
        <v>749</v>
      </c>
      <c r="E183" s="62" t="s">
        <v>526</v>
      </c>
      <c r="F183" s="62" t="s">
        <v>527</v>
      </c>
      <c r="G183" s="58"/>
    </row>
    <row r="184" s="56" customFormat="1" spans="1:7">
      <c r="A184" s="62" t="s">
        <v>750</v>
      </c>
      <c r="B184" s="62" t="s">
        <v>751</v>
      </c>
      <c r="C184" s="62" t="s">
        <v>315</v>
      </c>
      <c r="D184" s="62" t="s">
        <v>316</v>
      </c>
      <c r="E184" s="62" t="s">
        <v>526</v>
      </c>
      <c r="F184" s="62" t="s">
        <v>527</v>
      </c>
      <c r="G184" s="58"/>
    </row>
    <row r="185" s="56" customFormat="1" spans="1:7">
      <c r="A185" s="62" t="s">
        <v>752</v>
      </c>
      <c r="B185" s="62" t="s">
        <v>753</v>
      </c>
      <c r="C185" s="62" t="s">
        <v>319</v>
      </c>
      <c r="D185" s="62" t="s">
        <v>320</v>
      </c>
      <c r="E185" s="62" t="s">
        <v>526</v>
      </c>
      <c r="F185" s="62" t="s">
        <v>527</v>
      </c>
      <c r="G185" s="58"/>
    </row>
    <row r="186" s="56" customFormat="1" spans="1:7">
      <c r="A186" s="62" t="s">
        <v>754</v>
      </c>
      <c r="B186" s="62" t="s">
        <v>755</v>
      </c>
      <c r="C186" s="62" t="s">
        <v>748</v>
      </c>
      <c r="D186" s="62" t="s">
        <v>749</v>
      </c>
      <c r="E186" s="62" t="s">
        <v>526</v>
      </c>
      <c r="F186" s="62" t="s">
        <v>527</v>
      </c>
      <c r="G186" s="58"/>
    </row>
    <row r="187" s="56" customFormat="1" spans="1:7">
      <c r="A187" s="62" t="s">
        <v>756</v>
      </c>
      <c r="B187" s="62" t="s">
        <v>757</v>
      </c>
      <c r="C187" s="62" t="s">
        <v>430</v>
      </c>
      <c r="D187" s="62" t="s">
        <v>44</v>
      </c>
      <c r="E187" s="62" t="s">
        <v>526</v>
      </c>
      <c r="F187" s="62" t="s">
        <v>527</v>
      </c>
      <c r="G187" s="58"/>
    </row>
    <row r="188" s="56" customFormat="1" spans="1:7">
      <c r="A188" s="62" t="s">
        <v>758</v>
      </c>
      <c r="B188" s="62" t="s">
        <v>759</v>
      </c>
      <c r="C188" s="62" t="s">
        <v>319</v>
      </c>
      <c r="D188" s="62" t="s">
        <v>320</v>
      </c>
      <c r="E188" s="62" t="s">
        <v>526</v>
      </c>
      <c r="F188" s="62" t="s">
        <v>527</v>
      </c>
      <c r="G188" s="58"/>
    </row>
    <row r="189" s="56" customFormat="1" spans="1:7">
      <c r="A189" s="62" t="s">
        <v>760</v>
      </c>
      <c r="B189" s="62" t="s">
        <v>761</v>
      </c>
      <c r="C189" s="62" t="s">
        <v>319</v>
      </c>
      <c r="D189" s="62" t="s">
        <v>320</v>
      </c>
      <c r="E189" s="62" t="s">
        <v>526</v>
      </c>
      <c r="F189" s="62" t="s">
        <v>527</v>
      </c>
      <c r="G189" s="58"/>
    </row>
    <row r="190" s="56" customFormat="1" spans="1:7">
      <c r="A190" s="62" t="s">
        <v>762</v>
      </c>
      <c r="B190" s="62" t="s">
        <v>196</v>
      </c>
      <c r="C190" s="62" t="s">
        <v>763</v>
      </c>
      <c r="D190" s="62" t="s">
        <v>764</v>
      </c>
      <c r="E190" s="62" t="s">
        <v>526</v>
      </c>
      <c r="F190" s="62" t="s">
        <v>527</v>
      </c>
      <c r="G190" s="58"/>
    </row>
    <row r="191" s="56" customFormat="1" spans="1:7">
      <c r="A191" s="62" t="s">
        <v>765</v>
      </c>
      <c r="B191" s="62" t="s">
        <v>766</v>
      </c>
      <c r="C191" s="62" t="s">
        <v>311</v>
      </c>
      <c r="D191" s="62" t="s">
        <v>767</v>
      </c>
      <c r="E191" s="62" t="s">
        <v>526</v>
      </c>
      <c r="F191" s="62" t="s">
        <v>527</v>
      </c>
      <c r="G191" s="58"/>
    </row>
    <row r="192" s="56" customFormat="1" spans="1:7">
      <c r="A192" s="62" t="s">
        <v>768</v>
      </c>
      <c r="B192" s="62" t="s">
        <v>769</v>
      </c>
      <c r="C192" s="62" t="s">
        <v>733</v>
      </c>
      <c r="D192" s="62" t="s">
        <v>734</v>
      </c>
      <c r="E192" s="62" t="s">
        <v>526</v>
      </c>
      <c r="F192" s="62" t="s">
        <v>527</v>
      </c>
      <c r="G192" s="58"/>
    </row>
    <row r="193" s="56" customFormat="1" spans="1:7">
      <c r="A193" s="62" t="s">
        <v>770</v>
      </c>
      <c r="B193" s="62" t="s">
        <v>771</v>
      </c>
      <c r="C193" s="62" t="s">
        <v>733</v>
      </c>
      <c r="D193" s="62" t="s">
        <v>734</v>
      </c>
      <c r="E193" s="62" t="s">
        <v>526</v>
      </c>
      <c r="F193" s="62" t="s">
        <v>527</v>
      </c>
      <c r="G193" s="58"/>
    </row>
    <row r="194" s="56" customFormat="1" spans="1:7">
      <c r="A194" s="62" t="s">
        <v>772</v>
      </c>
      <c r="B194" s="62" t="s">
        <v>773</v>
      </c>
      <c r="C194" s="62" t="s">
        <v>774</v>
      </c>
      <c r="D194" s="62" t="s">
        <v>57</v>
      </c>
      <c r="E194" s="62" t="s">
        <v>526</v>
      </c>
      <c r="F194" s="62" t="s">
        <v>527</v>
      </c>
      <c r="G194" s="58"/>
    </row>
    <row r="195" s="56" customFormat="1" spans="1:7">
      <c r="A195" s="62" t="s">
        <v>775</v>
      </c>
      <c r="B195" s="62" t="s">
        <v>776</v>
      </c>
      <c r="C195" s="62" t="s">
        <v>774</v>
      </c>
      <c r="D195" s="62" t="s">
        <v>57</v>
      </c>
      <c r="E195" s="62" t="s">
        <v>526</v>
      </c>
      <c r="F195" s="62" t="s">
        <v>527</v>
      </c>
      <c r="G195" s="58"/>
    </row>
    <row r="196" s="56" customFormat="1" spans="1:7">
      <c r="A196" s="62" t="s">
        <v>777</v>
      </c>
      <c r="B196" s="62" t="s">
        <v>778</v>
      </c>
      <c r="C196" s="62" t="s">
        <v>301</v>
      </c>
      <c r="D196" s="62" t="s">
        <v>106</v>
      </c>
      <c r="E196" s="62" t="s">
        <v>526</v>
      </c>
      <c r="F196" s="62" t="s">
        <v>527</v>
      </c>
      <c r="G196" s="58"/>
    </row>
    <row r="197" s="56" customFormat="1" spans="1:7">
      <c r="A197" s="62" t="s">
        <v>779</v>
      </c>
      <c r="B197" s="62" t="s">
        <v>780</v>
      </c>
      <c r="C197" s="62" t="s">
        <v>636</v>
      </c>
      <c r="D197" s="62" t="s">
        <v>637</v>
      </c>
      <c r="E197" s="62" t="s">
        <v>526</v>
      </c>
      <c r="F197" s="62" t="s">
        <v>527</v>
      </c>
      <c r="G197" s="58"/>
    </row>
    <row r="198" s="56" customFormat="1" spans="1:7">
      <c r="A198" s="62" t="s">
        <v>781</v>
      </c>
      <c r="B198" s="62" t="s">
        <v>782</v>
      </c>
      <c r="C198" s="62" t="s">
        <v>763</v>
      </c>
      <c r="D198" s="62" t="s">
        <v>764</v>
      </c>
      <c r="E198" s="62" t="s">
        <v>526</v>
      </c>
      <c r="F198" s="62" t="s">
        <v>527</v>
      </c>
      <c r="G198" s="58"/>
    </row>
    <row r="199" s="56" customFormat="1" spans="1:7">
      <c r="A199" s="62" t="s">
        <v>783</v>
      </c>
      <c r="B199" s="62" t="s">
        <v>784</v>
      </c>
      <c r="C199" s="62" t="s">
        <v>636</v>
      </c>
      <c r="D199" s="62" t="s">
        <v>637</v>
      </c>
      <c r="E199" s="62" t="s">
        <v>526</v>
      </c>
      <c r="F199" s="62" t="s">
        <v>527</v>
      </c>
      <c r="G199" s="58"/>
    </row>
    <row r="200" s="56" customFormat="1" spans="1:7">
      <c r="A200" s="62" t="s">
        <v>785</v>
      </c>
      <c r="B200" s="62" t="s">
        <v>786</v>
      </c>
      <c r="C200" s="62" t="s">
        <v>787</v>
      </c>
      <c r="D200" s="62" t="s">
        <v>788</v>
      </c>
      <c r="E200" s="62" t="s">
        <v>526</v>
      </c>
      <c r="F200" s="62" t="s">
        <v>527</v>
      </c>
      <c r="G200" s="58"/>
    </row>
    <row r="201" s="56" customFormat="1" spans="1:7">
      <c r="A201" s="62" t="s">
        <v>789</v>
      </c>
      <c r="B201" s="62" t="s">
        <v>790</v>
      </c>
      <c r="C201" s="62" t="s">
        <v>636</v>
      </c>
      <c r="D201" s="62" t="s">
        <v>637</v>
      </c>
      <c r="E201" s="62" t="s">
        <v>526</v>
      </c>
      <c r="F201" s="62" t="s">
        <v>527</v>
      </c>
      <c r="G201" s="58"/>
    </row>
    <row r="202" s="56" customFormat="1" spans="1:7">
      <c r="A202" s="62" t="s">
        <v>791</v>
      </c>
      <c r="B202" s="62" t="s">
        <v>792</v>
      </c>
      <c r="C202" s="62" t="s">
        <v>443</v>
      </c>
      <c r="D202" s="62" t="s">
        <v>444</v>
      </c>
      <c r="E202" s="62" t="s">
        <v>526</v>
      </c>
      <c r="F202" s="62" t="s">
        <v>527</v>
      </c>
      <c r="G202" s="58"/>
    </row>
    <row r="203" s="56" customFormat="1" spans="1:7">
      <c r="A203" s="62" t="s">
        <v>793</v>
      </c>
      <c r="B203" s="62" t="s">
        <v>794</v>
      </c>
      <c r="C203" s="62" t="s">
        <v>552</v>
      </c>
      <c r="D203" s="62" t="s">
        <v>66</v>
      </c>
      <c r="E203" s="62" t="s">
        <v>526</v>
      </c>
      <c r="F203" s="62" t="s">
        <v>527</v>
      </c>
      <c r="G203" s="58"/>
    </row>
    <row r="204" s="56" customFormat="1" spans="1:7">
      <c r="A204" s="62" t="s">
        <v>795</v>
      </c>
      <c r="B204" s="62" t="s">
        <v>796</v>
      </c>
      <c r="C204" s="62" t="s">
        <v>329</v>
      </c>
      <c r="D204" s="62" t="s">
        <v>118</v>
      </c>
      <c r="E204" s="62" t="s">
        <v>526</v>
      </c>
      <c r="F204" s="62" t="s">
        <v>527</v>
      </c>
      <c r="G204" s="58"/>
    </row>
    <row r="205" s="56" customFormat="1" spans="1:7">
      <c r="A205" s="62" t="s">
        <v>797</v>
      </c>
      <c r="B205" s="62" t="s">
        <v>798</v>
      </c>
      <c r="C205" s="62" t="s">
        <v>774</v>
      </c>
      <c r="D205" s="62" t="s">
        <v>57</v>
      </c>
      <c r="E205" s="62" t="s">
        <v>526</v>
      </c>
      <c r="F205" s="62" t="s">
        <v>527</v>
      </c>
      <c r="G205" s="58"/>
    </row>
    <row r="206" s="56" customFormat="1" spans="1:7">
      <c r="A206" s="62" t="s">
        <v>799</v>
      </c>
      <c r="B206" s="62" t="s">
        <v>800</v>
      </c>
      <c r="C206" s="62" t="s">
        <v>774</v>
      </c>
      <c r="D206" s="62" t="s">
        <v>57</v>
      </c>
      <c r="E206" s="62" t="s">
        <v>526</v>
      </c>
      <c r="F206" s="62" t="s">
        <v>527</v>
      </c>
      <c r="G206" s="58"/>
    </row>
    <row r="207" s="56" customFormat="1" spans="1:7">
      <c r="A207" s="62" t="s">
        <v>801</v>
      </c>
      <c r="B207" s="62" t="s">
        <v>802</v>
      </c>
      <c r="C207" s="62" t="s">
        <v>457</v>
      </c>
      <c r="D207" s="62" t="s">
        <v>709</v>
      </c>
      <c r="E207" s="62" t="s">
        <v>526</v>
      </c>
      <c r="F207" s="62" t="s">
        <v>527</v>
      </c>
      <c r="G207" s="58"/>
    </row>
    <row r="208" s="56" customFormat="1" spans="1:7">
      <c r="A208" s="62" t="s">
        <v>803</v>
      </c>
      <c r="B208" s="62" t="s">
        <v>804</v>
      </c>
      <c r="C208" s="62" t="s">
        <v>574</v>
      </c>
      <c r="D208" s="62" t="s">
        <v>575</v>
      </c>
      <c r="E208" s="62" t="s">
        <v>526</v>
      </c>
      <c r="F208" s="62" t="s">
        <v>527</v>
      </c>
      <c r="G208" s="58"/>
    </row>
    <row r="209" s="56" customFormat="1" spans="1:7">
      <c r="A209" s="62" t="s">
        <v>805</v>
      </c>
      <c r="B209" s="62" t="s">
        <v>806</v>
      </c>
      <c r="C209" s="62" t="s">
        <v>574</v>
      </c>
      <c r="D209" s="62" t="s">
        <v>575</v>
      </c>
      <c r="E209" s="62" t="s">
        <v>526</v>
      </c>
      <c r="F209" s="62" t="s">
        <v>527</v>
      </c>
      <c r="G209" s="58"/>
    </row>
    <row r="210" s="56" customFormat="1" spans="1:7">
      <c r="A210" s="62" t="s">
        <v>807</v>
      </c>
      <c r="B210" s="62" t="s">
        <v>808</v>
      </c>
      <c r="C210" s="62" t="s">
        <v>809</v>
      </c>
      <c r="D210" s="62" t="s">
        <v>810</v>
      </c>
      <c r="E210" s="62" t="s">
        <v>526</v>
      </c>
      <c r="F210" s="62" t="s">
        <v>527</v>
      </c>
      <c r="G210" s="58"/>
    </row>
    <row r="211" s="56" customFormat="1" spans="1:7">
      <c r="A211" s="62" t="s">
        <v>811</v>
      </c>
      <c r="B211" s="62" t="s">
        <v>812</v>
      </c>
      <c r="C211" s="62" t="s">
        <v>443</v>
      </c>
      <c r="D211" s="62" t="s">
        <v>444</v>
      </c>
      <c r="E211" s="62" t="s">
        <v>526</v>
      </c>
      <c r="F211" s="62" t="s">
        <v>527</v>
      </c>
      <c r="G211" s="58"/>
    </row>
    <row r="212" s="56" customFormat="1" spans="1:7">
      <c r="A212" s="62" t="s">
        <v>813</v>
      </c>
      <c r="B212" s="62" t="s">
        <v>814</v>
      </c>
      <c r="C212" s="62" t="s">
        <v>457</v>
      </c>
      <c r="D212" s="62" t="s">
        <v>709</v>
      </c>
      <c r="E212" s="62" t="s">
        <v>526</v>
      </c>
      <c r="F212" s="62" t="s">
        <v>527</v>
      </c>
      <c r="G212" s="58"/>
    </row>
    <row r="213" s="56" customFormat="1" spans="1:7">
      <c r="A213" s="62" t="s">
        <v>815</v>
      </c>
      <c r="B213" s="62" t="s">
        <v>816</v>
      </c>
      <c r="C213" s="62" t="s">
        <v>252</v>
      </c>
      <c r="D213" s="62" t="s">
        <v>253</v>
      </c>
      <c r="E213" s="62" t="s">
        <v>817</v>
      </c>
      <c r="F213" s="62" t="s">
        <v>527</v>
      </c>
      <c r="G213" s="58"/>
    </row>
    <row r="214" s="56" customFormat="1" spans="1:7">
      <c r="A214" s="62" t="s">
        <v>818</v>
      </c>
      <c r="B214" s="62" t="s">
        <v>819</v>
      </c>
      <c r="C214" s="62" t="s">
        <v>532</v>
      </c>
      <c r="D214" s="62" t="s">
        <v>533</v>
      </c>
      <c r="E214" s="62" t="s">
        <v>817</v>
      </c>
      <c r="F214" s="62" t="s">
        <v>527</v>
      </c>
      <c r="G214" s="58"/>
    </row>
    <row r="215" s="56" customFormat="1" spans="1:7">
      <c r="A215" s="62" t="s">
        <v>820</v>
      </c>
      <c r="B215" s="62" t="s">
        <v>821</v>
      </c>
      <c r="C215" s="62" t="s">
        <v>252</v>
      </c>
      <c r="D215" s="62" t="s">
        <v>253</v>
      </c>
      <c r="E215" s="62" t="s">
        <v>817</v>
      </c>
      <c r="F215" s="62" t="s">
        <v>527</v>
      </c>
      <c r="G215" s="58"/>
    </row>
    <row r="216" s="56" customFormat="1" spans="1:7">
      <c r="A216" s="62" t="s">
        <v>822</v>
      </c>
      <c r="B216" s="62" t="s">
        <v>191</v>
      </c>
      <c r="C216" s="62" t="s">
        <v>271</v>
      </c>
      <c r="D216" s="62" t="s">
        <v>272</v>
      </c>
      <c r="E216" s="62" t="s">
        <v>817</v>
      </c>
      <c r="F216" s="62" t="s">
        <v>527</v>
      </c>
      <c r="G216" s="58"/>
    </row>
    <row r="217" s="56" customFormat="1" spans="1:7">
      <c r="A217" s="62" t="s">
        <v>823</v>
      </c>
      <c r="B217" s="62" t="s">
        <v>824</v>
      </c>
      <c r="C217" s="62" t="s">
        <v>252</v>
      </c>
      <c r="D217" s="62" t="s">
        <v>253</v>
      </c>
      <c r="E217" s="62" t="s">
        <v>817</v>
      </c>
      <c r="F217" s="62" t="s">
        <v>527</v>
      </c>
      <c r="G217" s="58"/>
    </row>
    <row r="218" s="56" customFormat="1" spans="1:7">
      <c r="A218" s="62" t="s">
        <v>825</v>
      </c>
      <c r="B218" s="62" t="s">
        <v>826</v>
      </c>
      <c r="C218" s="62" t="s">
        <v>827</v>
      </c>
      <c r="D218" s="62" t="s">
        <v>828</v>
      </c>
      <c r="E218" s="62" t="s">
        <v>817</v>
      </c>
      <c r="F218" s="62" t="s">
        <v>527</v>
      </c>
      <c r="G218" s="58"/>
    </row>
    <row r="219" s="56" customFormat="1" spans="1:7">
      <c r="A219" s="62" t="s">
        <v>829</v>
      </c>
      <c r="B219" s="62" t="s">
        <v>830</v>
      </c>
      <c r="C219" s="62" t="s">
        <v>536</v>
      </c>
      <c r="D219" s="62" t="s">
        <v>537</v>
      </c>
      <c r="E219" s="62" t="s">
        <v>817</v>
      </c>
      <c r="F219" s="62" t="s">
        <v>527</v>
      </c>
      <c r="G219" s="58"/>
    </row>
    <row r="220" s="56" customFormat="1" spans="1:7">
      <c r="A220" s="62" t="s">
        <v>831</v>
      </c>
      <c r="B220" s="62" t="s">
        <v>832</v>
      </c>
      <c r="C220" s="62" t="s">
        <v>271</v>
      </c>
      <c r="D220" s="62" t="s">
        <v>272</v>
      </c>
      <c r="E220" s="62" t="s">
        <v>817</v>
      </c>
      <c r="F220" s="62" t="s">
        <v>527</v>
      </c>
      <c r="G220" s="58"/>
    </row>
    <row r="221" s="56" customFormat="1" spans="1:7">
      <c r="A221" s="62" t="s">
        <v>833</v>
      </c>
      <c r="B221" s="62" t="s">
        <v>834</v>
      </c>
      <c r="C221" s="62" t="s">
        <v>519</v>
      </c>
      <c r="D221" s="62" t="s">
        <v>676</v>
      </c>
      <c r="E221" s="62" t="s">
        <v>817</v>
      </c>
      <c r="F221" s="62" t="s">
        <v>527</v>
      </c>
      <c r="G221" s="58"/>
    </row>
    <row r="222" s="56" customFormat="1" spans="1:7">
      <c r="A222" s="62" t="s">
        <v>835</v>
      </c>
      <c r="B222" s="62" t="s">
        <v>836</v>
      </c>
      <c r="C222" s="62" t="s">
        <v>536</v>
      </c>
      <c r="D222" s="62" t="s">
        <v>537</v>
      </c>
      <c r="E222" s="62" t="s">
        <v>817</v>
      </c>
      <c r="F222" s="62" t="s">
        <v>527</v>
      </c>
      <c r="G222" s="58"/>
    </row>
    <row r="223" s="56" customFormat="1" spans="1:7">
      <c r="A223" s="62" t="s">
        <v>837</v>
      </c>
      <c r="B223" s="62" t="s">
        <v>838</v>
      </c>
      <c r="C223" s="62" t="s">
        <v>827</v>
      </c>
      <c r="D223" s="62" t="s">
        <v>828</v>
      </c>
      <c r="E223" s="62" t="s">
        <v>817</v>
      </c>
      <c r="F223" s="62" t="s">
        <v>527</v>
      </c>
      <c r="G223" s="58"/>
    </row>
    <row r="224" s="56" customFormat="1" spans="1:7">
      <c r="A224" s="62" t="s">
        <v>839</v>
      </c>
      <c r="B224" s="62" t="s">
        <v>840</v>
      </c>
      <c r="C224" s="62" t="s">
        <v>437</v>
      </c>
      <c r="D224" s="62" t="s">
        <v>841</v>
      </c>
      <c r="E224" s="62" t="s">
        <v>817</v>
      </c>
      <c r="F224" s="62" t="s">
        <v>527</v>
      </c>
      <c r="G224" s="58"/>
    </row>
    <row r="225" s="56" customFormat="1" spans="1:7">
      <c r="A225" s="62" t="s">
        <v>842</v>
      </c>
      <c r="B225" s="62" t="s">
        <v>843</v>
      </c>
      <c r="C225" s="62" t="s">
        <v>844</v>
      </c>
      <c r="D225" s="62" t="s">
        <v>845</v>
      </c>
      <c r="E225" s="62" t="s">
        <v>817</v>
      </c>
      <c r="F225" s="62" t="s">
        <v>527</v>
      </c>
      <c r="G225" s="58"/>
    </row>
    <row r="226" s="56" customFormat="1" spans="1:7">
      <c r="A226" s="62" t="s">
        <v>846</v>
      </c>
      <c r="B226" s="62" t="s">
        <v>847</v>
      </c>
      <c r="C226" s="62" t="s">
        <v>256</v>
      </c>
      <c r="D226" s="62" t="s">
        <v>257</v>
      </c>
      <c r="E226" s="62" t="s">
        <v>817</v>
      </c>
      <c r="F226" s="62" t="s">
        <v>527</v>
      </c>
      <c r="G226" s="58"/>
    </row>
    <row r="227" s="56" customFormat="1" spans="1:7">
      <c r="A227" s="62" t="s">
        <v>848</v>
      </c>
      <c r="B227" s="62" t="s">
        <v>849</v>
      </c>
      <c r="C227" s="62" t="s">
        <v>850</v>
      </c>
      <c r="D227" s="62" t="s">
        <v>851</v>
      </c>
      <c r="E227" s="62" t="s">
        <v>817</v>
      </c>
      <c r="F227" s="62" t="s">
        <v>527</v>
      </c>
      <c r="G227" s="58"/>
    </row>
    <row r="228" s="56" customFormat="1" spans="1:7">
      <c r="A228" s="62" t="s">
        <v>852</v>
      </c>
      <c r="B228" s="62" t="s">
        <v>853</v>
      </c>
      <c r="C228" s="62" t="s">
        <v>854</v>
      </c>
      <c r="D228" s="62" t="s">
        <v>855</v>
      </c>
      <c r="E228" s="62" t="s">
        <v>817</v>
      </c>
      <c r="F228" s="62" t="s">
        <v>527</v>
      </c>
      <c r="G228" s="58"/>
    </row>
    <row r="229" s="56" customFormat="1" spans="1:7">
      <c r="A229" s="62" t="s">
        <v>856</v>
      </c>
      <c r="B229" s="62" t="s">
        <v>857</v>
      </c>
      <c r="C229" s="62" t="s">
        <v>443</v>
      </c>
      <c r="D229" s="62" t="s">
        <v>444</v>
      </c>
      <c r="E229" s="62" t="s">
        <v>817</v>
      </c>
      <c r="F229" s="62" t="s">
        <v>527</v>
      </c>
      <c r="G229" s="58"/>
    </row>
    <row r="230" s="56" customFormat="1" spans="1:7">
      <c r="A230" s="62" t="s">
        <v>858</v>
      </c>
      <c r="B230" s="62" t="s">
        <v>859</v>
      </c>
      <c r="C230" s="62" t="s">
        <v>323</v>
      </c>
      <c r="D230" s="62" t="s">
        <v>324</v>
      </c>
      <c r="E230" s="62" t="s">
        <v>817</v>
      </c>
      <c r="F230" s="62" t="s">
        <v>527</v>
      </c>
      <c r="G230" s="58"/>
    </row>
    <row r="231" s="56" customFormat="1" spans="1:7">
      <c r="A231" s="62" t="s">
        <v>860</v>
      </c>
      <c r="B231" s="62" t="s">
        <v>861</v>
      </c>
      <c r="C231" s="62" t="s">
        <v>323</v>
      </c>
      <c r="D231" s="62" t="s">
        <v>324</v>
      </c>
      <c r="E231" s="62" t="s">
        <v>817</v>
      </c>
      <c r="F231" s="62" t="s">
        <v>527</v>
      </c>
      <c r="G231" s="58"/>
    </row>
    <row r="232" s="56" customFormat="1" spans="1:7">
      <c r="A232" s="62" t="s">
        <v>862</v>
      </c>
      <c r="B232" s="62" t="s">
        <v>863</v>
      </c>
      <c r="C232" s="62" t="s">
        <v>244</v>
      </c>
      <c r="D232" s="62" t="s">
        <v>245</v>
      </c>
      <c r="E232" s="62" t="s">
        <v>817</v>
      </c>
      <c r="F232" s="62" t="s">
        <v>527</v>
      </c>
      <c r="G232" s="58"/>
    </row>
    <row r="233" s="56" customFormat="1" spans="1:7">
      <c r="A233" s="62" t="s">
        <v>864</v>
      </c>
      <c r="B233" s="62" t="s">
        <v>865</v>
      </c>
      <c r="C233" s="62" t="s">
        <v>256</v>
      </c>
      <c r="D233" s="62" t="s">
        <v>257</v>
      </c>
      <c r="E233" s="62" t="s">
        <v>817</v>
      </c>
      <c r="F233" s="62" t="s">
        <v>527</v>
      </c>
      <c r="G233" s="58"/>
    </row>
    <row r="234" s="56" customFormat="1" spans="1:7">
      <c r="A234" s="62" t="s">
        <v>866</v>
      </c>
      <c r="B234" s="62" t="s">
        <v>867</v>
      </c>
      <c r="C234" s="62" t="s">
        <v>224</v>
      </c>
      <c r="D234" s="62" t="s">
        <v>868</v>
      </c>
      <c r="E234" s="62" t="s">
        <v>817</v>
      </c>
      <c r="F234" s="62" t="s">
        <v>527</v>
      </c>
      <c r="G234" s="58"/>
    </row>
    <row r="235" s="56" customFormat="1" spans="1:7">
      <c r="A235" s="62" t="s">
        <v>869</v>
      </c>
      <c r="B235" s="62" t="s">
        <v>870</v>
      </c>
      <c r="C235" s="62" t="s">
        <v>454</v>
      </c>
      <c r="D235" s="62" t="s">
        <v>107</v>
      </c>
      <c r="E235" s="62" t="s">
        <v>817</v>
      </c>
      <c r="F235" s="62" t="s">
        <v>527</v>
      </c>
      <c r="G235" s="58"/>
    </row>
    <row r="236" s="56" customFormat="1" spans="1:7">
      <c r="A236" s="62" t="s">
        <v>871</v>
      </c>
      <c r="B236" s="62" t="s">
        <v>872</v>
      </c>
      <c r="C236" s="62" t="s">
        <v>291</v>
      </c>
      <c r="D236" s="62" t="s">
        <v>292</v>
      </c>
      <c r="E236" s="62" t="s">
        <v>817</v>
      </c>
      <c r="F236" s="62" t="s">
        <v>527</v>
      </c>
      <c r="G236" s="58"/>
    </row>
    <row r="237" s="56" customFormat="1" spans="1:7">
      <c r="A237" s="62" t="s">
        <v>873</v>
      </c>
      <c r="B237" s="62" t="s">
        <v>874</v>
      </c>
      <c r="C237" s="62" t="s">
        <v>875</v>
      </c>
      <c r="D237" s="62" t="s">
        <v>876</v>
      </c>
      <c r="E237" s="62" t="s">
        <v>817</v>
      </c>
      <c r="F237" s="62" t="s">
        <v>527</v>
      </c>
      <c r="G237" s="58"/>
    </row>
    <row r="238" s="56" customFormat="1" spans="1:7">
      <c r="A238" s="62" t="s">
        <v>877</v>
      </c>
      <c r="B238" s="62" t="s">
        <v>878</v>
      </c>
      <c r="C238" s="62" t="s">
        <v>519</v>
      </c>
      <c r="D238" s="62" t="s">
        <v>676</v>
      </c>
      <c r="E238" s="62" t="s">
        <v>817</v>
      </c>
      <c r="F238" s="62" t="s">
        <v>527</v>
      </c>
      <c r="G238" s="58"/>
    </row>
    <row r="239" s="56" customFormat="1" spans="1:7">
      <c r="A239" s="62" t="s">
        <v>879</v>
      </c>
      <c r="B239" s="62" t="s">
        <v>880</v>
      </c>
      <c r="C239" s="62" t="s">
        <v>291</v>
      </c>
      <c r="D239" s="62" t="s">
        <v>292</v>
      </c>
      <c r="E239" s="62" t="s">
        <v>817</v>
      </c>
      <c r="F239" s="62" t="s">
        <v>527</v>
      </c>
      <c r="G239" s="58"/>
    </row>
    <row r="240" s="56" customFormat="1" spans="1:7">
      <c r="A240" s="62" t="s">
        <v>881</v>
      </c>
      <c r="B240" s="62" t="s">
        <v>882</v>
      </c>
      <c r="C240" s="62" t="s">
        <v>291</v>
      </c>
      <c r="D240" s="62" t="s">
        <v>292</v>
      </c>
      <c r="E240" s="62" t="s">
        <v>817</v>
      </c>
      <c r="F240" s="62" t="s">
        <v>527</v>
      </c>
      <c r="G240" s="58"/>
    </row>
    <row r="241" s="56" customFormat="1" spans="1:7">
      <c r="A241" s="62" t="s">
        <v>883</v>
      </c>
      <c r="B241" s="62" t="s">
        <v>884</v>
      </c>
      <c r="C241" s="62" t="s">
        <v>718</v>
      </c>
      <c r="D241" s="62" t="s">
        <v>131</v>
      </c>
      <c r="E241" s="62" t="s">
        <v>817</v>
      </c>
      <c r="F241" s="62" t="s">
        <v>527</v>
      </c>
      <c r="G241" s="58"/>
    </row>
    <row r="242" s="56" customFormat="1" spans="1:7">
      <c r="A242" s="62" t="s">
        <v>885</v>
      </c>
      <c r="B242" s="62" t="s">
        <v>886</v>
      </c>
      <c r="C242" s="62" t="s">
        <v>307</v>
      </c>
      <c r="D242" s="62" t="s">
        <v>308</v>
      </c>
      <c r="E242" s="62" t="s">
        <v>817</v>
      </c>
      <c r="F242" s="62" t="s">
        <v>527</v>
      </c>
      <c r="G242" s="58"/>
    </row>
    <row r="243" s="56" customFormat="1" spans="1:7">
      <c r="A243" s="62" t="s">
        <v>887</v>
      </c>
      <c r="B243" s="62" t="s">
        <v>888</v>
      </c>
      <c r="C243" s="62" t="s">
        <v>271</v>
      </c>
      <c r="D243" s="62" t="s">
        <v>272</v>
      </c>
      <c r="E243" s="62" t="s">
        <v>817</v>
      </c>
      <c r="F243" s="62" t="s">
        <v>527</v>
      </c>
      <c r="G243" s="58"/>
    </row>
    <row r="244" s="56" customFormat="1" spans="1:7">
      <c r="A244" s="62" t="s">
        <v>889</v>
      </c>
      <c r="B244" s="62" t="s">
        <v>890</v>
      </c>
      <c r="C244" s="62" t="s">
        <v>271</v>
      </c>
      <c r="D244" s="62" t="s">
        <v>272</v>
      </c>
      <c r="E244" s="62" t="s">
        <v>817</v>
      </c>
      <c r="F244" s="62" t="s">
        <v>527</v>
      </c>
      <c r="G244" s="58"/>
    </row>
    <row r="245" s="56" customFormat="1" spans="1:7">
      <c r="A245" s="62" t="s">
        <v>891</v>
      </c>
      <c r="B245" s="62" t="s">
        <v>892</v>
      </c>
      <c r="C245" s="62" t="s">
        <v>230</v>
      </c>
      <c r="D245" s="62" t="s">
        <v>231</v>
      </c>
      <c r="E245" s="62" t="s">
        <v>817</v>
      </c>
      <c r="F245" s="62" t="s">
        <v>527</v>
      </c>
      <c r="G245" s="58"/>
    </row>
    <row r="246" s="56" customFormat="1" spans="1:7">
      <c r="A246" s="62" t="s">
        <v>893</v>
      </c>
      <c r="B246" s="62" t="s">
        <v>894</v>
      </c>
      <c r="C246" s="62" t="s">
        <v>895</v>
      </c>
      <c r="D246" s="62" t="s">
        <v>50</v>
      </c>
      <c r="E246" s="62" t="s">
        <v>817</v>
      </c>
      <c r="F246" s="62" t="s">
        <v>527</v>
      </c>
      <c r="G246" s="58"/>
    </row>
    <row r="247" s="56" customFormat="1" spans="1:7">
      <c r="A247" s="62" t="s">
        <v>896</v>
      </c>
      <c r="B247" s="62" t="s">
        <v>897</v>
      </c>
      <c r="C247" s="62" t="s">
        <v>854</v>
      </c>
      <c r="D247" s="62" t="s">
        <v>855</v>
      </c>
      <c r="E247" s="62" t="s">
        <v>817</v>
      </c>
      <c r="F247" s="62" t="s">
        <v>527</v>
      </c>
      <c r="G247" s="58"/>
    </row>
    <row r="248" s="56" customFormat="1" spans="1:7">
      <c r="A248" s="62" t="s">
        <v>898</v>
      </c>
      <c r="B248" s="62" t="s">
        <v>899</v>
      </c>
      <c r="C248" s="62" t="s">
        <v>256</v>
      </c>
      <c r="D248" s="62" t="s">
        <v>257</v>
      </c>
      <c r="E248" s="62" t="s">
        <v>817</v>
      </c>
      <c r="F248" s="62" t="s">
        <v>527</v>
      </c>
      <c r="G248" s="58"/>
    </row>
    <row r="249" s="56" customFormat="1" spans="1:7">
      <c r="A249" s="62" t="s">
        <v>900</v>
      </c>
      <c r="B249" s="62" t="s">
        <v>901</v>
      </c>
      <c r="C249" s="62" t="s">
        <v>407</v>
      </c>
      <c r="D249" s="62" t="s">
        <v>408</v>
      </c>
      <c r="E249" s="62" t="s">
        <v>817</v>
      </c>
      <c r="F249" s="62" t="s">
        <v>527</v>
      </c>
      <c r="G249" s="58"/>
    </row>
    <row r="250" s="56" customFormat="1" spans="1:7">
      <c r="A250" s="62" t="s">
        <v>902</v>
      </c>
      <c r="B250" s="62" t="s">
        <v>903</v>
      </c>
      <c r="C250" s="62" t="s">
        <v>356</v>
      </c>
      <c r="D250" s="62" t="s">
        <v>904</v>
      </c>
      <c r="E250" s="62" t="s">
        <v>817</v>
      </c>
      <c r="F250" s="62" t="s">
        <v>527</v>
      </c>
      <c r="G250" s="58"/>
    </row>
    <row r="251" s="56" customFormat="1" spans="1:7">
      <c r="A251" s="62" t="s">
        <v>905</v>
      </c>
      <c r="B251" s="62" t="s">
        <v>906</v>
      </c>
      <c r="C251" s="62" t="s">
        <v>844</v>
      </c>
      <c r="D251" s="62" t="s">
        <v>845</v>
      </c>
      <c r="E251" s="62" t="s">
        <v>817</v>
      </c>
      <c r="F251" s="62" t="s">
        <v>527</v>
      </c>
      <c r="G251" s="58"/>
    </row>
    <row r="252" s="56" customFormat="1" spans="1:7">
      <c r="A252" s="62" t="s">
        <v>907</v>
      </c>
      <c r="B252" s="62" t="s">
        <v>908</v>
      </c>
      <c r="C252" s="62" t="s">
        <v>854</v>
      </c>
      <c r="D252" s="62" t="s">
        <v>855</v>
      </c>
      <c r="E252" s="62" t="s">
        <v>817</v>
      </c>
      <c r="F252" s="62" t="s">
        <v>527</v>
      </c>
      <c r="G252" s="58"/>
    </row>
    <row r="253" s="56" customFormat="1" spans="1:7">
      <c r="A253" s="62" t="s">
        <v>909</v>
      </c>
      <c r="B253" s="62" t="s">
        <v>910</v>
      </c>
      <c r="C253" s="62" t="s">
        <v>718</v>
      </c>
      <c r="D253" s="62" t="s">
        <v>131</v>
      </c>
      <c r="E253" s="62" t="s">
        <v>817</v>
      </c>
      <c r="F253" s="62" t="s">
        <v>527</v>
      </c>
      <c r="G253" s="58"/>
    </row>
    <row r="254" s="56" customFormat="1" spans="1:7">
      <c r="A254" s="62" t="s">
        <v>911</v>
      </c>
      <c r="B254" s="62" t="s">
        <v>912</v>
      </c>
      <c r="C254" s="62" t="s">
        <v>362</v>
      </c>
      <c r="D254" s="62" t="s">
        <v>913</v>
      </c>
      <c r="E254" s="62" t="s">
        <v>817</v>
      </c>
      <c r="F254" s="62" t="s">
        <v>527</v>
      </c>
      <c r="G254" s="58"/>
    </row>
    <row r="255" s="56" customFormat="1" spans="1:7">
      <c r="A255" s="62" t="s">
        <v>914</v>
      </c>
      <c r="B255" s="62" t="s">
        <v>915</v>
      </c>
      <c r="C255" s="62" t="s">
        <v>291</v>
      </c>
      <c r="D255" s="62" t="s">
        <v>292</v>
      </c>
      <c r="E255" s="62" t="s">
        <v>817</v>
      </c>
      <c r="F255" s="62" t="s">
        <v>527</v>
      </c>
      <c r="G255" s="58"/>
    </row>
    <row r="256" s="56" customFormat="1" spans="1:7">
      <c r="A256" s="62" t="s">
        <v>916</v>
      </c>
      <c r="B256" s="62" t="s">
        <v>917</v>
      </c>
      <c r="C256" s="62" t="s">
        <v>267</v>
      </c>
      <c r="D256" s="62" t="s">
        <v>268</v>
      </c>
      <c r="E256" s="62" t="s">
        <v>817</v>
      </c>
      <c r="F256" s="62" t="s">
        <v>527</v>
      </c>
      <c r="G256" s="58"/>
    </row>
    <row r="257" s="56" customFormat="1" spans="1:7">
      <c r="A257" s="62" t="s">
        <v>918</v>
      </c>
      <c r="B257" s="62" t="s">
        <v>919</v>
      </c>
      <c r="C257" s="62" t="s">
        <v>920</v>
      </c>
      <c r="D257" s="62" t="s">
        <v>921</v>
      </c>
      <c r="E257" s="62" t="s">
        <v>817</v>
      </c>
      <c r="F257" s="62" t="s">
        <v>527</v>
      </c>
      <c r="G257" s="58"/>
    </row>
    <row r="258" s="56" customFormat="1" spans="1:7">
      <c r="A258" s="62" t="s">
        <v>922</v>
      </c>
      <c r="B258" s="62" t="s">
        <v>531</v>
      </c>
      <c r="C258" s="62" t="s">
        <v>230</v>
      </c>
      <c r="D258" s="62" t="s">
        <v>231</v>
      </c>
      <c r="E258" s="62" t="s">
        <v>817</v>
      </c>
      <c r="F258" s="62" t="s">
        <v>527</v>
      </c>
      <c r="G258" s="58"/>
    </row>
    <row r="259" s="56" customFormat="1" spans="1:7">
      <c r="A259" s="62" t="s">
        <v>923</v>
      </c>
      <c r="B259" s="62" t="s">
        <v>924</v>
      </c>
      <c r="C259" s="62" t="s">
        <v>895</v>
      </c>
      <c r="D259" s="62" t="s">
        <v>50</v>
      </c>
      <c r="E259" s="62" t="s">
        <v>817</v>
      </c>
      <c r="F259" s="62" t="s">
        <v>527</v>
      </c>
      <c r="G259" s="58"/>
    </row>
    <row r="260" s="56" customFormat="1" spans="1:7">
      <c r="A260" s="62" t="s">
        <v>925</v>
      </c>
      <c r="B260" s="62" t="s">
        <v>193</v>
      </c>
      <c r="C260" s="62" t="s">
        <v>570</v>
      </c>
      <c r="D260" s="62" t="s">
        <v>571</v>
      </c>
      <c r="E260" s="62" t="s">
        <v>817</v>
      </c>
      <c r="F260" s="62" t="s">
        <v>527</v>
      </c>
      <c r="G260" s="58"/>
    </row>
    <row r="261" s="56" customFormat="1" spans="1:7">
      <c r="A261" s="62" t="s">
        <v>926</v>
      </c>
      <c r="B261" s="62" t="s">
        <v>927</v>
      </c>
      <c r="C261" s="62" t="s">
        <v>827</v>
      </c>
      <c r="D261" s="62" t="s">
        <v>828</v>
      </c>
      <c r="E261" s="62" t="s">
        <v>817</v>
      </c>
      <c r="F261" s="62" t="s">
        <v>527</v>
      </c>
      <c r="G261" s="58"/>
    </row>
    <row r="262" s="56" customFormat="1" spans="1:7">
      <c r="A262" s="62" t="s">
        <v>928</v>
      </c>
      <c r="B262" s="62" t="s">
        <v>929</v>
      </c>
      <c r="C262" s="62" t="s">
        <v>454</v>
      </c>
      <c r="D262" s="62" t="s">
        <v>107</v>
      </c>
      <c r="E262" s="62" t="s">
        <v>817</v>
      </c>
      <c r="F262" s="62" t="s">
        <v>527</v>
      </c>
      <c r="G262" s="58"/>
    </row>
    <row r="263" s="56" customFormat="1" spans="1:7">
      <c r="A263" s="62" t="s">
        <v>930</v>
      </c>
      <c r="B263" s="62" t="s">
        <v>931</v>
      </c>
      <c r="C263" s="62" t="s">
        <v>481</v>
      </c>
      <c r="D263" s="62" t="s">
        <v>482</v>
      </c>
      <c r="E263" s="62" t="s">
        <v>817</v>
      </c>
      <c r="F263" s="62" t="s">
        <v>527</v>
      </c>
      <c r="G263" s="58"/>
    </row>
    <row r="264" s="56" customFormat="1" spans="1:7">
      <c r="A264" s="62" t="s">
        <v>932</v>
      </c>
      <c r="B264" s="62" t="s">
        <v>933</v>
      </c>
      <c r="C264" s="62" t="s">
        <v>252</v>
      </c>
      <c r="D264" s="62" t="s">
        <v>253</v>
      </c>
      <c r="E264" s="62" t="s">
        <v>817</v>
      </c>
      <c r="F264" s="62" t="s">
        <v>527</v>
      </c>
      <c r="G264" s="58"/>
    </row>
    <row r="265" s="56" customFormat="1" spans="1:7">
      <c r="A265" s="62" t="s">
        <v>934</v>
      </c>
      <c r="B265" s="62" t="s">
        <v>935</v>
      </c>
      <c r="C265" s="62" t="s">
        <v>271</v>
      </c>
      <c r="D265" s="62" t="s">
        <v>272</v>
      </c>
      <c r="E265" s="62" t="s">
        <v>817</v>
      </c>
      <c r="F265" s="62" t="s">
        <v>527</v>
      </c>
      <c r="G265" s="58"/>
    </row>
    <row r="266" s="56" customFormat="1" spans="1:7">
      <c r="A266" s="62" t="s">
        <v>936</v>
      </c>
      <c r="B266" s="62" t="s">
        <v>937</v>
      </c>
      <c r="C266" s="62" t="s">
        <v>590</v>
      </c>
      <c r="D266" s="62" t="s">
        <v>88</v>
      </c>
      <c r="E266" s="62" t="s">
        <v>817</v>
      </c>
      <c r="F266" s="62" t="s">
        <v>527</v>
      </c>
      <c r="G266" s="58"/>
    </row>
    <row r="267" s="56" customFormat="1" spans="1:7">
      <c r="A267" s="62" t="s">
        <v>938</v>
      </c>
      <c r="B267" s="62" t="s">
        <v>939</v>
      </c>
      <c r="C267" s="62" t="s">
        <v>940</v>
      </c>
      <c r="D267" s="62" t="s">
        <v>126</v>
      </c>
      <c r="E267" s="62" t="s">
        <v>817</v>
      </c>
      <c r="F267" s="62" t="s">
        <v>527</v>
      </c>
      <c r="G267" s="58"/>
    </row>
    <row r="268" s="56" customFormat="1" spans="1:7">
      <c r="A268" s="62" t="s">
        <v>941</v>
      </c>
      <c r="B268" s="62" t="s">
        <v>942</v>
      </c>
      <c r="C268" s="62" t="s">
        <v>940</v>
      </c>
      <c r="D268" s="62" t="s">
        <v>126</v>
      </c>
      <c r="E268" s="62" t="s">
        <v>817</v>
      </c>
      <c r="F268" s="62" t="s">
        <v>527</v>
      </c>
      <c r="G268" s="58"/>
    </row>
    <row r="269" s="56" customFormat="1" spans="1:7">
      <c r="A269" s="62" t="s">
        <v>943</v>
      </c>
      <c r="B269" s="62" t="s">
        <v>944</v>
      </c>
      <c r="C269" s="62" t="s">
        <v>271</v>
      </c>
      <c r="D269" s="62" t="s">
        <v>272</v>
      </c>
      <c r="E269" s="62" t="s">
        <v>817</v>
      </c>
      <c r="F269" s="62" t="s">
        <v>527</v>
      </c>
      <c r="G269" s="58"/>
    </row>
    <row r="270" s="56" customFormat="1" spans="1:7">
      <c r="A270" s="62" t="s">
        <v>945</v>
      </c>
      <c r="B270" s="62" t="s">
        <v>946</v>
      </c>
      <c r="C270" s="62" t="s">
        <v>584</v>
      </c>
      <c r="D270" s="62" t="s">
        <v>585</v>
      </c>
      <c r="E270" s="62" t="s">
        <v>817</v>
      </c>
      <c r="F270" s="62" t="s">
        <v>527</v>
      </c>
      <c r="G270" s="58"/>
    </row>
    <row r="271" s="56" customFormat="1" spans="1:7">
      <c r="A271" s="62" t="s">
        <v>947</v>
      </c>
      <c r="B271" s="62" t="s">
        <v>948</v>
      </c>
      <c r="C271" s="62" t="s">
        <v>895</v>
      </c>
      <c r="D271" s="62" t="s">
        <v>50</v>
      </c>
      <c r="E271" s="62" t="s">
        <v>817</v>
      </c>
      <c r="F271" s="62" t="s">
        <v>527</v>
      </c>
      <c r="G271" s="58"/>
    </row>
    <row r="272" s="56" customFormat="1" spans="1:7">
      <c r="A272" s="62" t="s">
        <v>949</v>
      </c>
      <c r="B272" s="62" t="s">
        <v>950</v>
      </c>
      <c r="C272" s="62" t="s">
        <v>951</v>
      </c>
      <c r="D272" s="62" t="s">
        <v>952</v>
      </c>
      <c r="E272" s="62" t="s">
        <v>817</v>
      </c>
      <c r="F272" s="62" t="s">
        <v>527</v>
      </c>
      <c r="G272" s="58"/>
    </row>
    <row r="273" s="56" customFormat="1" spans="1:7">
      <c r="A273" s="62" t="s">
        <v>953</v>
      </c>
      <c r="B273" s="62" t="s">
        <v>878</v>
      </c>
      <c r="C273" s="62" t="s">
        <v>895</v>
      </c>
      <c r="D273" s="62" t="s">
        <v>50</v>
      </c>
      <c r="E273" s="62" t="s">
        <v>817</v>
      </c>
      <c r="F273" s="62" t="s">
        <v>527</v>
      </c>
      <c r="G273" s="58"/>
    </row>
    <row r="274" s="56" customFormat="1" spans="1:7">
      <c r="A274" s="62" t="s">
        <v>954</v>
      </c>
      <c r="B274" s="62" t="s">
        <v>955</v>
      </c>
      <c r="C274" s="62" t="s">
        <v>895</v>
      </c>
      <c r="D274" s="62" t="s">
        <v>50</v>
      </c>
      <c r="E274" s="62" t="s">
        <v>817</v>
      </c>
      <c r="F274" s="62" t="s">
        <v>527</v>
      </c>
      <c r="G274" s="58"/>
    </row>
    <row r="275" s="56" customFormat="1" spans="1:7">
      <c r="A275" s="62" t="s">
        <v>956</v>
      </c>
      <c r="B275" s="62" t="s">
        <v>957</v>
      </c>
      <c r="C275" s="62" t="s">
        <v>940</v>
      </c>
      <c r="D275" s="62" t="s">
        <v>126</v>
      </c>
      <c r="E275" s="62" t="s">
        <v>817</v>
      </c>
      <c r="F275" s="62" t="s">
        <v>527</v>
      </c>
      <c r="G275" s="58"/>
    </row>
    <row r="276" s="56" customFormat="1" spans="1:7">
      <c r="A276" s="62" t="s">
        <v>958</v>
      </c>
      <c r="B276" s="62" t="s">
        <v>959</v>
      </c>
      <c r="C276" s="62" t="s">
        <v>578</v>
      </c>
      <c r="D276" s="62" t="s">
        <v>579</v>
      </c>
      <c r="E276" s="62" t="s">
        <v>817</v>
      </c>
      <c r="F276" s="62" t="s">
        <v>527</v>
      </c>
      <c r="G276" s="58"/>
    </row>
    <row r="277" s="56" customFormat="1" spans="1:7">
      <c r="A277" s="62" t="s">
        <v>960</v>
      </c>
      <c r="B277" s="62" t="s">
        <v>961</v>
      </c>
      <c r="C277" s="62" t="s">
        <v>356</v>
      </c>
      <c r="D277" s="62" t="s">
        <v>904</v>
      </c>
      <c r="E277" s="62" t="s">
        <v>817</v>
      </c>
      <c r="F277" s="62" t="s">
        <v>527</v>
      </c>
      <c r="G277" s="58"/>
    </row>
    <row r="278" s="56" customFormat="1" spans="1:7">
      <c r="A278" s="62" t="s">
        <v>962</v>
      </c>
      <c r="B278" s="62" t="s">
        <v>963</v>
      </c>
      <c r="C278" s="62" t="s">
        <v>920</v>
      </c>
      <c r="D278" s="62" t="s">
        <v>921</v>
      </c>
      <c r="E278" s="62" t="s">
        <v>817</v>
      </c>
      <c r="F278" s="62" t="s">
        <v>527</v>
      </c>
      <c r="G278" s="58"/>
    </row>
    <row r="279" s="56" customFormat="1" spans="1:7">
      <c r="A279" s="62" t="s">
        <v>964</v>
      </c>
      <c r="B279" s="62" t="s">
        <v>965</v>
      </c>
      <c r="C279" s="62" t="s">
        <v>224</v>
      </c>
      <c r="D279" s="62" t="s">
        <v>868</v>
      </c>
      <c r="E279" s="62" t="s">
        <v>817</v>
      </c>
      <c r="F279" s="62" t="s">
        <v>527</v>
      </c>
      <c r="G279" s="58"/>
    </row>
    <row r="280" s="56" customFormat="1" spans="1:7">
      <c r="A280" s="62" t="s">
        <v>966</v>
      </c>
      <c r="B280" s="62" t="s">
        <v>967</v>
      </c>
      <c r="C280" s="62" t="s">
        <v>525</v>
      </c>
      <c r="D280" s="62" t="s">
        <v>77</v>
      </c>
      <c r="E280" s="62" t="s">
        <v>817</v>
      </c>
      <c r="F280" s="62" t="s">
        <v>527</v>
      </c>
      <c r="G280" s="58"/>
    </row>
    <row r="281" s="56" customFormat="1" spans="1:7">
      <c r="A281" s="62" t="s">
        <v>968</v>
      </c>
      <c r="B281" s="62" t="s">
        <v>969</v>
      </c>
      <c r="C281" s="62" t="s">
        <v>362</v>
      </c>
      <c r="D281" s="62" t="s">
        <v>913</v>
      </c>
      <c r="E281" s="62" t="s">
        <v>817</v>
      </c>
      <c r="F281" s="62" t="s">
        <v>527</v>
      </c>
      <c r="G281" s="58"/>
    </row>
    <row r="282" s="56" customFormat="1" spans="1:7">
      <c r="A282" s="62" t="s">
        <v>970</v>
      </c>
      <c r="B282" s="62" t="s">
        <v>971</v>
      </c>
      <c r="C282" s="62" t="s">
        <v>920</v>
      </c>
      <c r="D282" s="62" t="s">
        <v>921</v>
      </c>
      <c r="E282" s="62" t="s">
        <v>817</v>
      </c>
      <c r="F282" s="62" t="s">
        <v>527</v>
      </c>
      <c r="G282" s="58"/>
    </row>
    <row r="283" s="56" customFormat="1" spans="1:7">
      <c r="A283" s="62" t="s">
        <v>972</v>
      </c>
      <c r="B283" s="62" t="s">
        <v>973</v>
      </c>
      <c r="C283" s="62" t="s">
        <v>356</v>
      </c>
      <c r="D283" s="62" t="s">
        <v>904</v>
      </c>
      <c r="E283" s="62" t="s">
        <v>817</v>
      </c>
      <c r="F283" s="62" t="s">
        <v>527</v>
      </c>
      <c r="G283" s="58"/>
    </row>
    <row r="284" s="56" customFormat="1" spans="1:7">
      <c r="A284" s="62" t="s">
        <v>974</v>
      </c>
      <c r="B284" s="62" t="s">
        <v>975</v>
      </c>
      <c r="C284" s="62" t="s">
        <v>940</v>
      </c>
      <c r="D284" s="62" t="s">
        <v>126</v>
      </c>
      <c r="E284" s="62" t="s">
        <v>817</v>
      </c>
      <c r="F284" s="62" t="s">
        <v>527</v>
      </c>
      <c r="G284" s="58"/>
    </row>
    <row r="285" s="56" customFormat="1" spans="1:7">
      <c r="A285" s="62" t="s">
        <v>976</v>
      </c>
      <c r="B285" s="62" t="s">
        <v>977</v>
      </c>
      <c r="C285" s="62" t="s">
        <v>590</v>
      </c>
      <c r="D285" s="62" t="s">
        <v>88</v>
      </c>
      <c r="E285" s="62" t="s">
        <v>817</v>
      </c>
      <c r="F285" s="62" t="s">
        <v>527</v>
      </c>
      <c r="G285" s="58"/>
    </row>
    <row r="286" s="56" customFormat="1" spans="1:7">
      <c r="A286" s="62" t="s">
        <v>978</v>
      </c>
      <c r="B286" s="62" t="s">
        <v>979</v>
      </c>
      <c r="C286" s="62" t="s">
        <v>590</v>
      </c>
      <c r="D286" s="62" t="s">
        <v>88</v>
      </c>
      <c r="E286" s="62" t="s">
        <v>817</v>
      </c>
      <c r="F286" s="62" t="s">
        <v>527</v>
      </c>
      <c r="G286" s="58"/>
    </row>
    <row r="287" s="56" customFormat="1" spans="1:7">
      <c r="A287" s="62" t="s">
        <v>980</v>
      </c>
      <c r="B287" s="62" t="s">
        <v>981</v>
      </c>
      <c r="C287" s="62" t="s">
        <v>450</v>
      </c>
      <c r="D287" s="62" t="s">
        <v>451</v>
      </c>
      <c r="E287" s="62" t="s">
        <v>817</v>
      </c>
      <c r="F287" s="62" t="s">
        <v>527</v>
      </c>
      <c r="G287" s="58"/>
    </row>
    <row r="288" s="56" customFormat="1" spans="1:7">
      <c r="A288" s="62" t="s">
        <v>982</v>
      </c>
      <c r="B288" s="62" t="s">
        <v>983</v>
      </c>
      <c r="C288" s="62" t="s">
        <v>565</v>
      </c>
      <c r="D288" s="62" t="s">
        <v>143</v>
      </c>
      <c r="E288" s="62" t="s">
        <v>817</v>
      </c>
      <c r="F288" s="62" t="s">
        <v>527</v>
      </c>
      <c r="G288" s="58"/>
    </row>
    <row r="289" s="56" customFormat="1" spans="1:7">
      <c r="A289" s="62" t="s">
        <v>984</v>
      </c>
      <c r="B289" s="62" t="s">
        <v>985</v>
      </c>
      <c r="C289" s="62" t="s">
        <v>230</v>
      </c>
      <c r="D289" s="62" t="s">
        <v>231</v>
      </c>
      <c r="E289" s="62" t="s">
        <v>817</v>
      </c>
      <c r="F289" s="62" t="s">
        <v>527</v>
      </c>
      <c r="G289" s="58"/>
    </row>
    <row r="290" s="56" customFormat="1" spans="1:7">
      <c r="A290" s="62" t="s">
        <v>986</v>
      </c>
      <c r="B290" s="62" t="s">
        <v>987</v>
      </c>
      <c r="C290" s="62" t="s">
        <v>555</v>
      </c>
      <c r="D290" s="62" t="s">
        <v>556</v>
      </c>
      <c r="E290" s="62" t="s">
        <v>817</v>
      </c>
      <c r="F290" s="62" t="s">
        <v>527</v>
      </c>
      <c r="G290" s="58"/>
    </row>
    <row r="291" s="56" customFormat="1" spans="1:7">
      <c r="A291" s="62" t="s">
        <v>988</v>
      </c>
      <c r="B291" s="62" t="s">
        <v>989</v>
      </c>
      <c r="C291" s="62" t="s">
        <v>508</v>
      </c>
      <c r="D291" s="62" t="s">
        <v>169</v>
      </c>
      <c r="E291" s="62" t="s">
        <v>817</v>
      </c>
      <c r="F291" s="62" t="s">
        <v>527</v>
      </c>
      <c r="G291" s="58"/>
    </row>
    <row r="292" s="56" customFormat="1" spans="1:7">
      <c r="A292" s="62" t="s">
        <v>990</v>
      </c>
      <c r="B292" s="62" t="s">
        <v>991</v>
      </c>
      <c r="C292" s="62" t="s">
        <v>642</v>
      </c>
      <c r="D292" s="62" t="s">
        <v>643</v>
      </c>
      <c r="E292" s="62" t="s">
        <v>817</v>
      </c>
      <c r="F292" s="62" t="s">
        <v>527</v>
      </c>
      <c r="G292" s="58"/>
    </row>
    <row r="293" s="56" customFormat="1" spans="1:7">
      <c r="A293" s="62" t="s">
        <v>992</v>
      </c>
      <c r="B293" s="62" t="s">
        <v>993</v>
      </c>
      <c r="C293" s="62" t="s">
        <v>994</v>
      </c>
      <c r="D293" s="62" t="s">
        <v>995</v>
      </c>
      <c r="E293" s="62" t="s">
        <v>817</v>
      </c>
      <c r="F293" s="62" t="s">
        <v>527</v>
      </c>
      <c r="G293" s="58"/>
    </row>
    <row r="294" s="56" customFormat="1" spans="1:7">
      <c r="A294" s="62" t="s">
        <v>996</v>
      </c>
      <c r="B294" s="62" t="s">
        <v>997</v>
      </c>
      <c r="C294" s="62" t="s">
        <v>998</v>
      </c>
      <c r="D294" s="62" t="s">
        <v>999</v>
      </c>
      <c r="E294" s="62" t="s">
        <v>817</v>
      </c>
      <c r="F294" s="62" t="s">
        <v>527</v>
      </c>
      <c r="G294" s="58"/>
    </row>
    <row r="295" s="56" customFormat="1" spans="1:7">
      <c r="A295" s="62" t="s">
        <v>1000</v>
      </c>
      <c r="B295" s="62" t="s">
        <v>1001</v>
      </c>
      <c r="C295" s="62" t="s">
        <v>525</v>
      </c>
      <c r="D295" s="62" t="s">
        <v>77</v>
      </c>
      <c r="E295" s="62" t="s">
        <v>817</v>
      </c>
      <c r="F295" s="62" t="s">
        <v>527</v>
      </c>
      <c r="G295" s="58"/>
    </row>
    <row r="296" s="56" customFormat="1" spans="1:7">
      <c r="A296" s="62" t="s">
        <v>1002</v>
      </c>
      <c r="B296" s="62" t="s">
        <v>1003</v>
      </c>
      <c r="C296" s="62" t="s">
        <v>718</v>
      </c>
      <c r="D296" s="62" t="s">
        <v>131</v>
      </c>
      <c r="E296" s="62" t="s">
        <v>817</v>
      </c>
      <c r="F296" s="62" t="s">
        <v>527</v>
      </c>
      <c r="G296" s="58"/>
    </row>
    <row r="297" s="56" customFormat="1" spans="1:7">
      <c r="A297" s="62" t="s">
        <v>1004</v>
      </c>
      <c r="B297" s="62" t="s">
        <v>1005</v>
      </c>
      <c r="C297" s="62" t="s">
        <v>584</v>
      </c>
      <c r="D297" s="62" t="s">
        <v>585</v>
      </c>
      <c r="E297" s="62" t="s">
        <v>817</v>
      </c>
      <c r="F297" s="62" t="s">
        <v>527</v>
      </c>
      <c r="G297" s="58"/>
    </row>
    <row r="298" s="56" customFormat="1" spans="1:7">
      <c r="A298" s="62" t="s">
        <v>1006</v>
      </c>
      <c r="B298" s="62" t="s">
        <v>1007</v>
      </c>
      <c r="C298" s="62" t="s">
        <v>555</v>
      </c>
      <c r="D298" s="62" t="s">
        <v>556</v>
      </c>
      <c r="E298" s="62" t="s">
        <v>817</v>
      </c>
      <c r="F298" s="62" t="s">
        <v>527</v>
      </c>
      <c r="G298" s="58"/>
    </row>
    <row r="299" s="56" customFormat="1" spans="1:7">
      <c r="A299" s="62" t="s">
        <v>1008</v>
      </c>
      <c r="B299" s="62" t="s">
        <v>1009</v>
      </c>
      <c r="C299" s="62" t="s">
        <v>271</v>
      </c>
      <c r="D299" s="62" t="s">
        <v>272</v>
      </c>
      <c r="E299" s="62" t="s">
        <v>817</v>
      </c>
      <c r="F299" s="62" t="s">
        <v>527</v>
      </c>
      <c r="G299" s="58"/>
    </row>
    <row r="300" s="56" customFormat="1" spans="1:7">
      <c r="A300" s="62" t="s">
        <v>1010</v>
      </c>
      <c r="B300" s="62" t="s">
        <v>1011</v>
      </c>
      <c r="C300" s="62" t="s">
        <v>338</v>
      </c>
      <c r="D300" s="62" t="s">
        <v>339</v>
      </c>
      <c r="E300" s="62" t="s">
        <v>817</v>
      </c>
      <c r="F300" s="62" t="s">
        <v>527</v>
      </c>
      <c r="G300" s="58"/>
    </row>
    <row r="301" s="56" customFormat="1" spans="1:7">
      <c r="A301" s="62" t="s">
        <v>1012</v>
      </c>
      <c r="B301" s="62" t="s">
        <v>1013</v>
      </c>
      <c r="C301" s="62" t="s">
        <v>234</v>
      </c>
      <c r="D301" s="62" t="s">
        <v>156</v>
      </c>
      <c r="E301" s="62" t="s">
        <v>817</v>
      </c>
      <c r="F301" s="62" t="s">
        <v>527</v>
      </c>
      <c r="G301" s="58"/>
    </row>
    <row r="302" s="56" customFormat="1" spans="1:7">
      <c r="A302" s="62" t="s">
        <v>1014</v>
      </c>
      <c r="B302" s="62" t="s">
        <v>1015</v>
      </c>
      <c r="C302" s="62" t="s">
        <v>281</v>
      </c>
      <c r="D302" s="62" t="s">
        <v>282</v>
      </c>
      <c r="E302" s="62" t="s">
        <v>817</v>
      </c>
      <c r="F302" s="62" t="s">
        <v>527</v>
      </c>
      <c r="G302" s="58"/>
    </row>
    <row r="303" s="56" customFormat="1" spans="1:7">
      <c r="A303" s="62" t="s">
        <v>1016</v>
      </c>
      <c r="B303" s="62" t="s">
        <v>1017</v>
      </c>
      <c r="C303" s="62" t="s">
        <v>350</v>
      </c>
      <c r="D303" s="62" t="s">
        <v>351</v>
      </c>
      <c r="E303" s="62" t="s">
        <v>817</v>
      </c>
      <c r="F303" s="62" t="s">
        <v>527</v>
      </c>
      <c r="G303" s="58"/>
    </row>
    <row r="304" s="56" customFormat="1" spans="1:7">
      <c r="A304" s="62" t="s">
        <v>1018</v>
      </c>
      <c r="B304" s="62" t="s">
        <v>1019</v>
      </c>
      <c r="C304" s="62" t="s">
        <v>1020</v>
      </c>
      <c r="D304" s="62" t="s">
        <v>1021</v>
      </c>
      <c r="E304" s="62" t="s">
        <v>817</v>
      </c>
      <c r="F304" s="62" t="s">
        <v>527</v>
      </c>
      <c r="G304" s="58"/>
    </row>
    <row r="305" s="56" customFormat="1" spans="1:7">
      <c r="A305" s="62" t="s">
        <v>1022</v>
      </c>
      <c r="B305" s="62" t="s">
        <v>1023</v>
      </c>
      <c r="C305" s="62" t="s">
        <v>584</v>
      </c>
      <c r="D305" s="62" t="s">
        <v>585</v>
      </c>
      <c r="E305" s="62" t="s">
        <v>817</v>
      </c>
      <c r="F305" s="62" t="s">
        <v>527</v>
      </c>
      <c r="G305" s="58"/>
    </row>
    <row r="306" s="56" customFormat="1" spans="1:7">
      <c r="A306" s="62" t="s">
        <v>1024</v>
      </c>
      <c r="B306" s="62" t="s">
        <v>1025</v>
      </c>
      <c r="C306" s="62" t="s">
        <v>271</v>
      </c>
      <c r="D306" s="62" t="s">
        <v>272</v>
      </c>
      <c r="E306" s="62" t="s">
        <v>817</v>
      </c>
      <c r="F306" s="62" t="s">
        <v>527</v>
      </c>
      <c r="G306" s="58"/>
    </row>
    <row r="307" s="56" customFormat="1" spans="1:7">
      <c r="A307" s="62" t="s">
        <v>1026</v>
      </c>
      <c r="B307" s="62" t="s">
        <v>1027</v>
      </c>
      <c r="C307" s="62" t="s">
        <v>437</v>
      </c>
      <c r="D307" s="62" t="s">
        <v>841</v>
      </c>
      <c r="E307" s="62" t="s">
        <v>817</v>
      </c>
      <c r="F307" s="62" t="s">
        <v>527</v>
      </c>
      <c r="G307" s="58"/>
    </row>
    <row r="308" s="56" customFormat="1" spans="1:7">
      <c r="A308" s="62" t="s">
        <v>1028</v>
      </c>
      <c r="B308" s="62" t="s">
        <v>1029</v>
      </c>
      <c r="C308" s="62" t="s">
        <v>1020</v>
      </c>
      <c r="D308" s="62" t="s">
        <v>1021</v>
      </c>
      <c r="E308" s="62" t="s">
        <v>817</v>
      </c>
      <c r="F308" s="62" t="s">
        <v>527</v>
      </c>
      <c r="G308" s="58"/>
    </row>
    <row r="309" s="56" customFormat="1" spans="1:7">
      <c r="A309" s="62" t="s">
        <v>1030</v>
      </c>
      <c r="B309" s="62" t="s">
        <v>1031</v>
      </c>
      <c r="C309" s="62" t="s">
        <v>224</v>
      </c>
      <c r="D309" s="62" t="s">
        <v>868</v>
      </c>
      <c r="E309" s="62" t="s">
        <v>817</v>
      </c>
      <c r="F309" s="62" t="s">
        <v>527</v>
      </c>
      <c r="G309" s="58"/>
    </row>
    <row r="310" s="56" customFormat="1" spans="1:7">
      <c r="A310" s="62" t="s">
        <v>1032</v>
      </c>
      <c r="B310" s="62" t="s">
        <v>1033</v>
      </c>
      <c r="C310" s="62" t="s">
        <v>350</v>
      </c>
      <c r="D310" s="62" t="s">
        <v>351</v>
      </c>
      <c r="E310" s="62" t="s">
        <v>817</v>
      </c>
      <c r="F310" s="62" t="s">
        <v>527</v>
      </c>
      <c r="G310" s="58"/>
    </row>
    <row r="311" s="56" customFormat="1" spans="1:7">
      <c r="A311" s="62" t="s">
        <v>1034</v>
      </c>
      <c r="B311" s="62" t="s">
        <v>897</v>
      </c>
      <c r="C311" s="62" t="s">
        <v>622</v>
      </c>
      <c r="D311" s="62" t="s">
        <v>623</v>
      </c>
      <c r="E311" s="62" t="s">
        <v>817</v>
      </c>
      <c r="F311" s="62" t="s">
        <v>527</v>
      </c>
      <c r="G311" s="58"/>
    </row>
    <row r="312" s="56" customFormat="1" spans="1:7">
      <c r="A312" s="62" t="s">
        <v>1035</v>
      </c>
      <c r="B312" s="62" t="s">
        <v>1036</v>
      </c>
      <c r="C312" s="62" t="s">
        <v>271</v>
      </c>
      <c r="D312" s="62" t="s">
        <v>272</v>
      </c>
      <c r="E312" s="62" t="s">
        <v>817</v>
      </c>
      <c r="F312" s="62" t="s">
        <v>527</v>
      </c>
      <c r="G312" s="58"/>
    </row>
    <row r="313" s="56" customFormat="1" spans="1:7">
      <c r="A313" s="62" t="s">
        <v>1037</v>
      </c>
      <c r="B313" s="62" t="s">
        <v>1038</v>
      </c>
      <c r="C313" s="62" t="s">
        <v>744</v>
      </c>
      <c r="D313" s="62" t="s">
        <v>745</v>
      </c>
      <c r="E313" s="62" t="s">
        <v>817</v>
      </c>
      <c r="F313" s="62" t="s">
        <v>527</v>
      </c>
      <c r="G313" s="58"/>
    </row>
    <row r="314" s="56" customFormat="1" spans="1:7">
      <c r="A314" s="62" t="s">
        <v>1039</v>
      </c>
      <c r="B314" s="62" t="s">
        <v>1040</v>
      </c>
      <c r="C314" s="62" t="s">
        <v>362</v>
      </c>
      <c r="D314" s="62" t="s">
        <v>913</v>
      </c>
      <c r="E314" s="62" t="s">
        <v>817</v>
      </c>
      <c r="F314" s="62" t="s">
        <v>527</v>
      </c>
      <c r="G314" s="58"/>
    </row>
    <row r="315" s="56" customFormat="1" spans="1:7">
      <c r="A315" s="62" t="s">
        <v>1041</v>
      </c>
      <c r="B315" s="62" t="s">
        <v>1042</v>
      </c>
      <c r="C315" s="62" t="s">
        <v>271</v>
      </c>
      <c r="D315" s="62" t="s">
        <v>272</v>
      </c>
      <c r="E315" s="62" t="s">
        <v>817</v>
      </c>
      <c r="F315" s="62" t="s">
        <v>527</v>
      </c>
      <c r="G315" s="58"/>
    </row>
    <row r="316" s="56" customFormat="1" spans="1:7">
      <c r="A316" s="62" t="s">
        <v>1043</v>
      </c>
      <c r="B316" s="62" t="s">
        <v>1044</v>
      </c>
      <c r="C316" s="62" t="s">
        <v>356</v>
      </c>
      <c r="D316" s="62" t="s">
        <v>904</v>
      </c>
      <c r="E316" s="62" t="s">
        <v>817</v>
      </c>
      <c r="F316" s="62" t="s">
        <v>527</v>
      </c>
      <c r="G316" s="58"/>
    </row>
    <row r="317" s="56" customFormat="1" spans="1:7">
      <c r="A317" s="62" t="s">
        <v>1045</v>
      </c>
      <c r="B317" s="62" t="s">
        <v>1046</v>
      </c>
      <c r="C317" s="62" t="s">
        <v>597</v>
      </c>
      <c r="D317" s="62" t="s">
        <v>598</v>
      </c>
      <c r="E317" s="62" t="s">
        <v>817</v>
      </c>
      <c r="F317" s="62" t="s">
        <v>527</v>
      </c>
      <c r="G317" s="58"/>
    </row>
    <row r="318" s="56" customFormat="1" spans="1:7">
      <c r="A318" s="62" t="s">
        <v>1047</v>
      </c>
      <c r="B318" s="62" t="s">
        <v>1048</v>
      </c>
      <c r="C318" s="62" t="s">
        <v>994</v>
      </c>
      <c r="D318" s="62" t="s">
        <v>995</v>
      </c>
      <c r="E318" s="62" t="s">
        <v>817</v>
      </c>
      <c r="F318" s="62" t="s">
        <v>527</v>
      </c>
      <c r="G318" s="58"/>
    </row>
    <row r="319" s="56" customFormat="1" spans="1:7">
      <c r="A319" s="62" t="s">
        <v>1049</v>
      </c>
      <c r="B319" s="62" t="s">
        <v>1050</v>
      </c>
      <c r="C319" s="62" t="s">
        <v>632</v>
      </c>
      <c r="D319" s="62" t="s">
        <v>633</v>
      </c>
      <c r="E319" s="62" t="s">
        <v>817</v>
      </c>
      <c r="F319" s="62" t="s">
        <v>527</v>
      </c>
      <c r="G319" s="58"/>
    </row>
    <row r="320" s="56" customFormat="1" spans="1:7">
      <c r="A320" s="62" t="s">
        <v>1051</v>
      </c>
      <c r="B320" s="62" t="s">
        <v>1052</v>
      </c>
      <c r="C320" s="62" t="s">
        <v>1053</v>
      </c>
      <c r="D320" s="62" t="s">
        <v>1054</v>
      </c>
      <c r="E320" s="62" t="s">
        <v>817</v>
      </c>
      <c r="F320" s="62" t="s">
        <v>527</v>
      </c>
      <c r="G320" s="58"/>
    </row>
    <row r="321" s="56" customFormat="1" spans="1:7">
      <c r="A321" s="62" t="s">
        <v>1055</v>
      </c>
      <c r="B321" s="62" t="s">
        <v>1056</v>
      </c>
      <c r="C321" s="62" t="s">
        <v>561</v>
      </c>
      <c r="D321" s="62" t="s">
        <v>562</v>
      </c>
      <c r="E321" s="62" t="s">
        <v>817</v>
      </c>
      <c r="F321" s="62" t="s">
        <v>527</v>
      </c>
      <c r="G321" s="58"/>
    </row>
    <row r="322" s="56" customFormat="1" spans="1:7">
      <c r="A322" s="62" t="s">
        <v>1057</v>
      </c>
      <c r="B322" s="62" t="s">
        <v>1058</v>
      </c>
      <c r="C322" s="62" t="s">
        <v>271</v>
      </c>
      <c r="D322" s="62" t="s">
        <v>272</v>
      </c>
      <c r="E322" s="62" t="s">
        <v>817</v>
      </c>
      <c r="F322" s="62" t="s">
        <v>527</v>
      </c>
      <c r="G322" s="58"/>
    </row>
    <row r="323" s="56" customFormat="1" spans="1:7">
      <c r="A323" s="62" t="s">
        <v>1059</v>
      </c>
      <c r="B323" s="62" t="s">
        <v>1060</v>
      </c>
      <c r="C323" s="62" t="s">
        <v>414</v>
      </c>
      <c r="D323" s="62" t="s">
        <v>68</v>
      </c>
      <c r="E323" s="62" t="s">
        <v>817</v>
      </c>
      <c r="F323" s="62" t="s">
        <v>527</v>
      </c>
      <c r="G323" s="58"/>
    </row>
    <row r="324" s="56" customFormat="1" spans="1:7">
      <c r="A324" s="62" t="s">
        <v>1061</v>
      </c>
      <c r="B324" s="62" t="s">
        <v>1062</v>
      </c>
      <c r="C324" s="62" t="s">
        <v>998</v>
      </c>
      <c r="D324" s="62" t="s">
        <v>999</v>
      </c>
      <c r="E324" s="62" t="s">
        <v>817</v>
      </c>
      <c r="F324" s="62" t="s">
        <v>527</v>
      </c>
      <c r="G324" s="58"/>
    </row>
    <row r="325" s="56" customFormat="1" spans="1:7">
      <c r="A325" s="62" t="s">
        <v>1063</v>
      </c>
      <c r="B325" s="62" t="s">
        <v>1064</v>
      </c>
      <c r="C325" s="62" t="s">
        <v>433</v>
      </c>
      <c r="D325" s="62" t="s">
        <v>1065</v>
      </c>
      <c r="E325" s="62" t="s">
        <v>817</v>
      </c>
      <c r="F325" s="62" t="s">
        <v>527</v>
      </c>
      <c r="G325" s="58"/>
    </row>
    <row r="326" s="56" customFormat="1" spans="1:7">
      <c r="A326" s="62" t="s">
        <v>1066</v>
      </c>
      <c r="B326" s="62" t="s">
        <v>1067</v>
      </c>
      <c r="C326" s="62" t="s">
        <v>578</v>
      </c>
      <c r="D326" s="62" t="s">
        <v>579</v>
      </c>
      <c r="E326" s="62" t="s">
        <v>817</v>
      </c>
      <c r="F326" s="62" t="s">
        <v>527</v>
      </c>
      <c r="G326" s="58"/>
    </row>
    <row r="327" s="56" customFormat="1" spans="1:7">
      <c r="A327" s="62" t="s">
        <v>1068</v>
      </c>
      <c r="B327" s="62" t="s">
        <v>1069</v>
      </c>
      <c r="C327" s="62" t="s">
        <v>597</v>
      </c>
      <c r="D327" s="62" t="s">
        <v>598</v>
      </c>
      <c r="E327" s="62" t="s">
        <v>817</v>
      </c>
      <c r="F327" s="62" t="s">
        <v>527</v>
      </c>
      <c r="G327" s="58"/>
    </row>
    <row r="328" s="56" customFormat="1" spans="1:7">
      <c r="A328" s="62" t="s">
        <v>1070</v>
      </c>
      <c r="B328" s="62" t="s">
        <v>1071</v>
      </c>
      <c r="C328" s="62" t="s">
        <v>532</v>
      </c>
      <c r="D328" s="62" t="s">
        <v>533</v>
      </c>
      <c r="E328" s="62" t="s">
        <v>817</v>
      </c>
      <c r="F328" s="62" t="s">
        <v>527</v>
      </c>
      <c r="G328" s="58"/>
    </row>
    <row r="329" s="56" customFormat="1" spans="1:7">
      <c r="A329" s="62" t="s">
        <v>1072</v>
      </c>
      <c r="B329" s="62" t="s">
        <v>1073</v>
      </c>
      <c r="C329" s="62" t="s">
        <v>654</v>
      </c>
      <c r="D329" s="62" t="s">
        <v>655</v>
      </c>
      <c r="E329" s="62" t="s">
        <v>817</v>
      </c>
      <c r="F329" s="62" t="s">
        <v>527</v>
      </c>
      <c r="G329" s="58"/>
    </row>
    <row r="330" s="56" customFormat="1" spans="1:7">
      <c r="A330" s="62" t="s">
        <v>1074</v>
      </c>
      <c r="B330" s="62" t="s">
        <v>1075</v>
      </c>
      <c r="C330" s="62" t="s">
        <v>481</v>
      </c>
      <c r="D330" s="62" t="s">
        <v>482</v>
      </c>
      <c r="E330" s="62" t="s">
        <v>817</v>
      </c>
      <c r="F330" s="62" t="s">
        <v>527</v>
      </c>
      <c r="G330" s="58"/>
    </row>
    <row r="331" s="56" customFormat="1" spans="1:7">
      <c r="A331" s="62" t="s">
        <v>1076</v>
      </c>
      <c r="B331" s="62" t="s">
        <v>1077</v>
      </c>
      <c r="C331" s="62" t="s">
        <v>234</v>
      </c>
      <c r="D331" s="62" t="s">
        <v>156</v>
      </c>
      <c r="E331" s="62" t="s">
        <v>817</v>
      </c>
      <c r="F331" s="62" t="s">
        <v>527</v>
      </c>
      <c r="G331" s="58"/>
    </row>
    <row r="332" s="56" customFormat="1" spans="1:7">
      <c r="A332" s="62" t="s">
        <v>1078</v>
      </c>
      <c r="B332" s="62" t="s">
        <v>1079</v>
      </c>
      <c r="C332" s="62" t="s">
        <v>632</v>
      </c>
      <c r="D332" s="62" t="s">
        <v>633</v>
      </c>
      <c r="E332" s="62" t="s">
        <v>817</v>
      </c>
      <c r="F332" s="62" t="s">
        <v>527</v>
      </c>
      <c r="G332" s="58"/>
    </row>
    <row r="333" s="56" customFormat="1" spans="1:7">
      <c r="A333" s="62" t="s">
        <v>1080</v>
      </c>
      <c r="B333" s="62" t="s">
        <v>1081</v>
      </c>
      <c r="C333" s="62" t="s">
        <v>271</v>
      </c>
      <c r="D333" s="62" t="s">
        <v>272</v>
      </c>
      <c r="E333" s="62" t="s">
        <v>817</v>
      </c>
      <c r="F333" s="62" t="s">
        <v>527</v>
      </c>
      <c r="G333" s="58"/>
    </row>
    <row r="334" s="56" customFormat="1" spans="1:7">
      <c r="A334" s="62" t="s">
        <v>1082</v>
      </c>
      <c r="B334" s="62" t="s">
        <v>1083</v>
      </c>
      <c r="C334" s="62" t="s">
        <v>920</v>
      </c>
      <c r="D334" s="62" t="s">
        <v>921</v>
      </c>
      <c r="E334" s="62" t="s">
        <v>817</v>
      </c>
      <c r="F334" s="62" t="s">
        <v>527</v>
      </c>
      <c r="G334" s="58"/>
    </row>
    <row r="335" s="56" customFormat="1" spans="1:7">
      <c r="A335" s="62" t="s">
        <v>1084</v>
      </c>
      <c r="B335" s="62" t="s">
        <v>1085</v>
      </c>
      <c r="C335" s="62" t="s">
        <v>1086</v>
      </c>
      <c r="D335" s="62" t="s">
        <v>1087</v>
      </c>
      <c r="E335" s="62" t="s">
        <v>817</v>
      </c>
      <c r="F335" s="62" t="s">
        <v>527</v>
      </c>
      <c r="G335" s="58"/>
    </row>
    <row r="336" s="56" customFormat="1" spans="1:7">
      <c r="A336" s="62" t="s">
        <v>1088</v>
      </c>
      <c r="B336" s="62" t="s">
        <v>1089</v>
      </c>
      <c r="C336" s="62" t="s">
        <v>414</v>
      </c>
      <c r="D336" s="62" t="s">
        <v>68</v>
      </c>
      <c r="E336" s="62" t="s">
        <v>817</v>
      </c>
      <c r="F336" s="62" t="s">
        <v>527</v>
      </c>
      <c r="G336" s="58"/>
    </row>
    <row r="337" s="56" customFormat="1" spans="1:7">
      <c r="A337" s="62" t="s">
        <v>1090</v>
      </c>
      <c r="B337" s="62" t="s">
        <v>1091</v>
      </c>
      <c r="C337" s="62" t="s">
        <v>642</v>
      </c>
      <c r="D337" s="62" t="s">
        <v>643</v>
      </c>
      <c r="E337" s="62" t="s">
        <v>817</v>
      </c>
      <c r="F337" s="62" t="s">
        <v>527</v>
      </c>
      <c r="G337" s="58"/>
    </row>
    <row r="338" s="56" customFormat="1" spans="1:7">
      <c r="A338" s="62" t="s">
        <v>1092</v>
      </c>
      <c r="B338" s="62" t="s">
        <v>1093</v>
      </c>
      <c r="C338" s="62" t="s">
        <v>1020</v>
      </c>
      <c r="D338" s="62" t="s">
        <v>1021</v>
      </c>
      <c r="E338" s="62" t="s">
        <v>817</v>
      </c>
      <c r="F338" s="62" t="s">
        <v>527</v>
      </c>
      <c r="G338" s="58"/>
    </row>
    <row r="339" s="56" customFormat="1" spans="1:7">
      <c r="A339" s="62" t="s">
        <v>1094</v>
      </c>
      <c r="B339" s="62" t="s">
        <v>1095</v>
      </c>
      <c r="C339" s="62" t="s">
        <v>561</v>
      </c>
      <c r="D339" s="62" t="s">
        <v>562</v>
      </c>
      <c r="E339" s="62" t="s">
        <v>817</v>
      </c>
      <c r="F339" s="62" t="s">
        <v>527</v>
      </c>
      <c r="G339" s="58"/>
    </row>
    <row r="340" s="56" customFormat="1" spans="1:7">
      <c r="A340" s="62" t="s">
        <v>1096</v>
      </c>
      <c r="B340" s="62" t="s">
        <v>1097</v>
      </c>
      <c r="C340" s="62" t="s">
        <v>1098</v>
      </c>
      <c r="D340" s="62" t="s">
        <v>1099</v>
      </c>
      <c r="E340" s="62" t="s">
        <v>817</v>
      </c>
      <c r="F340" s="62" t="s">
        <v>527</v>
      </c>
      <c r="G340" s="58"/>
    </row>
    <row r="341" s="56" customFormat="1" spans="1:7">
      <c r="A341" s="62" t="s">
        <v>1100</v>
      </c>
      <c r="B341" s="62" t="s">
        <v>1101</v>
      </c>
      <c r="C341" s="62" t="s">
        <v>407</v>
      </c>
      <c r="D341" s="62" t="s">
        <v>408</v>
      </c>
      <c r="E341" s="62" t="s">
        <v>817</v>
      </c>
      <c r="F341" s="62" t="s">
        <v>527</v>
      </c>
      <c r="G341" s="58"/>
    </row>
    <row r="342" s="56" customFormat="1" spans="1:7">
      <c r="A342" s="62" t="s">
        <v>1102</v>
      </c>
      <c r="B342" s="62" t="s">
        <v>1103</v>
      </c>
      <c r="C342" s="62" t="s">
        <v>584</v>
      </c>
      <c r="D342" s="62" t="s">
        <v>585</v>
      </c>
      <c r="E342" s="62" t="s">
        <v>817</v>
      </c>
      <c r="F342" s="62" t="s">
        <v>527</v>
      </c>
      <c r="G342" s="58"/>
    </row>
    <row r="343" s="56" customFormat="1" spans="1:7">
      <c r="A343" s="62" t="s">
        <v>1104</v>
      </c>
      <c r="B343" s="62" t="s">
        <v>1105</v>
      </c>
      <c r="C343" s="62" t="s">
        <v>998</v>
      </c>
      <c r="D343" s="62" t="s">
        <v>999</v>
      </c>
      <c r="E343" s="62" t="s">
        <v>817</v>
      </c>
      <c r="F343" s="62" t="s">
        <v>527</v>
      </c>
      <c r="G343" s="58"/>
    </row>
    <row r="344" s="56" customFormat="1" spans="1:7">
      <c r="A344" s="62" t="s">
        <v>1106</v>
      </c>
      <c r="B344" s="62" t="s">
        <v>1107</v>
      </c>
      <c r="C344" s="62" t="s">
        <v>457</v>
      </c>
      <c r="D344" s="62" t="s">
        <v>709</v>
      </c>
      <c r="E344" s="62" t="s">
        <v>817</v>
      </c>
      <c r="F344" s="62" t="s">
        <v>527</v>
      </c>
      <c r="G344" s="58"/>
    </row>
    <row r="345" s="56" customFormat="1" spans="1:7">
      <c r="A345" s="62" t="s">
        <v>1108</v>
      </c>
      <c r="B345" s="62" t="s">
        <v>1109</v>
      </c>
      <c r="C345" s="62" t="s">
        <v>1098</v>
      </c>
      <c r="D345" s="62" t="s">
        <v>1099</v>
      </c>
      <c r="E345" s="62" t="s">
        <v>817</v>
      </c>
      <c r="F345" s="62" t="s">
        <v>527</v>
      </c>
      <c r="G345" s="58"/>
    </row>
    <row r="346" s="56" customFormat="1" spans="1:7">
      <c r="A346" s="62" t="s">
        <v>1110</v>
      </c>
      <c r="B346" s="62" t="s">
        <v>1111</v>
      </c>
      <c r="C346" s="62" t="s">
        <v>1053</v>
      </c>
      <c r="D346" s="62" t="s">
        <v>1054</v>
      </c>
      <c r="E346" s="62" t="s">
        <v>817</v>
      </c>
      <c r="F346" s="62" t="s">
        <v>527</v>
      </c>
      <c r="G346" s="58"/>
    </row>
    <row r="347" s="56" customFormat="1" spans="1:7">
      <c r="A347" s="62" t="s">
        <v>1112</v>
      </c>
      <c r="B347" s="62" t="s">
        <v>1113</v>
      </c>
      <c r="C347" s="62" t="s">
        <v>1114</v>
      </c>
      <c r="D347" s="62" t="s">
        <v>1115</v>
      </c>
      <c r="E347" s="62" t="s">
        <v>817</v>
      </c>
      <c r="F347" s="62" t="s">
        <v>527</v>
      </c>
      <c r="G347" s="58"/>
    </row>
    <row r="348" s="56" customFormat="1" spans="1:7">
      <c r="A348" s="62" t="s">
        <v>1116</v>
      </c>
      <c r="B348" s="62" t="s">
        <v>1117</v>
      </c>
      <c r="C348" s="62" t="s">
        <v>1118</v>
      </c>
      <c r="D348" s="62" t="s">
        <v>1119</v>
      </c>
      <c r="E348" s="62" t="s">
        <v>817</v>
      </c>
      <c r="F348" s="62" t="s">
        <v>527</v>
      </c>
      <c r="G348" s="58"/>
    </row>
    <row r="349" s="56" customFormat="1" spans="1:7">
      <c r="A349" s="62" t="s">
        <v>1120</v>
      </c>
      <c r="B349" s="62" t="s">
        <v>1121</v>
      </c>
      <c r="C349" s="62" t="s">
        <v>744</v>
      </c>
      <c r="D349" s="62" t="s">
        <v>745</v>
      </c>
      <c r="E349" s="62" t="s">
        <v>817</v>
      </c>
      <c r="F349" s="62" t="s">
        <v>527</v>
      </c>
      <c r="G349" s="58"/>
    </row>
    <row r="350" s="56" customFormat="1" spans="1:7">
      <c r="A350" s="62" t="s">
        <v>1122</v>
      </c>
      <c r="B350" s="62" t="s">
        <v>1123</v>
      </c>
      <c r="C350" s="62" t="s">
        <v>1053</v>
      </c>
      <c r="D350" s="62" t="s">
        <v>1054</v>
      </c>
      <c r="E350" s="62" t="s">
        <v>817</v>
      </c>
      <c r="F350" s="62" t="s">
        <v>527</v>
      </c>
      <c r="G350" s="58"/>
    </row>
    <row r="351" s="56" customFormat="1" spans="1:7">
      <c r="A351" s="62" t="s">
        <v>1124</v>
      </c>
      <c r="B351" s="62" t="s">
        <v>1125</v>
      </c>
      <c r="C351" s="62" t="s">
        <v>230</v>
      </c>
      <c r="D351" s="62" t="s">
        <v>231</v>
      </c>
      <c r="E351" s="62" t="s">
        <v>817</v>
      </c>
      <c r="F351" s="62" t="s">
        <v>527</v>
      </c>
      <c r="G351" s="58"/>
    </row>
    <row r="352" s="56" customFormat="1" spans="1:7">
      <c r="A352" s="62" t="s">
        <v>1126</v>
      </c>
      <c r="B352" s="62" t="s">
        <v>1127</v>
      </c>
      <c r="C352" s="62" t="s">
        <v>1128</v>
      </c>
      <c r="D352" s="62" t="s">
        <v>1129</v>
      </c>
      <c r="E352" s="62" t="s">
        <v>817</v>
      </c>
      <c r="F352" s="62" t="s">
        <v>527</v>
      </c>
      <c r="G352" s="58"/>
    </row>
    <row r="353" s="56" customFormat="1" spans="1:7">
      <c r="A353" s="62" t="s">
        <v>1130</v>
      </c>
      <c r="B353" s="62" t="s">
        <v>1131</v>
      </c>
      <c r="C353" s="62" t="s">
        <v>230</v>
      </c>
      <c r="D353" s="62" t="s">
        <v>231</v>
      </c>
      <c r="E353" s="62" t="s">
        <v>817</v>
      </c>
      <c r="F353" s="62" t="s">
        <v>527</v>
      </c>
      <c r="G353" s="58"/>
    </row>
    <row r="354" s="56" customFormat="1" spans="1:7">
      <c r="A354" s="62" t="s">
        <v>1132</v>
      </c>
      <c r="B354" s="62" t="s">
        <v>1133</v>
      </c>
      <c r="C354" s="62" t="s">
        <v>433</v>
      </c>
      <c r="D354" s="62" t="s">
        <v>1065</v>
      </c>
      <c r="E354" s="62" t="s">
        <v>817</v>
      </c>
      <c r="F354" s="62" t="s">
        <v>527</v>
      </c>
      <c r="G354" s="58"/>
    </row>
    <row r="355" s="56" customFormat="1" spans="1:7">
      <c r="A355" s="62" t="s">
        <v>1134</v>
      </c>
      <c r="B355" s="62" t="s">
        <v>1135</v>
      </c>
      <c r="C355" s="62" t="s">
        <v>1098</v>
      </c>
      <c r="D355" s="62" t="s">
        <v>1099</v>
      </c>
      <c r="E355" s="62" t="s">
        <v>817</v>
      </c>
      <c r="F355" s="62" t="s">
        <v>527</v>
      </c>
      <c r="G355" s="58"/>
    </row>
    <row r="356" s="56" customFormat="1" spans="1:7">
      <c r="A356" s="62" t="s">
        <v>1136</v>
      </c>
      <c r="B356" s="62" t="s">
        <v>1137</v>
      </c>
      <c r="C356" s="62" t="s">
        <v>414</v>
      </c>
      <c r="D356" s="62" t="s">
        <v>68</v>
      </c>
      <c r="E356" s="62" t="s">
        <v>817</v>
      </c>
      <c r="F356" s="62" t="s">
        <v>527</v>
      </c>
      <c r="G356" s="58"/>
    </row>
    <row r="357" s="56" customFormat="1" spans="1:7">
      <c r="A357" s="62" t="s">
        <v>1138</v>
      </c>
      <c r="B357" s="62" t="s">
        <v>1139</v>
      </c>
      <c r="C357" s="62" t="s">
        <v>252</v>
      </c>
      <c r="D357" s="62" t="s">
        <v>253</v>
      </c>
      <c r="E357" s="62" t="s">
        <v>817</v>
      </c>
      <c r="F357" s="62" t="s">
        <v>527</v>
      </c>
      <c r="G357" s="58"/>
    </row>
    <row r="358" s="56" customFormat="1" spans="1:7">
      <c r="A358" s="62" t="s">
        <v>1140</v>
      </c>
      <c r="B358" s="62" t="s">
        <v>1141</v>
      </c>
      <c r="C358" s="62" t="s">
        <v>307</v>
      </c>
      <c r="D358" s="62" t="s">
        <v>308</v>
      </c>
      <c r="E358" s="62" t="s">
        <v>817</v>
      </c>
      <c r="F358" s="62" t="s">
        <v>527</v>
      </c>
      <c r="G358" s="58"/>
    </row>
    <row r="359" s="56" customFormat="1" spans="1:7">
      <c r="A359" s="62" t="s">
        <v>1142</v>
      </c>
      <c r="B359" s="62" t="s">
        <v>1143</v>
      </c>
      <c r="C359" s="62" t="s">
        <v>271</v>
      </c>
      <c r="D359" s="62" t="s">
        <v>272</v>
      </c>
      <c r="E359" s="62" t="s">
        <v>817</v>
      </c>
      <c r="F359" s="62" t="s">
        <v>527</v>
      </c>
      <c r="G359" s="58"/>
    </row>
    <row r="360" s="56" customFormat="1" spans="1:7">
      <c r="A360" s="62" t="s">
        <v>1144</v>
      </c>
      <c r="B360" s="62" t="s">
        <v>1145</v>
      </c>
      <c r="C360" s="62" t="s">
        <v>1128</v>
      </c>
      <c r="D360" s="62" t="s">
        <v>1129</v>
      </c>
      <c r="E360" s="62" t="s">
        <v>817</v>
      </c>
      <c r="F360" s="62" t="s">
        <v>527</v>
      </c>
      <c r="G360" s="58"/>
    </row>
    <row r="361" s="56" customFormat="1" spans="1:7">
      <c r="A361" s="62" t="s">
        <v>1146</v>
      </c>
      <c r="B361" s="62" t="s">
        <v>1147</v>
      </c>
      <c r="C361" s="62" t="s">
        <v>895</v>
      </c>
      <c r="D361" s="62" t="s">
        <v>50</v>
      </c>
      <c r="E361" s="62" t="s">
        <v>817</v>
      </c>
      <c r="F361" s="62" t="s">
        <v>527</v>
      </c>
      <c r="G361" s="58"/>
    </row>
    <row r="362" s="56" customFormat="1" spans="1:7">
      <c r="A362" s="62" t="s">
        <v>1148</v>
      </c>
      <c r="B362" s="62" t="s">
        <v>1149</v>
      </c>
      <c r="C362" s="62" t="s">
        <v>1114</v>
      </c>
      <c r="D362" s="62" t="s">
        <v>1115</v>
      </c>
      <c r="E362" s="62" t="s">
        <v>817</v>
      </c>
      <c r="F362" s="62" t="s">
        <v>527</v>
      </c>
      <c r="G362" s="58"/>
    </row>
    <row r="363" s="56" customFormat="1" spans="1:7">
      <c r="A363" s="62" t="s">
        <v>1150</v>
      </c>
      <c r="B363" s="62" t="s">
        <v>1151</v>
      </c>
      <c r="C363" s="62" t="s">
        <v>375</v>
      </c>
      <c r="D363" s="62" t="s">
        <v>619</v>
      </c>
      <c r="E363" s="62" t="s">
        <v>817</v>
      </c>
      <c r="F363" s="62" t="s">
        <v>527</v>
      </c>
      <c r="G363" s="58"/>
    </row>
    <row r="364" s="56" customFormat="1" spans="1:7">
      <c r="A364" s="62" t="s">
        <v>1152</v>
      </c>
      <c r="B364" s="62" t="s">
        <v>1153</v>
      </c>
      <c r="C364" s="62" t="s">
        <v>590</v>
      </c>
      <c r="D364" s="62" t="s">
        <v>88</v>
      </c>
      <c r="E364" s="62" t="s">
        <v>817</v>
      </c>
      <c r="F364" s="62" t="s">
        <v>527</v>
      </c>
      <c r="G364" s="58"/>
    </row>
    <row r="365" s="56" customFormat="1" spans="1:7">
      <c r="A365" s="62" t="s">
        <v>1154</v>
      </c>
      <c r="B365" s="62" t="s">
        <v>1155</v>
      </c>
      <c r="C365" s="62" t="s">
        <v>850</v>
      </c>
      <c r="D365" s="62" t="s">
        <v>851</v>
      </c>
      <c r="E365" s="62" t="s">
        <v>817</v>
      </c>
      <c r="F365" s="62" t="s">
        <v>527</v>
      </c>
      <c r="G365" s="58"/>
    </row>
    <row r="366" s="56" customFormat="1" spans="1:7">
      <c r="A366" s="62" t="s">
        <v>1156</v>
      </c>
      <c r="B366" s="62" t="s">
        <v>1157</v>
      </c>
      <c r="C366" s="62" t="s">
        <v>850</v>
      </c>
      <c r="D366" s="62" t="s">
        <v>851</v>
      </c>
      <c r="E366" s="62" t="s">
        <v>817</v>
      </c>
      <c r="F366" s="62" t="s">
        <v>527</v>
      </c>
      <c r="G366" s="58"/>
    </row>
    <row r="367" s="56" customFormat="1" spans="1:7">
      <c r="A367" s="62" t="s">
        <v>1158</v>
      </c>
      <c r="B367" s="62" t="s">
        <v>1159</v>
      </c>
      <c r="C367" s="62" t="s">
        <v>237</v>
      </c>
      <c r="D367" s="62" t="s">
        <v>238</v>
      </c>
      <c r="E367" s="62" t="s">
        <v>817</v>
      </c>
      <c r="F367" s="62" t="s">
        <v>527</v>
      </c>
      <c r="G367" s="58"/>
    </row>
    <row r="368" s="56" customFormat="1" spans="1:7">
      <c r="A368" s="62" t="s">
        <v>1160</v>
      </c>
      <c r="B368" s="62" t="s">
        <v>1161</v>
      </c>
      <c r="C368" s="62" t="s">
        <v>561</v>
      </c>
      <c r="D368" s="62" t="s">
        <v>562</v>
      </c>
      <c r="E368" s="62" t="s">
        <v>817</v>
      </c>
      <c r="F368" s="62" t="s">
        <v>527</v>
      </c>
      <c r="G368" s="58"/>
    </row>
    <row r="369" s="56" customFormat="1" spans="1:7">
      <c r="A369" s="62" t="s">
        <v>1162</v>
      </c>
      <c r="B369" s="62" t="s">
        <v>1163</v>
      </c>
      <c r="C369" s="62" t="s">
        <v>1164</v>
      </c>
      <c r="D369" s="62" t="s">
        <v>103</v>
      </c>
      <c r="E369" s="62" t="s">
        <v>817</v>
      </c>
      <c r="F369" s="62" t="s">
        <v>527</v>
      </c>
      <c r="G369" s="58"/>
    </row>
    <row r="370" s="56" customFormat="1" spans="1:7">
      <c r="A370" s="62" t="s">
        <v>1165</v>
      </c>
      <c r="B370" s="62" t="s">
        <v>1166</v>
      </c>
      <c r="C370" s="62" t="s">
        <v>350</v>
      </c>
      <c r="D370" s="62" t="s">
        <v>351</v>
      </c>
      <c r="E370" s="62" t="s">
        <v>817</v>
      </c>
      <c r="F370" s="62" t="s">
        <v>527</v>
      </c>
      <c r="G370" s="58"/>
    </row>
    <row r="371" s="56" customFormat="1" spans="1:7">
      <c r="A371" s="62" t="s">
        <v>1167</v>
      </c>
      <c r="B371" s="62" t="s">
        <v>1168</v>
      </c>
      <c r="C371" s="62" t="s">
        <v>230</v>
      </c>
      <c r="D371" s="62" t="s">
        <v>231</v>
      </c>
      <c r="E371" s="62" t="s">
        <v>817</v>
      </c>
      <c r="F371" s="62" t="s">
        <v>527</v>
      </c>
      <c r="G371" s="58"/>
    </row>
    <row r="372" s="56" customFormat="1" spans="1:7">
      <c r="A372" s="62" t="s">
        <v>1169</v>
      </c>
      <c r="B372" s="62" t="s">
        <v>1170</v>
      </c>
      <c r="C372" s="62" t="s">
        <v>1098</v>
      </c>
      <c r="D372" s="62" t="s">
        <v>1099</v>
      </c>
      <c r="E372" s="62" t="s">
        <v>817</v>
      </c>
      <c r="F372" s="62" t="s">
        <v>527</v>
      </c>
      <c r="G372" s="58"/>
    </row>
    <row r="373" s="56" customFormat="1" spans="1:7">
      <c r="A373" s="62" t="s">
        <v>1171</v>
      </c>
      <c r="B373" s="62" t="s">
        <v>1172</v>
      </c>
      <c r="C373" s="62" t="s">
        <v>597</v>
      </c>
      <c r="D373" s="62" t="s">
        <v>598</v>
      </c>
      <c r="E373" s="62" t="s">
        <v>817</v>
      </c>
      <c r="F373" s="62" t="s">
        <v>527</v>
      </c>
      <c r="G373" s="58"/>
    </row>
    <row r="374" s="56" customFormat="1" spans="1:7">
      <c r="A374" s="62" t="s">
        <v>1173</v>
      </c>
      <c r="B374" s="62" t="s">
        <v>1174</v>
      </c>
      <c r="C374" s="62" t="s">
        <v>1053</v>
      </c>
      <c r="D374" s="62" t="s">
        <v>1054</v>
      </c>
      <c r="E374" s="62" t="s">
        <v>817</v>
      </c>
      <c r="F374" s="62" t="s">
        <v>527</v>
      </c>
      <c r="G374" s="58"/>
    </row>
    <row r="375" s="56" customFormat="1" spans="1:7">
      <c r="A375" s="62" t="s">
        <v>1175</v>
      </c>
      <c r="B375" s="62" t="s">
        <v>1176</v>
      </c>
      <c r="C375" s="62" t="s">
        <v>418</v>
      </c>
      <c r="D375" s="62" t="s">
        <v>419</v>
      </c>
      <c r="E375" s="62" t="s">
        <v>817</v>
      </c>
      <c r="F375" s="62" t="s">
        <v>527</v>
      </c>
      <c r="G375" s="58"/>
    </row>
    <row r="376" s="56" customFormat="1" spans="1:7">
      <c r="A376" s="62" t="s">
        <v>1177</v>
      </c>
      <c r="B376" s="62" t="s">
        <v>1178</v>
      </c>
      <c r="C376" s="62" t="s">
        <v>1179</v>
      </c>
      <c r="D376" s="62" t="s">
        <v>1180</v>
      </c>
      <c r="E376" s="62" t="s">
        <v>817</v>
      </c>
      <c r="F376" s="62" t="s">
        <v>527</v>
      </c>
      <c r="G376" s="58"/>
    </row>
    <row r="377" s="56" customFormat="1" spans="1:7">
      <c r="A377" s="62" t="s">
        <v>1181</v>
      </c>
      <c r="B377" s="62" t="s">
        <v>1182</v>
      </c>
      <c r="C377" s="62" t="s">
        <v>1164</v>
      </c>
      <c r="D377" s="62" t="s">
        <v>103</v>
      </c>
      <c r="E377" s="62" t="s">
        <v>817</v>
      </c>
      <c r="F377" s="62" t="s">
        <v>527</v>
      </c>
      <c r="G377" s="58"/>
    </row>
    <row r="378" s="56" customFormat="1" spans="1:7">
      <c r="A378" s="62" t="s">
        <v>1183</v>
      </c>
      <c r="B378" s="62" t="s">
        <v>1184</v>
      </c>
      <c r="C378" s="62" t="s">
        <v>615</v>
      </c>
      <c r="D378" s="62" t="s">
        <v>616</v>
      </c>
      <c r="E378" s="62" t="s">
        <v>817</v>
      </c>
      <c r="F378" s="62" t="s">
        <v>527</v>
      </c>
      <c r="G378" s="58"/>
    </row>
    <row r="379" s="56" customFormat="1" spans="1:7">
      <c r="A379" s="62" t="s">
        <v>1185</v>
      </c>
      <c r="B379" s="62" t="s">
        <v>1186</v>
      </c>
      <c r="C379" s="62" t="s">
        <v>998</v>
      </c>
      <c r="D379" s="62" t="s">
        <v>999</v>
      </c>
      <c r="E379" s="62" t="s">
        <v>817</v>
      </c>
      <c r="F379" s="62" t="s">
        <v>527</v>
      </c>
      <c r="G379" s="58"/>
    </row>
    <row r="380" s="56" customFormat="1" spans="1:7">
      <c r="A380" s="62" t="s">
        <v>1187</v>
      </c>
      <c r="B380" s="62" t="s">
        <v>1188</v>
      </c>
      <c r="C380" s="62" t="s">
        <v>1164</v>
      </c>
      <c r="D380" s="62" t="s">
        <v>103</v>
      </c>
      <c r="E380" s="62" t="s">
        <v>817</v>
      </c>
      <c r="F380" s="62" t="s">
        <v>527</v>
      </c>
      <c r="G380" s="58"/>
    </row>
    <row r="381" s="56" customFormat="1" spans="1:7">
      <c r="A381" s="62" t="s">
        <v>1189</v>
      </c>
      <c r="B381" s="62" t="s">
        <v>1190</v>
      </c>
      <c r="C381" s="62" t="s">
        <v>584</v>
      </c>
      <c r="D381" s="62" t="s">
        <v>585</v>
      </c>
      <c r="E381" s="62" t="s">
        <v>817</v>
      </c>
      <c r="F381" s="62" t="s">
        <v>527</v>
      </c>
      <c r="G381" s="58"/>
    </row>
    <row r="382" s="56" customFormat="1" spans="1:7">
      <c r="A382" s="62" t="s">
        <v>1191</v>
      </c>
      <c r="B382" s="62" t="s">
        <v>1192</v>
      </c>
      <c r="C382" s="62" t="s">
        <v>578</v>
      </c>
      <c r="D382" s="62" t="s">
        <v>579</v>
      </c>
      <c r="E382" s="62" t="s">
        <v>817</v>
      </c>
      <c r="F382" s="62" t="s">
        <v>527</v>
      </c>
      <c r="G382" s="58"/>
    </row>
    <row r="383" s="56" customFormat="1" spans="1:7">
      <c r="A383" s="62" t="s">
        <v>1193</v>
      </c>
      <c r="B383" s="62" t="s">
        <v>1194</v>
      </c>
      <c r="C383" s="62" t="s">
        <v>227</v>
      </c>
      <c r="D383" s="62" t="s">
        <v>726</v>
      </c>
      <c r="E383" s="62" t="s">
        <v>817</v>
      </c>
      <c r="F383" s="62" t="s">
        <v>527</v>
      </c>
      <c r="G383" s="58"/>
    </row>
    <row r="384" s="56" customFormat="1" spans="1:7">
      <c r="A384" s="62" t="s">
        <v>1195</v>
      </c>
      <c r="B384" s="62" t="s">
        <v>1196</v>
      </c>
      <c r="C384" s="62" t="s">
        <v>1197</v>
      </c>
      <c r="D384" s="62" t="s">
        <v>136</v>
      </c>
      <c r="E384" s="62" t="s">
        <v>817</v>
      </c>
      <c r="F384" s="62" t="s">
        <v>527</v>
      </c>
      <c r="G384" s="58"/>
    </row>
    <row r="385" s="56" customFormat="1" spans="1:7">
      <c r="A385" s="62" t="s">
        <v>1198</v>
      </c>
      <c r="B385" s="62" t="s">
        <v>1199</v>
      </c>
      <c r="C385" s="62" t="s">
        <v>1179</v>
      </c>
      <c r="D385" s="62" t="s">
        <v>1180</v>
      </c>
      <c r="E385" s="62" t="s">
        <v>817</v>
      </c>
      <c r="F385" s="62" t="s">
        <v>527</v>
      </c>
      <c r="G385" s="58"/>
    </row>
    <row r="386" s="56" customFormat="1" spans="1:7">
      <c r="A386" s="62" t="s">
        <v>1200</v>
      </c>
      <c r="B386" s="62" t="s">
        <v>1201</v>
      </c>
      <c r="C386" s="62" t="s">
        <v>394</v>
      </c>
      <c r="D386" s="62" t="s">
        <v>117</v>
      </c>
      <c r="E386" s="62" t="s">
        <v>817</v>
      </c>
      <c r="F386" s="62" t="s">
        <v>527</v>
      </c>
      <c r="G386" s="58"/>
    </row>
    <row r="387" s="56" customFormat="1" spans="1:7">
      <c r="A387" s="62" t="s">
        <v>1202</v>
      </c>
      <c r="B387" s="62" t="s">
        <v>1203</v>
      </c>
      <c r="C387" s="62" t="s">
        <v>1204</v>
      </c>
      <c r="D387" s="62" t="s">
        <v>1205</v>
      </c>
      <c r="E387" s="62" t="s">
        <v>817</v>
      </c>
      <c r="F387" s="62" t="s">
        <v>527</v>
      </c>
      <c r="G387" s="58"/>
    </row>
    <row r="388" s="56" customFormat="1" spans="1:7">
      <c r="A388" s="62" t="s">
        <v>1206</v>
      </c>
      <c r="B388" s="62" t="s">
        <v>185</v>
      </c>
      <c r="C388" s="62" t="s">
        <v>271</v>
      </c>
      <c r="D388" s="62" t="s">
        <v>272</v>
      </c>
      <c r="E388" s="62" t="s">
        <v>817</v>
      </c>
      <c r="F388" s="62" t="s">
        <v>527</v>
      </c>
      <c r="G388" s="58"/>
    </row>
    <row r="389" s="56" customFormat="1" spans="1:7">
      <c r="A389" s="62" t="s">
        <v>1207</v>
      </c>
      <c r="B389" s="62" t="s">
        <v>1208</v>
      </c>
      <c r="C389" s="62" t="s">
        <v>1209</v>
      </c>
      <c r="D389" s="62" t="s">
        <v>1210</v>
      </c>
      <c r="E389" s="62" t="s">
        <v>817</v>
      </c>
      <c r="F389" s="62" t="s">
        <v>527</v>
      </c>
      <c r="G389" s="58"/>
    </row>
    <row r="390" s="56" customFormat="1" spans="1:7">
      <c r="A390" s="62" t="s">
        <v>1211</v>
      </c>
      <c r="B390" s="62" t="s">
        <v>1212</v>
      </c>
      <c r="C390" s="62" t="s">
        <v>390</v>
      </c>
      <c r="D390" s="62" t="s">
        <v>391</v>
      </c>
      <c r="E390" s="62" t="s">
        <v>817</v>
      </c>
      <c r="F390" s="62" t="s">
        <v>527</v>
      </c>
      <c r="G390" s="58"/>
    </row>
    <row r="391" s="56" customFormat="1" spans="1:7">
      <c r="A391" s="62" t="s">
        <v>1213</v>
      </c>
      <c r="B391" s="62" t="s">
        <v>1214</v>
      </c>
      <c r="C391" s="62" t="s">
        <v>1215</v>
      </c>
      <c r="D391" s="62" t="s">
        <v>146</v>
      </c>
      <c r="E391" s="62" t="s">
        <v>817</v>
      </c>
      <c r="F391" s="62" t="s">
        <v>527</v>
      </c>
      <c r="G391" s="58"/>
    </row>
    <row r="392" s="56" customFormat="1" spans="1:7">
      <c r="A392" s="62" t="s">
        <v>1216</v>
      </c>
      <c r="B392" s="62" t="s">
        <v>1217</v>
      </c>
      <c r="C392" s="62" t="s">
        <v>536</v>
      </c>
      <c r="D392" s="62" t="s">
        <v>537</v>
      </c>
      <c r="E392" s="62" t="s">
        <v>817</v>
      </c>
      <c r="F392" s="62" t="s">
        <v>527</v>
      </c>
      <c r="G392" s="58"/>
    </row>
    <row r="393" s="56" customFormat="1" spans="1:7">
      <c r="A393" s="62" t="s">
        <v>1218</v>
      </c>
      <c r="B393" s="62" t="s">
        <v>1219</v>
      </c>
      <c r="C393" s="62" t="s">
        <v>622</v>
      </c>
      <c r="D393" s="62" t="s">
        <v>623</v>
      </c>
      <c r="E393" s="62" t="s">
        <v>817</v>
      </c>
      <c r="F393" s="62" t="s">
        <v>527</v>
      </c>
      <c r="G393" s="58"/>
    </row>
    <row r="394" s="56" customFormat="1" spans="1:7">
      <c r="A394" s="62" t="s">
        <v>1220</v>
      </c>
      <c r="B394" s="62" t="s">
        <v>1221</v>
      </c>
      <c r="C394" s="62" t="s">
        <v>1164</v>
      </c>
      <c r="D394" s="62" t="s">
        <v>103</v>
      </c>
      <c r="E394" s="62" t="s">
        <v>817</v>
      </c>
      <c r="F394" s="62" t="s">
        <v>527</v>
      </c>
      <c r="G394" s="58"/>
    </row>
    <row r="395" s="56" customFormat="1" spans="1:7">
      <c r="A395" s="62" t="s">
        <v>1222</v>
      </c>
      <c r="B395" s="62" t="s">
        <v>1223</v>
      </c>
      <c r="C395" s="62" t="s">
        <v>437</v>
      </c>
      <c r="D395" s="62" t="s">
        <v>841</v>
      </c>
      <c r="E395" s="62" t="s">
        <v>817</v>
      </c>
      <c r="F395" s="62" t="s">
        <v>527</v>
      </c>
      <c r="G395" s="58"/>
    </row>
    <row r="396" s="56" customFormat="1" spans="1:7">
      <c r="A396" s="62" t="s">
        <v>1224</v>
      </c>
      <c r="B396" s="62" t="s">
        <v>1225</v>
      </c>
      <c r="C396" s="62" t="s">
        <v>1215</v>
      </c>
      <c r="D396" s="62" t="s">
        <v>146</v>
      </c>
      <c r="E396" s="62" t="s">
        <v>817</v>
      </c>
      <c r="F396" s="62" t="s">
        <v>527</v>
      </c>
      <c r="G396" s="58"/>
    </row>
    <row r="397" s="56" customFormat="1" spans="1:7">
      <c r="A397" s="62" t="s">
        <v>1226</v>
      </c>
      <c r="B397" s="62" t="s">
        <v>1227</v>
      </c>
      <c r="C397" s="62" t="s">
        <v>615</v>
      </c>
      <c r="D397" s="62" t="s">
        <v>616</v>
      </c>
      <c r="E397" s="62" t="s">
        <v>817</v>
      </c>
      <c r="F397" s="62" t="s">
        <v>527</v>
      </c>
      <c r="G397" s="58"/>
    </row>
    <row r="398" s="56" customFormat="1" spans="1:7">
      <c r="A398" s="62" t="s">
        <v>1228</v>
      </c>
      <c r="B398" s="62" t="s">
        <v>1229</v>
      </c>
      <c r="C398" s="62" t="s">
        <v>850</v>
      </c>
      <c r="D398" s="62" t="s">
        <v>851</v>
      </c>
      <c r="E398" s="62" t="s">
        <v>817</v>
      </c>
      <c r="F398" s="62" t="s">
        <v>527</v>
      </c>
      <c r="G398" s="58"/>
    </row>
    <row r="399" s="56" customFormat="1" spans="1:7">
      <c r="A399" s="62" t="s">
        <v>1230</v>
      </c>
      <c r="B399" s="62" t="s">
        <v>1231</v>
      </c>
      <c r="C399" s="62" t="s">
        <v>1232</v>
      </c>
      <c r="D399" s="62" t="s">
        <v>108</v>
      </c>
      <c r="E399" s="62" t="s">
        <v>817</v>
      </c>
      <c r="F399" s="62" t="s">
        <v>527</v>
      </c>
      <c r="G399" s="58"/>
    </row>
    <row r="400" s="56" customFormat="1" spans="1:7">
      <c r="A400" s="62" t="s">
        <v>1233</v>
      </c>
      <c r="B400" s="62" t="s">
        <v>1234</v>
      </c>
      <c r="C400" s="62" t="s">
        <v>1235</v>
      </c>
      <c r="D400" s="62" t="s">
        <v>1236</v>
      </c>
      <c r="E400" s="62" t="s">
        <v>817</v>
      </c>
      <c r="F400" s="62" t="s">
        <v>527</v>
      </c>
      <c r="G400" s="58"/>
    </row>
    <row r="401" s="56" customFormat="1" spans="1:7">
      <c r="A401" s="62" t="s">
        <v>1237</v>
      </c>
      <c r="B401" s="62" t="s">
        <v>1238</v>
      </c>
      <c r="C401" s="62" t="s">
        <v>593</v>
      </c>
      <c r="D401" s="62" t="s">
        <v>594</v>
      </c>
      <c r="E401" s="62" t="s">
        <v>817</v>
      </c>
      <c r="F401" s="62" t="s">
        <v>527</v>
      </c>
      <c r="G401" s="58"/>
    </row>
    <row r="402" s="56" customFormat="1" spans="1:7">
      <c r="A402" s="62" t="s">
        <v>1239</v>
      </c>
      <c r="B402" s="62" t="s">
        <v>1240</v>
      </c>
      <c r="C402" s="62" t="s">
        <v>787</v>
      </c>
      <c r="D402" s="62" t="s">
        <v>788</v>
      </c>
      <c r="E402" s="62" t="s">
        <v>817</v>
      </c>
      <c r="F402" s="62" t="s">
        <v>527</v>
      </c>
      <c r="G402" s="58"/>
    </row>
    <row r="403" s="56" customFormat="1" spans="1:7">
      <c r="A403" s="62" t="s">
        <v>1241</v>
      </c>
      <c r="B403" s="62" t="s">
        <v>1242</v>
      </c>
      <c r="C403" s="62" t="s">
        <v>230</v>
      </c>
      <c r="D403" s="62" t="s">
        <v>231</v>
      </c>
      <c r="E403" s="62" t="s">
        <v>817</v>
      </c>
      <c r="F403" s="62" t="s">
        <v>527</v>
      </c>
      <c r="G403" s="58"/>
    </row>
    <row r="404" s="56" customFormat="1" spans="1:7">
      <c r="A404" s="62" t="s">
        <v>1243</v>
      </c>
      <c r="B404" s="62" t="s">
        <v>1244</v>
      </c>
      <c r="C404" s="62" t="s">
        <v>450</v>
      </c>
      <c r="D404" s="62" t="s">
        <v>451</v>
      </c>
      <c r="E404" s="62" t="s">
        <v>817</v>
      </c>
      <c r="F404" s="62" t="s">
        <v>527</v>
      </c>
      <c r="G404" s="58"/>
    </row>
    <row r="405" s="56" customFormat="1" spans="1:7">
      <c r="A405" s="62" t="s">
        <v>1245</v>
      </c>
      <c r="B405" s="62" t="s">
        <v>1246</v>
      </c>
      <c r="C405" s="62" t="s">
        <v>1209</v>
      </c>
      <c r="D405" s="62" t="s">
        <v>1210</v>
      </c>
      <c r="E405" s="62" t="s">
        <v>817</v>
      </c>
      <c r="F405" s="62" t="s">
        <v>527</v>
      </c>
      <c r="G405" s="58"/>
    </row>
    <row r="406" s="56" customFormat="1" spans="1:7">
      <c r="A406" s="62" t="s">
        <v>1247</v>
      </c>
      <c r="B406" s="62" t="s">
        <v>1248</v>
      </c>
      <c r="C406" s="62" t="s">
        <v>654</v>
      </c>
      <c r="D406" s="62" t="s">
        <v>655</v>
      </c>
      <c r="E406" s="62" t="s">
        <v>817</v>
      </c>
      <c r="F406" s="62" t="s">
        <v>527</v>
      </c>
      <c r="G406" s="58"/>
    </row>
    <row r="407" s="56" customFormat="1" spans="1:7">
      <c r="A407" s="62" t="s">
        <v>1249</v>
      </c>
      <c r="B407" s="62" t="s">
        <v>1250</v>
      </c>
      <c r="C407" s="62" t="s">
        <v>646</v>
      </c>
      <c r="D407" s="62" t="s">
        <v>647</v>
      </c>
      <c r="E407" s="62" t="s">
        <v>817</v>
      </c>
      <c r="F407" s="62" t="s">
        <v>527</v>
      </c>
      <c r="G407" s="58"/>
    </row>
    <row r="408" s="56" customFormat="1" spans="1:7">
      <c r="A408" s="62" t="s">
        <v>1251</v>
      </c>
      <c r="B408" s="62" t="s">
        <v>1252</v>
      </c>
      <c r="C408" s="62" t="s">
        <v>1164</v>
      </c>
      <c r="D408" s="62" t="s">
        <v>103</v>
      </c>
      <c r="E408" s="62" t="s">
        <v>817</v>
      </c>
      <c r="F408" s="62" t="s">
        <v>527</v>
      </c>
      <c r="G408" s="58"/>
    </row>
    <row r="409" s="56" customFormat="1" spans="1:7">
      <c r="A409" s="62" t="s">
        <v>1253</v>
      </c>
      <c r="B409" s="62" t="s">
        <v>1254</v>
      </c>
      <c r="C409" s="62" t="s">
        <v>1209</v>
      </c>
      <c r="D409" s="62" t="s">
        <v>1210</v>
      </c>
      <c r="E409" s="62" t="s">
        <v>817</v>
      </c>
      <c r="F409" s="62" t="s">
        <v>527</v>
      </c>
      <c r="G409" s="58"/>
    </row>
    <row r="410" s="56" customFormat="1" spans="1:7">
      <c r="A410" s="62" t="s">
        <v>1255</v>
      </c>
      <c r="B410" s="62" t="s">
        <v>1256</v>
      </c>
      <c r="C410" s="62" t="s">
        <v>615</v>
      </c>
      <c r="D410" s="62" t="s">
        <v>616</v>
      </c>
      <c r="E410" s="62" t="s">
        <v>817</v>
      </c>
      <c r="F410" s="62" t="s">
        <v>527</v>
      </c>
      <c r="G410" s="58"/>
    </row>
    <row r="411" s="56" customFormat="1" spans="1:7">
      <c r="A411" s="62" t="s">
        <v>1257</v>
      </c>
      <c r="B411" s="62" t="s">
        <v>1258</v>
      </c>
      <c r="C411" s="62" t="s">
        <v>646</v>
      </c>
      <c r="D411" s="62" t="s">
        <v>647</v>
      </c>
      <c r="E411" s="62" t="s">
        <v>817</v>
      </c>
      <c r="F411" s="62" t="s">
        <v>527</v>
      </c>
      <c r="G411" s="58"/>
    </row>
    <row r="412" s="56" customFormat="1" spans="1:7">
      <c r="A412" s="62" t="s">
        <v>1259</v>
      </c>
      <c r="B412" s="62" t="s">
        <v>1260</v>
      </c>
      <c r="C412" s="62" t="s">
        <v>1235</v>
      </c>
      <c r="D412" s="62" t="s">
        <v>1236</v>
      </c>
      <c r="E412" s="62" t="s">
        <v>817</v>
      </c>
      <c r="F412" s="62" t="s">
        <v>527</v>
      </c>
      <c r="G412" s="58"/>
    </row>
    <row r="413" s="56" customFormat="1" spans="1:7">
      <c r="A413" s="62" t="s">
        <v>1261</v>
      </c>
      <c r="B413" s="62" t="s">
        <v>1262</v>
      </c>
      <c r="C413" s="62" t="s">
        <v>404</v>
      </c>
      <c r="D413" s="62" t="s">
        <v>71</v>
      </c>
      <c r="E413" s="62" t="s">
        <v>817</v>
      </c>
      <c r="F413" s="62" t="s">
        <v>527</v>
      </c>
      <c r="G413" s="58"/>
    </row>
    <row r="414" s="56" customFormat="1" spans="1:7">
      <c r="A414" s="62" t="s">
        <v>1263</v>
      </c>
      <c r="B414" s="62" t="s">
        <v>1264</v>
      </c>
      <c r="C414" s="62" t="s">
        <v>1179</v>
      </c>
      <c r="D414" s="62" t="s">
        <v>1180</v>
      </c>
      <c r="E414" s="62" t="s">
        <v>817</v>
      </c>
      <c r="F414" s="62" t="s">
        <v>527</v>
      </c>
      <c r="G414" s="58"/>
    </row>
    <row r="415" s="56" customFormat="1" spans="1:7">
      <c r="A415" s="62" t="s">
        <v>1265</v>
      </c>
      <c r="B415" s="62" t="s">
        <v>1266</v>
      </c>
      <c r="C415" s="62" t="s">
        <v>787</v>
      </c>
      <c r="D415" s="62" t="s">
        <v>788</v>
      </c>
      <c r="E415" s="62" t="s">
        <v>817</v>
      </c>
      <c r="F415" s="62" t="s">
        <v>527</v>
      </c>
      <c r="G415" s="58"/>
    </row>
    <row r="416" s="56" customFormat="1" spans="1:7">
      <c r="A416" s="62" t="s">
        <v>1267</v>
      </c>
      <c r="B416" s="62" t="s">
        <v>1268</v>
      </c>
      <c r="C416" s="62" t="s">
        <v>994</v>
      </c>
      <c r="D416" s="62" t="s">
        <v>995</v>
      </c>
      <c r="E416" s="62" t="s">
        <v>817</v>
      </c>
      <c r="F416" s="62" t="s">
        <v>527</v>
      </c>
      <c r="G416" s="58"/>
    </row>
    <row r="417" s="56" customFormat="1" spans="1:7">
      <c r="A417" s="62" t="s">
        <v>1269</v>
      </c>
      <c r="B417" s="62" t="s">
        <v>1270</v>
      </c>
      <c r="C417" s="62" t="s">
        <v>1128</v>
      </c>
      <c r="D417" s="62" t="s">
        <v>1129</v>
      </c>
      <c r="E417" s="62" t="s">
        <v>817</v>
      </c>
      <c r="F417" s="62" t="s">
        <v>527</v>
      </c>
      <c r="G417" s="58"/>
    </row>
    <row r="418" s="56" customFormat="1" spans="1:7">
      <c r="A418" s="62" t="s">
        <v>1271</v>
      </c>
      <c r="B418" s="62" t="s">
        <v>1272</v>
      </c>
      <c r="C418" s="62" t="s">
        <v>1128</v>
      </c>
      <c r="D418" s="62" t="s">
        <v>1129</v>
      </c>
      <c r="E418" s="62" t="s">
        <v>817</v>
      </c>
      <c r="F418" s="62" t="s">
        <v>527</v>
      </c>
      <c r="G418" s="58"/>
    </row>
    <row r="419" s="56" customFormat="1" spans="1:7">
      <c r="A419" s="62" t="s">
        <v>1273</v>
      </c>
      <c r="B419" s="62" t="s">
        <v>1274</v>
      </c>
      <c r="C419" s="62" t="s">
        <v>390</v>
      </c>
      <c r="D419" s="62" t="s">
        <v>391</v>
      </c>
      <c r="E419" s="62" t="s">
        <v>817</v>
      </c>
      <c r="F419" s="62" t="s">
        <v>527</v>
      </c>
      <c r="G419" s="58"/>
    </row>
    <row r="420" s="56" customFormat="1" spans="1:7">
      <c r="A420" s="62" t="s">
        <v>1275</v>
      </c>
      <c r="B420" s="62" t="s">
        <v>1276</v>
      </c>
      <c r="C420" s="62" t="s">
        <v>450</v>
      </c>
      <c r="D420" s="62" t="s">
        <v>451</v>
      </c>
      <c r="E420" s="62" t="s">
        <v>817</v>
      </c>
      <c r="F420" s="62" t="s">
        <v>527</v>
      </c>
      <c r="G420" s="58"/>
    </row>
    <row r="421" s="56" customFormat="1" spans="1:7">
      <c r="A421" s="62" t="s">
        <v>1277</v>
      </c>
      <c r="B421" s="62" t="s">
        <v>1278</v>
      </c>
      <c r="C421" s="62" t="s">
        <v>1215</v>
      </c>
      <c r="D421" s="62" t="s">
        <v>146</v>
      </c>
      <c r="E421" s="62" t="s">
        <v>817</v>
      </c>
      <c r="F421" s="62" t="s">
        <v>527</v>
      </c>
      <c r="G421" s="58"/>
    </row>
    <row r="422" s="56" customFormat="1" spans="1:7">
      <c r="A422" s="62" t="s">
        <v>1279</v>
      </c>
      <c r="B422" s="62" t="s">
        <v>1280</v>
      </c>
      <c r="C422" s="62" t="s">
        <v>689</v>
      </c>
      <c r="D422" s="62" t="s">
        <v>119</v>
      </c>
      <c r="E422" s="62" t="s">
        <v>817</v>
      </c>
      <c r="F422" s="62" t="s">
        <v>527</v>
      </c>
      <c r="G422" s="58"/>
    </row>
    <row r="423" s="56" customFormat="1" spans="1:7">
      <c r="A423" s="62" t="s">
        <v>1281</v>
      </c>
      <c r="B423" s="62" t="s">
        <v>1282</v>
      </c>
      <c r="C423" s="62" t="s">
        <v>994</v>
      </c>
      <c r="D423" s="62" t="s">
        <v>995</v>
      </c>
      <c r="E423" s="62" t="s">
        <v>817</v>
      </c>
      <c r="F423" s="62" t="s">
        <v>527</v>
      </c>
      <c r="G423" s="58"/>
    </row>
    <row r="424" s="56" customFormat="1" spans="1:7">
      <c r="A424" s="62" t="s">
        <v>1283</v>
      </c>
      <c r="B424" s="62" t="s">
        <v>1284</v>
      </c>
      <c r="C424" s="62" t="s">
        <v>1215</v>
      </c>
      <c r="D424" s="62" t="s">
        <v>146</v>
      </c>
      <c r="E424" s="62" t="s">
        <v>817</v>
      </c>
      <c r="F424" s="62" t="s">
        <v>527</v>
      </c>
      <c r="G424" s="58"/>
    </row>
    <row r="425" s="56" customFormat="1" spans="1:7">
      <c r="A425" s="62" t="s">
        <v>1285</v>
      </c>
      <c r="B425" s="62" t="s">
        <v>1286</v>
      </c>
      <c r="C425" s="62" t="s">
        <v>304</v>
      </c>
      <c r="D425" s="62" t="s">
        <v>65</v>
      </c>
      <c r="E425" s="62" t="s">
        <v>817</v>
      </c>
      <c r="F425" s="62" t="s">
        <v>527</v>
      </c>
      <c r="G425" s="58"/>
    </row>
    <row r="426" s="56" customFormat="1" spans="1:7">
      <c r="A426" s="62" t="s">
        <v>1287</v>
      </c>
      <c r="B426" s="62" t="s">
        <v>1288</v>
      </c>
      <c r="C426" s="62" t="s">
        <v>763</v>
      </c>
      <c r="D426" s="62" t="s">
        <v>764</v>
      </c>
      <c r="E426" s="62" t="s">
        <v>817</v>
      </c>
      <c r="F426" s="62" t="s">
        <v>527</v>
      </c>
      <c r="G426" s="58"/>
    </row>
    <row r="427" s="56" customFormat="1" spans="1:7">
      <c r="A427" s="62" t="s">
        <v>1289</v>
      </c>
      <c r="B427" s="62" t="s">
        <v>1290</v>
      </c>
      <c r="C427" s="62" t="s">
        <v>1291</v>
      </c>
      <c r="D427" s="62" t="s">
        <v>1292</v>
      </c>
      <c r="E427" s="62" t="s">
        <v>817</v>
      </c>
      <c r="F427" s="62" t="s">
        <v>527</v>
      </c>
      <c r="G427" s="58"/>
    </row>
    <row r="428" s="56" customFormat="1" spans="1:7">
      <c r="A428" s="62" t="s">
        <v>1293</v>
      </c>
      <c r="B428" s="62" t="s">
        <v>1294</v>
      </c>
      <c r="C428" s="62" t="s">
        <v>763</v>
      </c>
      <c r="D428" s="62" t="s">
        <v>764</v>
      </c>
      <c r="E428" s="62" t="s">
        <v>817</v>
      </c>
      <c r="F428" s="62" t="s">
        <v>527</v>
      </c>
      <c r="G428" s="58"/>
    </row>
    <row r="429" s="56" customFormat="1" spans="1:7">
      <c r="A429" s="62" t="s">
        <v>1295</v>
      </c>
      <c r="B429" s="62" t="s">
        <v>198</v>
      </c>
      <c r="C429" s="62" t="s">
        <v>662</v>
      </c>
      <c r="D429" s="62" t="s">
        <v>663</v>
      </c>
      <c r="E429" s="62" t="s">
        <v>817</v>
      </c>
      <c r="F429" s="62" t="s">
        <v>527</v>
      </c>
      <c r="G429" s="58"/>
    </row>
    <row r="430" s="56" customFormat="1" spans="1:7">
      <c r="A430" s="62" t="s">
        <v>1296</v>
      </c>
      <c r="B430" s="62" t="s">
        <v>1297</v>
      </c>
      <c r="C430" s="62" t="s">
        <v>263</v>
      </c>
      <c r="D430" s="62" t="s">
        <v>264</v>
      </c>
      <c r="E430" s="62" t="s">
        <v>817</v>
      </c>
      <c r="F430" s="62" t="s">
        <v>527</v>
      </c>
      <c r="G430" s="58"/>
    </row>
    <row r="431" s="56" customFormat="1" spans="1:7">
      <c r="A431" s="62" t="s">
        <v>1298</v>
      </c>
      <c r="B431" s="62" t="s">
        <v>1299</v>
      </c>
      <c r="C431" s="62" t="s">
        <v>646</v>
      </c>
      <c r="D431" s="62" t="s">
        <v>647</v>
      </c>
      <c r="E431" s="62" t="s">
        <v>817</v>
      </c>
      <c r="F431" s="62" t="s">
        <v>527</v>
      </c>
      <c r="G431" s="58"/>
    </row>
    <row r="432" s="56" customFormat="1" spans="1:7">
      <c r="A432" s="62" t="s">
        <v>1300</v>
      </c>
      <c r="B432" s="62" t="s">
        <v>1301</v>
      </c>
      <c r="C432" s="62" t="s">
        <v>1209</v>
      </c>
      <c r="D432" s="62" t="s">
        <v>1210</v>
      </c>
      <c r="E432" s="62" t="s">
        <v>817</v>
      </c>
      <c r="F432" s="62" t="s">
        <v>527</v>
      </c>
      <c r="G432" s="58"/>
    </row>
    <row r="433" s="56" customFormat="1" spans="1:7">
      <c r="A433" s="62" t="s">
        <v>1302</v>
      </c>
      <c r="B433" s="62" t="s">
        <v>1303</v>
      </c>
      <c r="C433" s="62" t="s">
        <v>497</v>
      </c>
      <c r="D433" s="62" t="s">
        <v>498</v>
      </c>
      <c r="E433" s="62" t="s">
        <v>817</v>
      </c>
      <c r="F433" s="62" t="s">
        <v>527</v>
      </c>
      <c r="G433" s="58"/>
    </row>
    <row r="434" s="56" customFormat="1" spans="1:7">
      <c r="A434" s="62" t="s">
        <v>1304</v>
      </c>
      <c r="B434" s="62" t="s">
        <v>1305</v>
      </c>
      <c r="C434" s="62" t="s">
        <v>497</v>
      </c>
      <c r="D434" s="62" t="s">
        <v>498</v>
      </c>
      <c r="E434" s="62" t="s">
        <v>817</v>
      </c>
      <c r="F434" s="62" t="s">
        <v>527</v>
      </c>
      <c r="G434" s="58"/>
    </row>
    <row r="435" s="56" customFormat="1" spans="1:7">
      <c r="A435" s="62" t="s">
        <v>1306</v>
      </c>
      <c r="B435" s="62" t="s">
        <v>1307</v>
      </c>
      <c r="C435" s="62" t="s">
        <v>787</v>
      </c>
      <c r="D435" s="62" t="s">
        <v>788</v>
      </c>
      <c r="E435" s="62" t="s">
        <v>817</v>
      </c>
      <c r="F435" s="62" t="s">
        <v>527</v>
      </c>
      <c r="G435" s="58"/>
    </row>
    <row r="436" s="56" customFormat="1" spans="1:7">
      <c r="A436" s="62" t="s">
        <v>1308</v>
      </c>
      <c r="B436" s="62" t="s">
        <v>1309</v>
      </c>
      <c r="C436" s="62" t="s">
        <v>1235</v>
      </c>
      <c r="D436" s="62" t="s">
        <v>1236</v>
      </c>
      <c r="E436" s="62" t="s">
        <v>817</v>
      </c>
      <c r="F436" s="62" t="s">
        <v>527</v>
      </c>
      <c r="G436" s="58"/>
    </row>
    <row r="437" s="56" customFormat="1" spans="1:7">
      <c r="A437" s="62" t="s">
        <v>1310</v>
      </c>
      <c r="B437" s="62" t="s">
        <v>1311</v>
      </c>
      <c r="C437" s="62" t="s">
        <v>248</v>
      </c>
      <c r="D437" s="62" t="s">
        <v>249</v>
      </c>
      <c r="E437" s="62" t="s">
        <v>817</v>
      </c>
      <c r="F437" s="62" t="s">
        <v>527</v>
      </c>
      <c r="G437" s="58"/>
    </row>
    <row r="438" s="56" customFormat="1" spans="1:7">
      <c r="A438" s="62" t="s">
        <v>1312</v>
      </c>
      <c r="B438" s="62" t="s">
        <v>1313</v>
      </c>
      <c r="C438" s="62" t="s">
        <v>1235</v>
      </c>
      <c r="D438" s="62" t="s">
        <v>1236</v>
      </c>
      <c r="E438" s="62" t="s">
        <v>817</v>
      </c>
      <c r="F438" s="62" t="s">
        <v>527</v>
      </c>
      <c r="G438" s="58"/>
    </row>
    <row r="439" s="56" customFormat="1" spans="1:7">
      <c r="A439" s="62" t="s">
        <v>1314</v>
      </c>
      <c r="B439" s="62" t="s">
        <v>1315</v>
      </c>
      <c r="C439" s="62" t="s">
        <v>721</v>
      </c>
      <c r="D439" s="62" t="s">
        <v>105</v>
      </c>
      <c r="E439" s="62" t="s">
        <v>817</v>
      </c>
      <c r="F439" s="62" t="s">
        <v>527</v>
      </c>
      <c r="G439" s="58"/>
    </row>
    <row r="440" s="56" customFormat="1" spans="1:7">
      <c r="A440" s="62" t="s">
        <v>1316</v>
      </c>
      <c r="B440" s="62" t="s">
        <v>1317</v>
      </c>
      <c r="C440" s="62" t="s">
        <v>390</v>
      </c>
      <c r="D440" s="62" t="s">
        <v>391</v>
      </c>
      <c r="E440" s="62" t="s">
        <v>817</v>
      </c>
      <c r="F440" s="62" t="s">
        <v>527</v>
      </c>
      <c r="G440" s="58"/>
    </row>
    <row r="441" s="56" customFormat="1" spans="1:7">
      <c r="A441" s="62" t="s">
        <v>1318</v>
      </c>
      <c r="B441" s="62" t="s">
        <v>1319</v>
      </c>
      <c r="C441" s="62" t="s">
        <v>662</v>
      </c>
      <c r="D441" s="62" t="s">
        <v>663</v>
      </c>
      <c r="E441" s="62" t="s">
        <v>817</v>
      </c>
      <c r="F441" s="62" t="s">
        <v>527</v>
      </c>
      <c r="G441" s="58"/>
    </row>
    <row r="442" s="56" customFormat="1" spans="1:7">
      <c r="A442" s="62" t="s">
        <v>1320</v>
      </c>
      <c r="B442" s="62" t="s">
        <v>1321</v>
      </c>
      <c r="C442" s="62" t="s">
        <v>1291</v>
      </c>
      <c r="D442" s="62" t="s">
        <v>1292</v>
      </c>
      <c r="E442" s="62" t="s">
        <v>817</v>
      </c>
      <c r="F442" s="62" t="s">
        <v>527</v>
      </c>
      <c r="G442" s="58"/>
    </row>
    <row r="443" s="56" customFormat="1" spans="1:7">
      <c r="A443" s="62" t="s">
        <v>1322</v>
      </c>
      <c r="B443" s="62" t="s">
        <v>1323</v>
      </c>
      <c r="C443" s="62" t="s">
        <v>787</v>
      </c>
      <c r="D443" s="62" t="s">
        <v>788</v>
      </c>
      <c r="E443" s="62" t="s">
        <v>817</v>
      </c>
      <c r="F443" s="62" t="s">
        <v>527</v>
      </c>
      <c r="G443" s="58"/>
    </row>
    <row r="444" s="56" customFormat="1" spans="1:7">
      <c r="A444" s="62" t="s">
        <v>1324</v>
      </c>
      <c r="B444" s="62" t="s">
        <v>1325</v>
      </c>
      <c r="C444" s="62" t="s">
        <v>748</v>
      </c>
      <c r="D444" s="62" t="s">
        <v>749</v>
      </c>
      <c r="E444" s="62" t="s">
        <v>817</v>
      </c>
      <c r="F444" s="62" t="s">
        <v>527</v>
      </c>
      <c r="G444" s="58"/>
    </row>
    <row r="445" s="56" customFormat="1" spans="1:7">
      <c r="A445" s="62" t="s">
        <v>1326</v>
      </c>
      <c r="B445" s="62" t="s">
        <v>1327</v>
      </c>
      <c r="C445" s="62" t="s">
        <v>1209</v>
      </c>
      <c r="D445" s="62" t="s">
        <v>1210</v>
      </c>
      <c r="E445" s="62" t="s">
        <v>817</v>
      </c>
      <c r="F445" s="62" t="s">
        <v>527</v>
      </c>
      <c r="G445" s="58"/>
    </row>
    <row r="446" s="56" customFormat="1" spans="1:7">
      <c r="A446" s="62" t="s">
        <v>1328</v>
      </c>
      <c r="B446" s="62" t="s">
        <v>1329</v>
      </c>
      <c r="C446" s="62" t="s">
        <v>646</v>
      </c>
      <c r="D446" s="62" t="s">
        <v>647</v>
      </c>
      <c r="E446" s="62" t="s">
        <v>817</v>
      </c>
      <c r="F446" s="62" t="s">
        <v>527</v>
      </c>
      <c r="G446" s="58"/>
    </row>
    <row r="447" s="56" customFormat="1" spans="1:7">
      <c r="A447" s="62" t="s">
        <v>1330</v>
      </c>
      <c r="B447" s="62" t="s">
        <v>1331</v>
      </c>
      <c r="C447" s="62" t="s">
        <v>646</v>
      </c>
      <c r="D447" s="62" t="s">
        <v>647</v>
      </c>
      <c r="E447" s="62" t="s">
        <v>817</v>
      </c>
      <c r="F447" s="62" t="s">
        <v>527</v>
      </c>
      <c r="G447" s="58"/>
    </row>
    <row r="448" s="56" customFormat="1" spans="1:7">
      <c r="A448" s="62" t="s">
        <v>1332</v>
      </c>
      <c r="B448" s="62" t="s">
        <v>1333</v>
      </c>
      <c r="C448" s="62" t="s">
        <v>390</v>
      </c>
      <c r="D448" s="62" t="s">
        <v>391</v>
      </c>
      <c r="E448" s="62" t="s">
        <v>817</v>
      </c>
      <c r="F448" s="62" t="s">
        <v>527</v>
      </c>
      <c r="G448" s="58"/>
    </row>
    <row r="449" s="56" customFormat="1" spans="1:7">
      <c r="A449" s="62" t="s">
        <v>1334</v>
      </c>
      <c r="B449" s="62" t="s">
        <v>1335</v>
      </c>
      <c r="C449" s="62" t="s">
        <v>450</v>
      </c>
      <c r="D449" s="62" t="s">
        <v>451</v>
      </c>
      <c r="E449" s="62" t="s">
        <v>817</v>
      </c>
      <c r="F449" s="62" t="s">
        <v>527</v>
      </c>
      <c r="G449" s="58"/>
    </row>
    <row r="450" s="56" customFormat="1" spans="1:7">
      <c r="A450" s="62" t="s">
        <v>1336</v>
      </c>
      <c r="B450" s="62" t="s">
        <v>1337</v>
      </c>
      <c r="C450" s="62" t="s">
        <v>1338</v>
      </c>
      <c r="D450" s="62" t="s">
        <v>1339</v>
      </c>
      <c r="E450" s="62" t="s">
        <v>817</v>
      </c>
      <c r="F450" s="62" t="s">
        <v>527</v>
      </c>
      <c r="G450" s="58"/>
    </row>
    <row r="451" s="56" customFormat="1" spans="1:7">
      <c r="A451" s="62" t="s">
        <v>1340</v>
      </c>
      <c r="B451" s="62" t="s">
        <v>1341</v>
      </c>
      <c r="C451" s="62" t="s">
        <v>1086</v>
      </c>
      <c r="D451" s="62" t="s">
        <v>1087</v>
      </c>
      <c r="E451" s="62" t="s">
        <v>817</v>
      </c>
      <c r="F451" s="62" t="s">
        <v>527</v>
      </c>
      <c r="G451" s="58"/>
    </row>
    <row r="452" s="56" customFormat="1" spans="1:7">
      <c r="A452" s="62" t="s">
        <v>1342</v>
      </c>
      <c r="B452" s="62" t="s">
        <v>1343</v>
      </c>
      <c r="C452" s="62" t="s">
        <v>1338</v>
      </c>
      <c r="D452" s="62" t="s">
        <v>1339</v>
      </c>
      <c r="E452" s="62" t="s">
        <v>817</v>
      </c>
      <c r="F452" s="62" t="s">
        <v>527</v>
      </c>
      <c r="G452" s="58"/>
    </row>
    <row r="453" s="56" customFormat="1" spans="1:7">
      <c r="A453" s="62" t="s">
        <v>1344</v>
      </c>
      <c r="B453" s="62" t="s">
        <v>1345</v>
      </c>
      <c r="C453" s="62" t="s">
        <v>1338</v>
      </c>
      <c r="D453" s="62" t="s">
        <v>1339</v>
      </c>
      <c r="E453" s="62" t="s">
        <v>817</v>
      </c>
      <c r="F453" s="62" t="s">
        <v>527</v>
      </c>
      <c r="G453" s="58"/>
    </row>
    <row r="454" s="56" customFormat="1" spans="1:7">
      <c r="A454" s="62" t="s">
        <v>1346</v>
      </c>
      <c r="B454" s="62" t="s">
        <v>1347</v>
      </c>
      <c r="C454" s="62" t="s">
        <v>1348</v>
      </c>
      <c r="D454" s="62" t="s">
        <v>1349</v>
      </c>
      <c r="E454" s="62" t="s">
        <v>817</v>
      </c>
      <c r="F454" s="62" t="s">
        <v>527</v>
      </c>
      <c r="G454" s="58"/>
    </row>
    <row r="455" s="56" customFormat="1" spans="1:7">
      <c r="A455" s="62" t="s">
        <v>1350</v>
      </c>
      <c r="B455" s="62" t="s">
        <v>1351</v>
      </c>
      <c r="C455" s="62" t="s">
        <v>1352</v>
      </c>
      <c r="D455" s="62" t="s">
        <v>1353</v>
      </c>
      <c r="E455" s="62" t="s">
        <v>817</v>
      </c>
      <c r="F455" s="62" t="s">
        <v>527</v>
      </c>
      <c r="G455" s="58"/>
    </row>
    <row r="456" s="56" customFormat="1" spans="1:7">
      <c r="A456" s="62" t="s">
        <v>1354</v>
      </c>
      <c r="B456" s="62" t="s">
        <v>1355</v>
      </c>
      <c r="C456" s="62" t="s">
        <v>383</v>
      </c>
      <c r="D456" s="62" t="s">
        <v>384</v>
      </c>
      <c r="E456" s="62" t="s">
        <v>817</v>
      </c>
      <c r="F456" s="62" t="s">
        <v>527</v>
      </c>
      <c r="G456" s="58"/>
    </row>
    <row r="457" s="56" customFormat="1" spans="1:7">
      <c r="A457" s="62" t="s">
        <v>1356</v>
      </c>
      <c r="B457" s="62" t="s">
        <v>1357</v>
      </c>
      <c r="C457" s="62" t="s">
        <v>1204</v>
      </c>
      <c r="D457" s="62" t="s">
        <v>1205</v>
      </c>
      <c r="E457" s="62" t="s">
        <v>817</v>
      </c>
      <c r="F457" s="62" t="s">
        <v>527</v>
      </c>
      <c r="G457" s="58"/>
    </row>
    <row r="458" s="56" customFormat="1" spans="1:7">
      <c r="A458" s="62" t="s">
        <v>1358</v>
      </c>
      <c r="B458" s="62" t="s">
        <v>1229</v>
      </c>
      <c r="C458" s="62" t="s">
        <v>1114</v>
      </c>
      <c r="D458" s="62" t="s">
        <v>1115</v>
      </c>
      <c r="E458" s="62" t="s">
        <v>817</v>
      </c>
      <c r="F458" s="62" t="s">
        <v>527</v>
      </c>
      <c r="G458" s="58"/>
    </row>
    <row r="459" s="56" customFormat="1" spans="1:7">
      <c r="A459" s="62" t="s">
        <v>1359</v>
      </c>
      <c r="B459" s="62" t="s">
        <v>1360</v>
      </c>
      <c r="C459" s="62" t="s">
        <v>700</v>
      </c>
      <c r="D459" s="62" t="s">
        <v>148</v>
      </c>
      <c r="E459" s="62" t="s">
        <v>817</v>
      </c>
      <c r="F459" s="62" t="s">
        <v>527</v>
      </c>
      <c r="G459" s="58"/>
    </row>
    <row r="460" s="56" customFormat="1" spans="1:7">
      <c r="A460" s="62" t="s">
        <v>1361</v>
      </c>
      <c r="B460" s="62" t="s">
        <v>1362</v>
      </c>
      <c r="C460" s="62" t="s">
        <v>301</v>
      </c>
      <c r="D460" s="62" t="s">
        <v>106</v>
      </c>
      <c r="E460" s="62" t="s">
        <v>817</v>
      </c>
      <c r="F460" s="62" t="s">
        <v>527</v>
      </c>
      <c r="G460" s="58"/>
    </row>
    <row r="461" s="56" customFormat="1" spans="1:7">
      <c r="A461" s="62" t="s">
        <v>1363</v>
      </c>
      <c r="B461" s="62" t="s">
        <v>1364</v>
      </c>
      <c r="C461" s="62" t="s">
        <v>1348</v>
      </c>
      <c r="D461" s="62" t="s">
        <v>1349</v>
      </c>
      <c r="E461" s="62" t="s">
        <v>817</v>
      </c>
      <c r="F461" s="62" t="s">
        <v>527</v>
      </c>
      <c r="G461" s="58"/>
    </row>
    <row r="462" s="56" customFormat="1" spans="1:7">
      <c r="A462" s="62" t="s">
        <v>1365</v>
      </c>
      <c r="B462" s="62" t="s">
        <v>1366</v>
      </c>
      <c r="C462" s="62" t="s">
        <v>721</v>
      </c>
      <c r="D462" s="62" t="s">
        <v>105</v>
      </c>
      <c r="E462" s="62" t="s">
        <v>817</v>
      </c>
      <c r="F462" s="62" t="s">
        <v>527</v>
      </c>
      <c r="G462" s="58"/>
    </row>
    <row r="463" s="56" customFormat="1" spans="1:7">
      <c r="A463" s="62" t="s">
        <v>1367</v>
      </c>
      <c r="B463" s="62" t="s">
        <v>1368</v>
      </c>
      <c r="C463" s="62" t="s">
        <v>689</v>
      </c>
      <c r="D463" s="62" t="s">
        <v>119</v>
      </c>
      <c r="E463" s="62" t="s">
        <v>817</v>
      </c>
      <c r="F463" s="62" t="s">
        <v>527</v>
      </c>
      <c r="G463" s="58"/>
    </row>
    <row r="464" s="56" customFormat="1" spans="1:7">
      <c r="A464" s="62" t="s">
        <v>1369</v>
      </c>
      <c r="B464" s="62" t="s">
        <v>1370</v>
      </c>
      <c r="C464" s="62" t="s">
        <v>1204</v>
      </c>
      <c r="D464" s="62" t="s">
        <v>1205</v>
      </c>
      <c r="E464" s="62" t="s">
        <v>817</v>
      </c>
      <c r="F464" s="62" t="s">
        <v>527</v>
      </c>
      <c r="G464" s="58"/>
    </row>
    <row r="465" s="56" customFormat="1" spans="1:7">
      <c r="A465" s="62" t="s">
        <v>1371</v>
      </c>
      <c r="B465" s="62" t="s">
        <v>1372</v>
      </c>
      <c r="C465" s="62" t="s">
        <v>689</v>
      </c>
      <c r="D465" s="62" t="s">
        <v>119</v>
      </c>
      <c r="E465" s="62" t="s">
        <v>817</v>
      </c>
      <c r="F465" s="62" t="s">
        <v>527</v>
      </c>
      <c r="G465" s="58"/>
    </row>
    <row r="466" s="56" customFormat="1" spans="1:7">
      <c r="A466" s="62" t="s">
        <v>1373</v>
      </c>
      <c r="B466" s="62" t="s">
        <v>1374</v>
      </c>
      <c r="C466" s="62" t="s">
        <v>593</v>
      </c>
      <c r="D466" s="62" t="s">
        <v>594</v>
      </c>
      <c r="E466" s="62" t="s">
        <v>817</v>
      </c>
      <c r="F466" s="62" t="s">
        <v>527</v>
      </c>
      <c r="G466" s="58"/>
    </row>
    <row r="467" s="56" customFormat="1" spans="1:7">
      <c r="A467" s="62" t="s">
        <v>1375</v>
      </c>
      <c r="B467" s="62" t="s">
        <v>1376</v>
      </c>
      <c r="C467" s="62" t="s">
        <v>1377</v>
      </c>
      <c r="D467" s="62" t="s">
        <v>1378</v>
      </c>
      <c r="E467" s="62" t="s">
        <v>817</v>
      </c>
      <c r="F467" s="62" t="s">
        <v>527</v>
      </c>
      <c r="G467" s="58"/>
    </row>
    <row r="468" s="56" customFormat="1" spans="1:7">
      <c r="A468" s="62" t="s">
        <v>1379</v>
      </c>
      <c r="B468" s="62" t="s">
        <v>1380</v>
      </c>
      <c r="C468" s="62" t="s">
        <v>1086</v>
      </c>
      <c r="D468" s="62" t="s">
        <v>1087</v>
      </c>
      <c r="E468" s="62" t="s">
        <v>817</v>
      </c>
      <c r="F468" s="62" t="s">
        <v>527</v>
      </c>
      <c r="G468" s="58"/>
    </row>
    <row r="469" s="56" customFormat="1" spans="1:7">
      <c r="A469" s="62" t="s">
        <v>1381</v>
      </c>
      <c r="B469" s="62" t="s">
        <v>1382</v>
      </c>
      <c r="C469" s="62" t="s">
        <v>1348</v>
      </c>
      <c r="D469" s="62" t="s">
        <v>1349</v>
      </c>
      <c r="E469" s="62" t="s">
        <v>817</v>
      </c>
      <c r="F469" s="62" t="s">
        <v>527</v>
      </c>
      <c r="G469" s="58"/>
    </row>
    <row r="470" s="56" customFormat="1" spans="1:7">
      <c r="A470" s="62" t="s">
        <v>1383</v>
      </c>
      <c r="B470" s="62" t="s">
        <v>1384</v>
      </c>
      <c r="C470" s="62" t="s">
        <v>227</v>
      </c>
      <c r="D470" s="62" t="s">
        <v>726</v>
      </c>
      <c r="E470" s="62" t="s">
        <v>817</v>
      </c>
      <c r="F470" s="62" t="s">
        <v>527</v>
      </c>
      <c r="G470" s="58"/>
    </row>
    <row r="471" s="56" customFormat="1" spans="1:7">
      <c r="A471" s="62" t="s">
        <v>1385</v>
      </c>
      <c r="B471" s="62" t="s">
        <v>1386</v>
      </c>
      <c r="C471" s="62" t="s">
        <v>399</v>
      </c>
      <c r="D471" s="62" t="s">
        <v>1387</v>
      </c>
      <c r="E471" s="62" t="s">
        <v>817</v>
      </c>
      <c r="F471" s="62" t="s">
        <v>527</v>
      </c>
      <c r="G471" s="58"/>
    </row>
    <row r="472" s="56" customFormat="1" spans="1:7">
      <c r="A472" s="62" t="s">
        <v>1388</v>
      </c>
      <c r="B472" s="62" t="s">
        <v>1389</v>
      </c>
      <c r="C472" s="62" t="s">
        <v>1204</v>
      </c>
      <c r="D472" s="62" t="s">
        <v>1205</v>
      </c>
      <c r="E472" s="62" t="s">
        <v>817</v>
      </c>
      <c r="F472" s="62" t="s">
        <v>527</v>
      </c>
      <c r="G472" s="58"/>
    </row>
    <row r="473" s="56" customFormat="1" spans="1:7">
      <c r="A473" s="62" t="s">
        <v>1390</v>
      </c>
      <c r="B473" s="62" t="s">
        <v>1391</v>
      </c>
      <c r="C473" s="62" t="s">
        <v>215</v>
      </c>
      <c r="D473" s="62" t="s">
        <v>216</v>
      </c>
      <c r="E473" s="62" t="s">
        <v>817</v>
      </c>
      <c r="F473" s="62" t="s">
        <v>527</v>
      </c>
      <c r="G473" s="58"/>
    </row>
    <row r="474" s="56" customFormat="1" spans="1:7">
      <c r="A474" s="62" t="s">
        <v>1392</v>
      </c>
      <c r="B474" s="62" t="s">
        <v>1393</v>
      </c>
      <c r="C474" s="62" t="s">
        <v>248</v>
      </c>
      <c r="D474" s="62" t="s">
        <v>249</v>
      </c>
      <c r="E474" s="62" t="s">
        <v>817</v>
      </c>
      <c r="F474" s="62" t="s">
        <v>527</v>
      </c>
      <c r="G474" s="58"/>
    </row>
    <row r="475" s="56" customFormat="1" spans="1:7">
      <c r="A475" s="62" t="s">
        <v>1394</v>
      </c>
      <c r="B475" s="62" t="s">
        <v>1395</v>
      </c>
      <c r="C475" s="62" t="s">
        <v>1204</v>
      </c>
      <c r="D475" s="62" t="s">
        <v>1205</v>
      </c>
      <c r="E475" s="62" t="s">
        <v>817</v>
      </c>
      <c r="F475" s="62" t="s">
        <v>527</v>
      </c>
      <c r="G475" s="58"/>
    </row>
    <row r="476" s="56" customFormat="1" spans="1:7">
      <c r="A476" s="62" t="s">
        <v>1396</v>
      </c>
      <c r="B476" s="62" t="s">
        <v>1397</v>
      </c>
      <c r="C476" s="62" t="s">
        <v>1204</v>
      </c>
      <c r="D476" s="62" t="s">
        <v>1205</v>
      </c>
      <c r="E476" s="62" t="s">
        <v>817</v>
      </c>
      <c r="F476" s="62" t="s">
        <v>527</v>
      </c>
      <c r="G476" s="58"/>
    </row>
    <row r="477" s="56" customFormat="1" spans="1:7">
      <c r="A477" s="62" t="s">
        <v>1398</v>
      </c>
      <c r="B477" s="62" t="s">
        <v>1399</v>
      </c>
      <c r="C477" s="62" t="s">
        <v>662</v>
      </c>
      <c r="D477" s="62" t="s">
        <v>663</v>
      </c>
      <c r="E477" s="62" t="s">
        <v>817</v>
      </c>
      <c r="F477" s="62" t="s">
        <v>527</v>
      </c>
      <c r="G477" s="58"/>
    </row>
    <row r="478" s="56" customFormat="1" spans="1:7">
      <c r="A478" s="62" t="s">
        <v>1400</v>
      </c>
      <c r="B478" s="62" t="s">
        <v>1401</v>
      </c>
      <c r="C478" s="62" t="s">
        <v>1352</v>
      </c>
      <c r="D478" s="62" t="s">
        <v>1353</v>
      </c>
      <c r="E478" s="62" t="s">
        <v>817</v>
      </c>
      <c r="F478" s="62" t="s">
        <v>527</v>
      </c>
      <c r="G478" s="58"/>
    </row>
    <row r="479" s="56" customFormat="1" spans="1:7">
      <c r="A479" s="62" t="s">
        <v>1402</v>
      </c>
      <c r="B479" s="62" t="s">
        <v>1403</v>
      </c>
      <c r="C479" s="62" t="s">
        <v>875</v>
      </c>
      <c r="D479" s="62" t="s">
        <v>876</v>
      </c>
      <c r="E479" s="62" t="s">
        <v>817</v>
      </c>
      <c r="F479" s="62" t="s">
        <v>527</v>
      </c>
      <c r="G479" s="58"/>
    </row>
    <row r="480" s="56" customFormat="1" spans="1:7">
      <c r="A480" s="62" t="s">
        <v>1404</v>
      </c>
      <c r="B480" s="62" t="s">
        <v>1405</v>
      </c>
      <c r="C480" s="62" t="s">
        <v>267</v>
      </c>
      <c r="D480" s="62" t="s">
        <v>268</v>
      </c>
      <c r="E480" s="62" t="s">
        <v>817</v>
      </c>
      <c r="F480" s="62" t="s">
        <v>527</v>
      </c>
      <c r="G480" s="58"/>
    </row>
    <row r="481" s="56" customFormat="1" spans="1:7">
      <c r="A481" s="62" t="s">
        <v>1406</v>
      </c>
      <c r="B481" s="62" t="s">
        <v>1407</v>
      </c>
      <c r="C481" s="62" t="s">
        <v>489</v>
      </c>
      <c r="D481" s="62" t="s">
        <v>75</v>
      </c>
      <c r="E481" s="62" t="s">
        <v>817</v>
      </c>
      <c r="F481" s="62" t="s">
        <v>527</v>
      </c>
      <c r="G481" s="58"/>
    </row>
    <row r="482" s="56" customFormat="1" spans="1:7">
      <c r="A482" s="62" t="s">
        <v>1408</v>
      </c>
      <c r="B482" s="62" t="s">
        <v>1409</v>
      </c>
      <c r="C482" s="62" t="s">
        <v>666</v>
      </c>
      <c r="D482" s="62" t="s">
        <v>667</v>
      </c>
      <c r="E482" s="62" t="s">
        <v>817</v>
      </c>
      <c r="F482" s="62" t="s">
        <v>527</v>
      </c>
      <c r="G482" s="58"/>
    </row>
    <row r="483" s="56" customFormat="1" spans="1:7">
      <c r="A483" s="62" t="s">
        <v>1410</v>
      </c>
      <c r="B483" s="62" t="s">
        <v>1411</v>
      </c>
      <c r="C483" s="62" t="s">
        <v>489</v>
      </c>
      <c r="D483" s="62" t="s">
        <v>75</v>
      </c>
      <c r="E483" s="62" t="s">
        <v>817</v>
      </c>
      <c r="F483" s="62" t="s">
        <v>527</v>
      </c>
      <c r="G483" s="58"/>
    </row>
    <row r="484" s="56" customFormat="1" spans="1:7">
      <c r="A484" s="62" t="s">
        <v>1412</v>
      </c>
      <c r="B484" s="62" t="s">
        <v>1413</v>
      </c>
      <c r="C484" s="62" t="s">
        <v>1414</v>
      </c>
      <c r="D484" s="62" t="s">
        <v>1415</v>
      </c>
      <c r="E484" s="62" t="s">
        <v>817</v>
      </c>
      <c r="F484" s="62" t="s">
        <v>527</v>
      </c>
      <c r="G484" s="58"/>
    </row>
    <row r="485" s="56" customFormat="1" spans="1:7">
      <c r="A485" s="62" t="s">
        <v>1416</v>
      </c>
      <c r="B485" s="62" t="s">
        <v>1417</v>
      </c>
      <c r="C485" s="62" t="s">
        <v>489</v>
      </c>
      <c r="D485" s="62" t="s">
        <v>75</v>
      </c>
      <c r="E485" s="62" t="s">
        <v>817</v>
      </c>
      <c r="F485" s="62" t="s">
        <v>527</v>
      </c>
      <c r="G485" s="58"/>
    </row>
    <row r="486" s="56" customFormat="1" spans="1:7">
      <c r="A486" s="62" t="s">
        <v>1418</v>
      </c>
      <c r="B486" s="62" t="s">
        <v>1419</v>
      </c>
      <c r="C486" s="62" t="s">
        <v>1204</v>
      </c>
      <c r="D486" s="62" t="s">
        <v>1205</v>
      </c>
      <c r="E486" s="62" t="s">
        <v>817</v>
      </c>
      <c r="F486" s="62" t="s">
        <v>527</v>
      </c>
      <c r="G486" s="58"/>
    </row>
    <row r="487" s="56" customFormat="1" spans="1:7">
      <c r="A487" s="62" t="s">
        <v>1420</v>
      </c>
      <c r="B487" s="62" t="s">
        <v>1421</v>
      </c>
      <c r="C487" s="62" t="s">
        <v>1377</v>
      </c>
      <c r="D487" s="62" t="s">
        <v>1378</v>
      </c>
      <c r="E487" s="62" t="s">
        <v>817</v>
      </c>
      <c r="F487" s="62" t="s">
        <v>527</v>
      </c>
      <c r="G487" s="58"/>
    </row>
    <row r="488" s="56" customFormat="1" spans="1:7">
      <c r="A488" s="62" t="s">
        <v>1422</v>
      </c>
      <c r="B488" s="62" t="s">
        <v>1423</v>
      </c>
      <c r="C488" s="62" t="s">
        <v>1338</v>
      </c>
      <c r="D488" s="62" t="s">
        <v>1339</v>
      </c>
      <c r="E488" s="62" t="s">
        <v>817</v>
      </c>
      <c r="F488" s="62" t="s">
        <v>527</v>
      </c>
      <c r="G488" s="58"/>
    </row>
    <row r="489" s="56" customFormat="1" spans="1:7">
      <c r="A489" s="62" t="s">
        <v>1424</v>
      </c>
      <c r="B489" s="62" t="s">
        <v>1425</v>
      </c>
      <c r="C489" s="62" t="s">
        <v>809</v>
      </c>
      <c r="D489" s="62" t="s">
        <v>810</v>
      </c>
      <c r="E489" s="62" t="s">
        <v>817</v>
      </c>
      <c r="F489" s="62" t="s">
        <v>527</v>
      </c>
      <c r="G489" s="58"/>
    </row>
    <row r="490" s="56" customFormat="1" spans="1:7">
      <c r="A490" s="62" t="s">
        <v>1426</v>
      </c>
      <c r="B490" s="62" t="s">
        <v>1427</v>
      </c>
      <c r="C490" s="62" t="s">
        <v>399</v>
      </c>
      <c r="D490" s="62" t="s">
        <v>1387</v>
      </c>
      <c r="E490" s="62" t="s">
        <v>817</v>
      </c>
      <c r="F490" s="62" t="s">
        <v>527</v>
      </c>
      <c r="G490" s="58"/>
    </row>
    <row r="491" s="56" customFormat="1" spans="1:7">
      <c r="A491" s="62" t="s">
        <v>1428</v>
      </c>
      <c r="B491" s="62" t="s">
        <v>1429</v>
      </c>
      <c r="C491" s="62" t="s">
        <v>437</v>
      </c>
      <c r="D491" s="62" t="s">
        <v>841</v>
      </c>
      <c r="E491" s="62" t="s">
        <v>817</v>
      </c>
      <c r="F491" s="62" t="s">
        <v>527</v>
      </c>
      <c r="G491" s="58"/>
    </row>
    <row r="492" s="56" customFormat="1" spans="1:7">
      <c r="A492" s="62" t="s">
        <v>1430</v>
      </c>
      <c r="B492" s="62" t="s">
        <v>1431</v>
      </c>
      <c r="C492" s="62" t="s">
        <v>1114</v>
      </c>
      <c r="D492" s="62" t="s">
        <v>1115</v>
      </c>
      <c r="E492" s="62" t="s">
        <v>817</v>
      </c>
      <c r="F492" s="62" t="s">
        <v>527</v>
      </c>
      <c r="G492" s="58"/>
    </row>
    <row r="493" s="56" customFormat="1" spans="1:7">
      <c r="A493" s="62" t="s">
        <v>1432</v>
      </c>
      <c r="B493" s="62" t="s">
        <v>205</v>
      </c>
      <c r="C493" s="62" t="s">
        <v>763</v>
      </c>
      <c r="D493" s="62" t="s">
        <v>764</v>
      </c>
      <c r="E493" s="62" t="s">
        <v>817</v>
      </c>
      <c r="F493" s="62" t="s">
        <v>527</v>
      </c>
      <c r="G493" s="58"/>
    </row>
    <row r="494" s="56" customFormat="1" spans="1:7">
      <c r="A494" s="62" t="s">
        <v>1433</v>
      </c>
      <c r="B494" s="62" t="s">
        <v>1434</v>
      </c>
      <c r="C494" s="62" t="s">
        <v>721</v>
      </c>
      <c r="D494" s="62" t="s">
        <v>105</v>
      </c>
      <c r="E494" s="62" t="s">
        <v>817</v>
      </c>
      <c r="F494" s="62" t="s">
        <v>527</v>
      </c>
      <c r="G494" s="58"/>
    </row>
    <row r="495" s="56" customFormat="1" spans="1:7">
      <c r="A495" s="62" t="s">
        <v>1435</v>
      </c>
      <c r="B495" s="62" t="s">
        <v>1436</v>
      </c>
      <c r="C495" s="62" t="s">
        <v>552</v>
      </c>
      <c r="D495" s="62" t="s">
        <v>66</v>
      </c>
      <c r="E495" s="62" t="s">
        <v>817</v>
      </c>
      <c r="F495" s="62" t="s">
        <v>527</v>
      </c>
      <c r="G495" s="58"/>
    </row>
    <row r="496" s="56" customFormat="1" spans="1:7">
      <c r="A496" s="62" t="s">
        <v>1437</v>
      </c>
      <c r="B496" s="62" t="s">
        <v>1438</v>
      </c>
      <c r="C496" s="62" t="s">
        <v>281</v>
      </c>
      <c r="D496" s="62" t="s">
        <v>282</v>
      </c>
      <c r="E496" s="62" t="s">
        <v>817</v>
      </c>
      <c r="F496" s="62" t="s">
        <v>527</v>
      </c>
      <c r="G496" s="58"/>
    </row>
    <row r="497" s="56" customFormat="1" spans="1:7">
      <c r="A497" s="62" t="s">
        <v>1439</v>
      </c>
      <c r="B497" s="62" t="s">
        <v>1440</v>
      </c>
      <c r="C497" s="62" t="s">
        <v>721</v>
      </c>
      <c r="D497" s="62" t="s">
        <v>105</v>
      </c>
      <c r="E497" s="62" t="s">
        <v>817</v>
      </c>
      <c r="F497" s="62" t="s">
        <v>527</v>
      </c>
      <c r="G497" s="58"/>
    </row>
    <row r="498" s="56" customFormat="1" spans="1:7">
      <c r="A498" s="62" t="s">
        <v>1441</v>
      </c>
      <c r="B498" s="62" t="s">
        <v>1442</v>
      </c>
      <c r="C498" s="62" t="s">
        <v>1414</v>
      </c>
      <c r="D498" s="62" t="s">
        <v>1415</v>
      </c>
      <c r="E498" s="62" t="s">
        <v>817</v>
      </c>
      <c r="F498" s="62" t="s">
        <v>527</v>
      </c>
      <c r="G498" s="58"/>
    </row>
    <row r="499" s="56" customFormat="1" spans="1:7">
      <c r="A499" s="62" t="s">
        <v>1443</v>
      </c>
      <c r="B499" s="62" t="s">
        <v>1444</v>
      </c>
      <c r="C499" s="62" t="s">
        <v>1414</v>
      </c>
      <c r="D499" s="62" t="s">
        <v>1415</v>
      </c>
      <c r="E499" s="62" t="s">
        <v>817</v>
      </c>
      <c r="F499" s="62" t="s">
        <v>527</v>
      </c>
      <c r="G499" s="58"/>
    </row>
    <row r="500" s="56" customFormat="1" spans="1:7">
      <c r="A500" s="62" t="s">
        <v>1445</v>
      </c>
      <c r="B500" s="62" t="s">
        <v>1446</v>
      </c>
      <c r="C500" s="62" t="s">
        <v>1414</v>
      </c>
      <c r="D500" s="62" t="s">
        <v>1415</v>
      </c>
      <c r="E500" s="62" t="s">
        <v>817</v>
      </c>
      <c r="F500" s="62" t="s">
        <v>527</v>
      </c>
      <c r="G500" s="58"/>
    </row>
    <row r="501" s="56" customFormat="1" spans="1:7">
      <c r="A501" s="62" t="s">
        <v>1447</v>
      </c>
      <c r="B501" s="62" t="s">
        <v>1448</v>
      </c>
      <c r="C501" s="62" t="s">
        <v>875</v>
      </c>
      <c r="D501" s="62" t="s">
        <v>876</v>
      </c>
      <c r="E501" s="62" t="s">
        <v>817</v>
      </c>
      <c r="F501" s="62" t="s">
        <v>527</v>
      </c>
      <c r="G501" s="58"/>
    </row>
    <row r="502" s="56" customFormat="1" spans="1:7">
      <c r="A502" s="62" t="s">
        <v>1449</v>
      </c>
      <c r="B502" s="62" t="s">
        <v>1450</v>
      </c>
      <c r="C502" s="62" t="s">
        <v>281</v>
      </c>
      <c r="D502" s="62" t="s">
        <v>282</v>
      </c>
      <c r="E502" s="62" t="s">
        <v>817</v>
      </c>
      <c r="F502" s="62" t="s">
        <v>527</v>
      </c>
      <c r="G502" s="58"/>
    </row>
    <row r="503" s="56" customFormat="1" spans="1:7">
      <c r="A503" s="62" t="s">
        <v>1451</v>
      </c>
      <c r="B503" s="62" t="s">
        <v>1452</v>
      </c>
      <c r="C503" s="62" t="s">
        <v>875</v>
      </c>
      <c r="D503" s="62" t="s">
        <v>876</v>
      </c>
      <c r="E503" s="62" t="s">
        <v>817</v>
      </c>
      <c r="F503" s="62" t="s">
        <v>527</v>
      </c>
      <c r="G503" s="58"/>
    </row>
    <row r="504" s="56" customFormat="1" spans="1:7">
      <c r="A504" s="62" t="s">
        <v>1453</v>
      </c>
      <c r="B504" s="62" t="s">
        <v>1454</v>
      </c>
      <c r="C504" s="62" t="s">
        <v>875</v>
      </c>
      <c r="D504" s="62" t="s">
        <v>876</v>
      </c>
      <c r="E504" s="62" t="s">
        <v>817</v>
      </c>
      <c r="F504" s="62" t="s">
        <v>527</v>
      </c>
      <c r="G504" s="58"/>
    </row>
    <row r="505" s="56" customFormat="1" spans="1:7">
      <c r="A505" s="62" t="s">
        <v>1455</v>
      </c>
      <c r="B505" s="62" t="s">
        <v>1456</v>
      </c>
      <c r="C505" s="62" t="s">
        <v>763</v>
      </c>
      <c r="D505" s="62" t="s">
        <v>764</v>
      </c>
      <c r="E505" s="62" t="s">
        <v>817</v>
      </c>
      <c r="F505" s="62" t="s">
        <v>527</v>
      </c>
      <c r="G505" s="58"/>
    </row>
    <row r="506" s="56" customFormat="1" spans="1:7">
      <c r="A506" s="62" t="s">
        <v>1457</v>
      </c>
      <c r="B506" s="62" t="s">
        <v>1458</v>
      </c>
      <c r="C506" s="62" t="s">
        <v>748</v>
      </c>
      <c r="D506" s="62" t="s">
        <v>749</v>
      </c>
      <c r="E506" s="62" t="s">
        <v>817</v>
      </c>
      <c r="F506" s="62" t="s">
        <v>527</v>
      </c>
      <c r="G506" s="58"/>
    </row>
    <row r="507" s="56" customFormat="1" spans="1:7">
      <c r="A507" s="62" t="s">
        <v>1459</v>
      </c>
      <c r="B507" s="62" t="s">
        <v>1460</v>
      </c>
      <c r="C507" s="62" t="s">
        <v>809</v>
      </c>
      <c r="D507" s="62" t="s">
        <v>810</v>
      </c>
      <c r="E507" s="62" t="s">
        <v>817</v>
      </c>
      <c r="F507" s="62" t="s">
        <v>527</v>
      </c>
      <c r="G507" s="58"/>
    </row>
    <row r="508" s="56" customFormat="1" spans="1:7">
      <c r="A508" s="62" t="s">
        <v>1461</v>
      </c>
      <c r="B508" s="62" t="s">
        <v>1462</v>
      </c>
      <c r="C508" s="62" t="s">
        <v>748</v>
      </c>
      <c r="D508" s="62" t="s">
        <v>749</v>
      </c>
      <c r="E508" s="62" t="s">
        <v>817</v>
      </c>
      <c r="F508" s="62" t="s">
        <v>527</v>
      </c>
      <c r="G508" s="58"/>
    </row>
    <row r="509" s="56" customFormat="1" spans="1:7">
      <c r="A509" s="62" t="s">
        <v>1463</v>
      </c>
      <c r="B509" s="62" t="s">
        <v>1464</v>
      </c>
      <c r="C509" s="62" t="s">
        <v>260</v>
      </c>
      <c r="D509" s="62" t="s">
        <v>737</v>
      </c>
      <c r="E509" s="62" t="s">
        <v>817</v>
      </c>
      <c r="F509" s="62" t="s">
        <v>527</v>
      </c>
      <c r="G509" s="58"/>
    </row>
    <row r="510" s="56" customFormat="1" spans="1:7">
      <c r="A510" s="62" t="s">
        <v>1465</v>
      </c>
      <c r="B510" s="62" t="s">
        <v>1466</v>
      </c>
      <c r="C510" s="62" t="s">
        <v>763</v>
      </c>
      <c r="D510" s="62" t="s">
        <v>764</v>
      </c>
      <c r="E510" s="62" t="s">
        <v>817</v>
      </c>
      <c r="F510" s="62" t="s">
        <v>527</v>
      </c>
      <c r="G510" s="58"/>
    </row>
    <row r="511" s="56" customFormat="1" spans="1:7">
      <c r="A511" s="62" t="s">
        <v>1467</v>
      </c>
      <c r="B511" s="62" t="s">
        <v>1468</v>
      </c>
      <c r="C511" s="62" t="s">
        <v>281</v>
      </c>
      <c r="D511" s="62" t="s">
        <v>282</v>
      </c>
      <c r="E511" s="62" t="s">
        <v>817</v>
      </c>
      <c r="F511" s="62" t="s">
        <v>527</v>
      </c>
      <c r="G511" s="58"/>
    </row>
    <row r="512" s="56" customFormat="1" spans="1:7">
      <c r="A512" s="62" t="s">
        <v>1469</v>
      </c>
      <c r="B512" s="62" t="s">
        <v>1470</v>
      </c>
      <c r="C512" s="62" t="s">
        <v>1348</v>
      </c>
      <c r="D512" s="62" t="s">
        <v>1349</v>
      </c>
      <c r="E512" s="62" t="s">
        <v>817</v>
      </c>
      <c r="F512" s="62" t="s">
        <v>527</v>
      </c>
      <c r="G512" s="58"/>
    </row>
    <row r="513" s="56" customFormat="1" spans="1:7">
      <c r="A513" s="62" t="s">
        <v>1471</v>
      </c>
      <c r="B513" s="62" t="s">
        <v>1472</v>
      </c>
      <c r="C513" s="62" t="s">
        <v>763</v>
      </c>
      <c r="D513" s="62" t="s">
        <v>764</v>
      </c>
      <c r="E513" s="62" t="s">
        <v>817</v>
      </c>
      <c r="F513" s="62" t="s">
        <v>527</v>
      </c>
      <c r="G513" s="58"/>
    </row>
    <row r="514" s="56" customFormat="1" spans="1:7">
      <c r="A514" s="62" t="s">
        <v>1473</v>
      </c>
      <c r="B514" s="62" t="s">
        <v>1474</v>
      </c>
      <c r="C514" s="62" t="s">
        <v>267</v>
      </c>
      <c r="D514" s="62" t="s">
        <v>268</v>
      </c>
      <c r="E514" s="62" t="s">
        <v>817</v>
      </c>
      <c r="F514" s="62" t="s">
        <v>527</v>
      </c>
      <c r="G514" s="58"/>
    </row>
    <row r="515" s="56" customFormat="1" spans="1:7">
      <c r="A515" s="62" t="s">
        <v>1475</v>
      </c>
      <c r="B515" s="62" t="s">
        <v>1476</v>
      </c>
      <c r="C515" s="62" t="s">
        <v>1204</v>
      </c>
      <c r="D515" s="62" t="s">
        <v>1205</v>
      </c>
      <c r="E515" s="62" t="s">
        <v>817</v>
      </c>
      <c r="F515" s="62" t="s">
        <v>527</v>
      </c>
      <c r="G515" s="58"/>
    </row>
    <row r="516" s="56" customFormat="1" spans="1:7">
      <c r="A516" s="62" t="s">
        <v>1477</v>
      </c>
      <c r="B516" s="62" t="s">
        <v>1478</v>
      </c>
      <c r="C516" s="62" t="s">
        <v>809</v>
      </c>
      <c r="D516" s="62" t="s">
        <v>810</v>
      </c>
      <c r="E516" s="62" t="s">
        <v>817</v>
      </c>
      <c r="F516" s="62" t="s">
        <v>527</v>
      </c>
      <c r="G516" s="58"/>
    </row>
    <row r="517" s="56" customFormat="1" spans="1:7">
      <c r="A517" s="62" t="s">
        <v>1479</v>
      </c>
      <c r="B517" s="62" t="s">
        <v>183</v>
      </c>
      <c r="C517" s="62" t="s">
        <v>227</v>
      </c>
      <c r="D517" s="62" t="s">
        <v>726</v>
      </c>
      <c r="E517" s="62" t="s">
        <v>817</v>
      </c>
      <c r="F517" s="62" t="s">
        <v>527</v>
      </c>
      <c r="G517" s="58"/>
    </row>
    <row r="518" s="56" customFormat="1" spans="1:7">
      <c r="A518" s="62" t="s">
        <v>1480</v>
      </c>
      <c r="B518" s="62" t="s">
        <v>1481</v>
      </c>
      <c r="C518" s="62" t="s">
        <v>1482</v>
      </c>
      <c r="D518" s="62" t="s">
        <v>1483</v>
      </c>
      <c r="E518" s="62" t="s">
        <v>817</v>
      </c>
      <c r="F518" s="62" t="s">
        <v>527</v>
      </c>
      <c r="G518" s="58"/>
    </row>
    <row r="519" s="56" customFormat="1" spans="1:7">
      <c r="A519" s="62" t="s">
        <v>1484</v>
      </c>
      <c r="B519" s="62" t="s">
        <v>1485</v>
      </c>
      <c r="C519" s="62" t="s">
        <v>1482</v>
      </c>
      <c r="D519" s="62" t="s">
        <v>1483</v>
      </c>
      <c r="E519" s="62" t="s">
        <v>817</v>
      </c>
      <c r="F519" s="62" t="s">
        <v>527</v>
      </c>
      <c r="G519" s="58"/>
    </row>
    <row r="520" s="56" customFormat="1" spans="1:7">
      <c r="A520" s="62" t="s">
        <v>1486</v>
      </c>
      <c r="B520" s="62" t="s">
        <v>1487</v>
      </c>
      <c r="C520" s="62" t="s">
        <v>1118</v>
      </c>
      <c r="D520" s="62" t="s">
        <v>1119</v>
      </c>
      <c r="E520" s="62" t="s">
        <v>817</v>
      </c>
      <c r="F520" s="62" t="s">
        <v>527</v>
      </c>
      <c r="G520" s="58"/>
    </row>
    <row r="521" s="56" customFormat="1" spans="1:7">
      <c r="A521" s="62" t="s">
        <v>1488</v>
      </c>
      <c r="B521" s="62" t="s">
        <v>1489</v>
      </c>
      <c r="C521" s="62" t="s">
        <v>1118</v>
      </c>
      <c r="D521" s="62" t="s">
        <v>1119</v>
      </c>
      <c r="E521" s="62" t="s">
        <v>817</v>
      </c>
      <c r="F521" s="62" t="s">
        <v>527</v>
      </c>
      <c r="G521" s="58"/>
    </row>
    <row r="522" s="56" customFormat="1" spans="1:7">
      <c r="A522" s="62" t="s">
        <v>1490</v>
      </c>
      <c r="B522" s="62" t="s">
        <v>1491</v>
      </c>
      <c r="C522" s="62" t="s">
        <v>744</v>
      </c>
      <c r="D522" s="62" t="s">
        <v>745</v>
      </c>
      <c r="E522" s="62" t="s">
        <v>817</v>
      </c>
      <c r="F522" s="62" t="s">
        <v>527</v>
      </c>
      <c r="G522" s="58"/>
    </row>
    <row r="523" s="56" customFormat="1" spans="1:7">
      <c r="A523" s="62" t="s">
        <v>1492</v>
      </c>
      <c r="B523" s="62" t="s">
        <v>1493</v>
      </c>
      <c r="C523" s="62" t="s">
        <v>1494</v>
      </c>
      <c r="D523" s="62" t="s">
        <v>1495</v>
      </c>
      <c r="E523" s="62" t="s">
        <v>817</v>
      </c>
      <c r="F523" s="62" t="s">
        <v>527</v>
      </c>
      <c r="G523" s="58"/>
    </row>
    <row r="524" s="56" customFormat="1" spans="1:7">
      <c r="A524" s="62" t="s">
        <v>1496</v>
      </c>
      <c r="B524" s="62" t="s">
        <v>1497</v>
      </c>
      <c r="C524" s="62" t="s">
        <v>301</v>
      </c>
      <c r="D524" s="62" t="s">
        <v>106</v>
      </c>
      <c r="E524" s="62" t="s">
        <v>817</v>
      </c>
      <c r="F524" s="62" t="s">
        <v>527</v>
      </c>
      <c r="G524" s="58"/>
    </row>
    <row r="525" s="56" customFormat="1" spans="1:7">
      <c r="A525" s="62" t="s">
        <v>1498</v>
      </c>
      <c r="B525" s="62" t="s">
        <v>1499</v>
      </c>
      <c r="C525" s="62" t="s">
        <v>1482</v>
      </c>
      <c r="D525" s="62" t="s">
        <v>1483</v>
      </c>
      <c r="E525" s="62" t="s">
        <v>817</v>
      </c>
      <c r="F525" s="62" t="s">
        <v>527</v>
      </c>
      <c r="G525" s="58"/>
    </row>
    <row r="526" s="56" customFormat="1" spans="1:7">
      <c r="A526" s="62" t="s">
        <v>1500</v>
      </c>
      <c r="B526" s="62" t="s">
        <v>1501</v>
      </c>
      <c r="C526" s="62" t="s">
        <v>1197</v>
      </c>
      <c r="D526" s="62" t="s">
        <v>136</v>
      </c>
      <c r="E526" s="62" t="s">
        <v>817</v>
      </c>
      <c r="F526" s="62" t="s">
        <v>527</v>
      </c>
      <c r="G526" s="58"/>
    </row>
    <row r="527" s="56" customFormat="1" spans="1:7">
      <c r="A527" s="62" t="s">
        <v>1502</v>
      </c>
      <c r="B527" s="62" t="s">
        <v>1503</v>
      </c>
      <c r="C527" s="62" t="s">
        <v>301</v>
      </c>
      <c r="D527" s="62" t="s">
        <v>106</v>
      </c>
      <c r="E527" s="62" t="s">
        <v>817</v>
      </c>
      <c r="F527" s="62" t="s">
        <v>527</v>
      </c>
      <c r="G527" s="58"/>
    </row>
    <row r="528" s="56" customFormat="1" spans="1:7">
      <c r="A528" s="62" t="s">
        <v>1504</v>
      </c>
      <c r="B528" s="62" t="s">
        <v>1505</v>
      </c>
      <c r="C528" s="62" t="s">
        <v>383</v>
      </c>
      <c r="D528" s="62" t="s">
        <v>384</v>
      </c>
      <c r="E528" s="62" t="s">
        <v>817</v>
      </c>
      <c r="F528" s="62" t="s">
        <v>527</v>
      </c>
      <c r="G528" s="58"/>
    </row>
    <row r="529" s="56" customFormat="1" spans="1:7">
      <c r="A529" s="62" t="s">
        <v>1506</v>
      </c>
      <c r="B529" s="62" t="s">
        <v>1507</v>
      </c>
      <c r="C529" s="62" t="s">
        <v>951</v>
      </c>
      <c r="D529" s="62" t="s">
        <v>952</v>
      </c>
      <c r="E529" s="62" t="s">
        <v>817</v>
      </c>
      <c r="F529" s="62" t="s">
        <v>527</v>
      </c>
      <c r="G529" s="58"/>
    </row>
    <row r="530" s="56" customFormat="1" spans="1:7">
      <c r="A530" s="62" t="s">
        <v>1508</v>
      </c>
      <c r="B530" s="62" t="s">
        <v>1509</v>
      </c>
      <c r="C530" s="62" t="s">
        <v>1510</v>
      </c>
      <c r="D530" s="62" t="s">
        <v>1511</v>
      </c>
      <c r="E530" s="62" t="s">
        <v>817</v>
      </c>
      <c r="F530" s="62" t="s">
        <v>527</v>
      </c>
      <c r="G530" s="58"/>
    </row>
    <row r="531" s="56" customFormat="1" spans="1:7">
      <c r="A531" s="62" t="s">
        <v>1512</v>
      </c>
      <c r="B531" s="62" t="s">
        <v>1513</v>
      </c>
      <c r="C531" s="62" t="s">
        <v>1510</v>
      </c>
      <c r="D531" s="62" t="s">
        <v>1511</v>
      </c>
      <c r="E531" s="62" t="s">
        <v>817</v>
      </c>
      <c r="F531" s="62" t="s">
        <v>527</v>
      </c>
      <c r="G531" s="58"/>
    </row>
    <row r="532" s="56" customFormat="1" spans="1:7">
      <c r="A532" s="62" t="s">
        <v>1514</v>
      </c>
      <c r="B532" s="62" t="s">
        <v>1515</v>
      </c>
      <c r="C532" s="62" t="s">
        <v>1494</v>
      </c>
      <c r="D532" s="62" t="s">
        <v>1495</v>
      </c>
      <c r="E532" s="62" t="s">
        <v>817</v>
      </c>
      <c r="F532" s="62" t="s">
        <v>527</v>
      </c>
      <c r="G532" s="58"/>
    </row>
    <row r="533" s="56" customFormat="1" spans="1:7">
      <c r="A533" s="62" t="s">
        <v>1516</v>
      </c>
      <c r="B533" s="62" t="s">
        <v>1517</v>
      </c>
      <c r="C533" s="62" t="s">
        <v>1510</v>
      </c>
      <c r="D533" s="62" t="s">
        <v>1511</v>
      </c>
      <c r="E533" s="62" t="s">
        <v>817</v>
      </c>
      <c r="F533" s="62" t="s">
        <v>527</v>
      </c>
      <c r="G533" s="58"/>
    </row>
    <row r="534" s="56" customFormat="1" spans="1:7">
      <c r="A534" s="62" t="s">
        <v>1518</v>
      </c>
      <c r="B534" s="62" t="s">
        <v>1519</v>
      </c>
      <c r="C534" s="62" t="s">
        <v>552</v>
      </c>
      <c r="D534" s="62" t="s">
        <v>66</v>
      </c>
      <c r="E534" s="62" t="s">
        <v>817</v>
      </c>
      <c r="F534" s="62" t="s">
        <v>527</v>
      </c>
      <c r="G534" s="58"/>
    </row>
    <row r="535" s="56" customFormat="1" spans="1:7">
      <c r="A535" s="62" t="s">
        <v>1520</v>
      </c>
      <c r="B535" s="62" t="s">
        <v>1521</v>
      </c>
      <c r="C535" s="62" t="s">
        <v>951</v>
      </c>
      <c r="D535" s="62" t="s">
        <v>952</v>
      </c>
      <c r="E535" s="62" t="s">
        <v>817</v>
      </c>
      <c r="F535" s="62" t="s">
        <v>527</v>
      </c>
      <c r="G535" s="58"/>
    </row>
    <row r="536" s="56" customFormat="1" spans="1:7">
      <c r="A536" s="62" t="s">
        <v>1522</v>
      </c>
      <c r="B536" s="62" t="s">
        <v>1523</v>
      </c>
      <c r="C536" s="62" t="s">
        <v>383</v>
      </c>
      <c r="D536" s="62" t="s">
        <v>384</v>
      </c>
      <c r="E536" s="62" t="s">
        <v>817</v>
      </c>
      <c r="F536" s="62" t="s">
        <v>527</v>
      </c>
      <c r="G536" s="58"/>
    </row>
    <row r="537" s="56" customFormat="1" spans="1:7">
      <c r="A537" s="62" t="s">
        <v>1524</v>
      </c>
      <c r="B537" s="62" t="s">
        <v>1525</v>
      </c>
      <c r="C537" s="62" t="s">
        <v>1510</v>
      </c>
      <c r="D537" s="62" t="s">
        <v>1511</v>
      </c>
      <c r="E537" s="62" t="s">
        <v>817</v>
      </c>
      <c r="F537" s="62" t="s">
        <v>527</v>
      </c>
      <c r="G537" s="58"/>
    </row>
    <row r="538" s="56" customFormat="1" spans="1:7">
      <c r="A538" s="62" t="s">
        <v>1526</v>
      </c>
      <c r="B538" s="62" t="s">
        <v>1527</v>
      </c>
      <c r="C538" s="62" t="s">
        <v>301</v>
      </c>
      <c r="D538" s="62" t="s">
        <v>106</v>
      </c>
      <c r="E538" s="62" t="s">
        <v>817</v>
      </c>
      <c r="F538" s="62" t="s">
        <v>527</v>
      </c>
      <c r="G538" s="58"/>
    </row>
    <row r="539" s="56" customFormat="1" spans="1:7">
      <c r="A539" s="62" t="s">
        <v>1528</v>
      </c>
      <c r="B539" s="62" t="s">
        <v>1529</v>
      </c>
      <c r="C539" s="62" t="s">
        <v>301</v>
      </c>
      <c r="D539" s="62" t="s">
        <v>106</v>
      </c>
      <c r="E539" s="62" t="s">
        <v>817</v>
      </c>
      <c r="F539" s="62" t="s">
        <v>527</v>
      </c>
      <c r="G539" s="58"/>
    </row>
    <row r="540" s="56" customFormat="1" spans="1:7">
      <c r="A540" s="62" t="s">
        <v>1530</v>
      </c>
      <c r="B540" s="62" t="s">
        <v>1531</v>
      </c>
      <c r="C540" s="62" t="s">
        <v>301</v>
      </c>
      <c r="D540" s="62" t="s">
        <v>106</v>
      </c>
      <c r="E540" s="62" t="s">
        <v>817</v>
      </c>
      <c r="F540" s="62" t="s">
        <v>527</v>
      </c>
      <c r="G540" s="58"/>
    </row>
    <row r="541" s="56" customFormat="1" spans="1:7">
      <c r="A541" s="62" t="s">
        <v>1532</v>
      </c>
      <c r="B541" s="62" t="s">
        <v>1533</v>
      </c>
      <c r="C541" s="62" t="s">
        <v>1197</v>
      </c>
      <c r="D541" s="62" t="s">
        <v>136</v>
      </c>
      <c r="E541" s="62" t="s">
        <v>817</v>
      </c>
      <c r="F541" s="62" t="s">
        <v>527</v>
      </c>
      <c r="G541" s="58"/>
    </row>
    <row r="542" s="56" customFormat="1" spans="1:7">
      <c r="A542" s="62" t="s">
        <v>1534</v>
      </c>
      <c r="B542" s="62" t="s">
        <v>1535</v>
      </c>
      <c r="C542" s="62" t="s">
        <v>1197</v>
      </c>
      <c r="D542" s="62" t="s">
        <v>136</v>
      </c>
      <c r="E542" s="62" t="s">
        <v>817</v>
      </c>
      <c r="F542" s="62" t="s">
        <v>527</v>
      </c>
      <c r="G542" s="58"/>
    </row>
    <row r="543" s="56" customFormat="1" spans="1:7">
      <c r="A543" s="62" t="s">
        <v>1536</v>
      </c>
      <c r="B543" s="62" t="s">
        <v>1537</v>
      </c>
      <c r="C543" s="62" t="s">
        <v>519</v>
      </c>
      <c r="D543" s="62" t="s">
        <v>676</v>
      </c>
      <c r="E543" s="62" t="s">
        <v>817</v>
      </c>
      <c r="F543" s="62" t="s">
        <v>527</v>
      </c>
      <c r="G543" s="58"/>
    </row>
    <row r="544" s="56" customFormat="1" spans="1:7">
      <c r="A544" s="62" t="s">
        <v>1538</v>
      </c>
      <c r="B544" s="62" t="s">
        <v>1539</v>
      </c>
      <c r="C544" s="62" t="s">
        <v>256</v>
      </c>
      <c r="D544" s="62" t="s">
        <v>257</v>
      </c>
      <c r="E544" s="62" t="s">
        <v>1540</v>
      </c>
      <c r="F544" s="62" t="s">
        <v>527</v>
      </c>
      <c r="G544" s="58"/>
    </row>
    <row r="545" s="56" customFormat="1" spans="1:7">
      <c r="A545" s="62" t="s">
        <v>1541</v>
      </c>
      <c r="B545" s="62" t="s">
        <v>1542</v>
      </c>
      <c r="C545" s="62" t="s">
        <v>281</v>
      </c>
      <c r="D545" s="62" t="s">
        <v>282</v>
      </c>
      <c r="E545" s="62" t="s">
        <v>1540</v>
      </c>
      <c r="F545" s="62" t="s">
        <v>527</v>
      </c>
      <c r="G545" s="58"/>
    </row>
    <row r="546" s="56" customFormat="1" spans="1:7">
      <c r="A546" s="62" t="s">
        <v>1543</v>
      </c>
      <c r="B546" s="62" t="s">
        <v>1544</v>
      </c>
      <c r="C546" s="62" t="s">
        <v>311</v>
      </c>
      <c r="D546" s="62" t="s">
        <v>767</v>
      </c>
      <c r="E546" s="62" t="s">
        <v>1540</v>
      </c>
      <c r="F546" s="62" t="s">
        <v>527</v>
      </c>
      <c r="G546" s="58"/>
    </row>
    <row r="547" s="56" customFormat="1" spans="1:7">
      <c r="A547" s="62" t="s">
        <v>1545</v>
      </c>
      <c r="B547" s="62" t="s">
        <v>1546</v>
      </c>
      <c r="C547" s="62" t="s">
        <v>311</v>
      </c>
      <c r="D547" s="62" t="s">
        <v>767</v>
      </c>
      <c r="E547" s="62" t="s">
        <v>1540</v>
      </c>
      <c r="F547" s="62" t="s">
        <v>527</v>
      </c>
      <c r="G547" s="58"/>
    </row>
  </sheetData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9"/>
  <sheetViews>
    <sheetView workbookViewId="0">
      <selection activeCell="A4" sqref="$A4:$XFD4"/>
    </sheetView>
  </sheetViews>
  <sheetFormatPr defaultColWidth="9" defaultRowHeight="19" customHeight="1"/>
  <cols>
    <col min="1" max="1" width="13.5" style="19" customWidth="1"/>
    <col min="2" max="2" width="5" style="20" customWidth="1"/>
    <col min="3" max="3" width="7.75" style="19" customWidth="1"/>
    <col min="4" max="4" width="7.75" style="21" customWidth="1"/>
    <col min="5" max="5" width="5.5" style="22" customWidth="1"/>
    <col min="6" max="6" width="7.875" style="19" customWidth="1"/>
    <col min="7" max="7" width="8.625" style="21" customWidth="1"/>
    <col min="8" max="8" width="5.5" style="23" customWidth="1"/>
    <col min="9" max="9" width="8.125" style="22" customWidth="1"/>
    <col min="10" max="10" width="9.875" style="19" customWidth="1"/>
    <col min="11" max="11" width="10.375" style="19" customWidth="1"/>
    <col min="12" max="12" width="10.875" style="19" customWidth="1"/>
    <col min="13" max="13" width="9.875" style="19" customWidth="1"/>
    <col min="14" max="14" width="10" style="19" customWidth="1"/>
    <col min="15" max="15" width="10.125" style="19" customWidth="1"/>
    <col min="16" max="16" width="9.25" style="21" customWidth="1"/>
    <col min="17" max="17" width="10" style="21" customWidth="1"/>
    <col min="18" max="19" width="9.625" style="21" customWidth="1"/>
    <col min="20" max="20" width="7.625" style="24" customWidth="1"/>
    <col min="21" max="16384" width="9" style="25"/>
  </cols>
  <sheetData>
    <row r="1" customHeight="1" spans="1:19">
      <c r="A1" s="26" t="s">
        <v>1547</v>
      </c>
      <c r="B1" s="27"/>
      <c r="C1" s="28"/>
      <c r="D1" s="29"/>
      <c r="E1" s="30"/>
      <c r="F1" s="28"/>
      <c r="G1" s="29"/>
      <c r="H1" s="31"/>
      <c r="I1" s="30"/>
      <c r="J1" s="28"/>
      <c r="K1" s="28"/>
      <c r="L1" s="28"/>
      <c r="M1" s="28"/>
      <c r="N1" s="28"/>
      <c r="O1" s="28"/>
      <c r="P1" s="28"/>
      <c r="Q1" s="28"/>
      <c r="R1" s="28"/>
      <c r="S1" s="55"/>
    </row>
    <row r="2" customHeight="1" spans="1:19">
      <c r="A2" s="32" t="s">
        <v>14</v>
      </c>
      <c r="B2" s="33" t="s">
        <v>1548</v>
      </c>
      <c r="C2" s="26" t="s">
        <v>1</v>
      </c>
      <c r="D2" s="28"/>
      <c r="E2" s="30"/>
      <c r="F2" s="26" t="s">
        <v>2</v>
      </c>
      <c r="G2" s="28"/>
      <c r="H2" s="34"/>
      <c r="I2" s="36" t="s">
        <v>9</v>
      </c>
      <c r="J2" s="32" t="s">
        <v>1549</v>
      </c>
      <c r="K2" s="32"/>
      <c r="L2" s="32" t="s">
        <v>1550</v>
      </c>
      <c r="M2" s="32"/>
      <c r="N2" s="32" t="s">
        <v>3</v>
      </c>
      <c r="O2" s="32"/>
      <c r="P2" s="35" t="s">
        <v>1551</v>
      </c>
      <c r="Q2" s="35"/>
      <c r="R2" s="35" t="s">
        <v>1552</v>
      </c>
      <c r="S2" s="35"/>
    </row>
    <row r="3" customHeight="1" spans="1:19">
      <c r="A3" s="32"/>
      <c r="B3" s="33"/>
      <c r="C3" s="32" t="s">
        <v>1553</v>
      </c>
      <c r="D3" s="35" t="s">
        <v>1554</v>
      </c>
      <c r="E3" s="36" t="s">
        <v>1555</v>
      </c>
      <c r="F3" s="32" t="s">
        <v>1556</v>
      </c>
      <c r="G3" s="35" t="s">
        <v>1554</v>
      </c>
      <c r="H3" s="37" t="s">
        <v>1557</v>
      </c>
      <c r="I3" s="36"/>
      <c r="J3" s="32" t="s">
        <v>22</v>
      </c>
      <c r="K3" s="32" t="s">
        <v>18</v>
      </c>
      <c r="L3" s="32" t="s">
        <v>22</v>
      </c>
      <c r="M3" s="32" t="s">
        <v>18</v>
      </c>
      <c r="N3" s="32" t="s">
        <v>22</v>
      </c>
      <c r="O3" s="32" t="s">
        <v>18</v>
      </c>
      <c r="P3" s="35" t="s">
        <v>1558</v>
      </c>
      <c r="Q3" s="35" t="s">
        <v>1559</v>
      </c>
      <c r="R3" s="35" t="s">
        <v>1558</v>
      </c>
      <c r="S3" s="35" t="s">
        <v>1559</v>
      </c>
    </row>
    <row r="4" customHeight="1" spans="1:19">
      <c r="A4" s="38" t="s">
        <v>34</v>
      </c>
      <c r="B4" s="39">
        <v>17</v>
      </c>
      <c r="C4" s="40">
        <v>10</v>
      </c>
      <c r="D4" s="41">
        <f>C4/B4</f>
        <v>0.588235294117647</v>
      </c>
      <c r="E4" s="42">
        <f>C4-B4</f>
        <v>-7</v>
      </c>
      <c r="F4" s="40">
        <v>6</v>
      </c>
      <c r="G4" s="41">
        <f>F4/B4</f>
        <v>0.352941176470588</v>
      </c>
      <c r="H4" s="42">
        <v>6</v>
      </c>
      <c r="I4" s="42">
        <f>E4+H4</f>
        <v>-1</v>
      </c>
      <c r="J4" s="38">
        <v>519000</v>
      </c>
      <c r="K4" s="38">
        <v>162034.84563765</v>
      </c>
      <c r="L4" s="38">
        <v>597260</v>
      </c>
      <c r="M4" s="38">
        <v>179849.30494771</v>
      </c>
      <c r="N4" s="38">
        <v>557644.69</v>
      </c>
      <c r="O4" s="38">
        <v>142507.22</v>
      </c>
      <c r="P4" s="41">
        <f>N4/J4</f>
        <v>1.07445990366089</v>
      </c>
      <c r="Q4" s="41">
        <f>O4/K4</f>
        <v>0.879485023355294</v>
      </c>
      <c r="R4" s="41">
        <f>N4/L4</f>
        <v>0.933671583564947</v>
      </c>
      <c r="S4" s="41">
        <f>O4/M4</f>
        <v>0.792370145892046</v>
      </c>
    </row>
    <row r="5" customHeight="1" spans="1:19">
      <c r="A5" s="38" t="s">
        <v>37</v>
      </c>
      <c r="B5" s="39">
        <v>10</v>
      </c>
      <c r="C5" s="40">
        <v>6</v>
      </c>
      <c r="D5" s="41">
        <f t="shared" ref="D5:D12" si="0">C5/B5</f>
        <v>0.6</v>
      </c>
      <c r="E5" s="42">
        <f>C5-B5</f>
        <v>-4</v>
      </c>
      <c r="F5" s="40">
        <v>4</v>
      </c>
      <c r="G5" s="41">
        <f t="shared" ref="G5:G12" si="1">F5/B5</f>
        <v>0.4</v>
      </c>
      <c r="H5" s="42">
        <v>4</v>
      </c>
      <c r="I5" s="42">
        <f>E5+H5</f>
        <v>0</v>
      </c>
      <c r="J5" s="38">
        <v>326800</v>
      </c>
      <c r="K5" s="38">
        <v>101335.048838155</v>
      </c>
      <c r="L5" s="38">
        <v>375820</v>
      </c>
      <c r="M5" s="38">
        <v>112390.249542195</v>
      </c>
      <c r="N5" s="38">
        <v>345732.65</v>
      </c>
      <c r="O5" s="38">
        <v>94566.44</v>
      </c>
      <c r="P5" s="41">
        <f t="shared" ref="P5:P13" si="2">N5/J5</f>
        <v>1.05793344553244</v>
      </c>
      <c r="Q5" s="41">
        <f t="shared" ref="Q5:Q12" si="3">O5/K5</f>
        <v>0.933205648827729</v>
      </c>
      <c r="R5" s="41">
        <f t="shared" ref="R5:R12" si="4">N5/L5</f>
        <v>0.919942126549944</v>
      </c>
      <c r="S5" s="41">
        <f t="shared" ref="S5:S12" si="5">O5/M5</f>
        <v>0.841411424791762</v>
      </c>
    </row>
    <row r="6" customHeight="1" spans="1:19">
      <c r="A6" s="38" t="s">
        <v>31</v>
      </c>
      <c r="B6" s="39">
        <v>7</v>
      </c>
      <c r="C6" s="40">
        <v>3</v>
      </c>
      <c r="D6" s="41">
        <f t="shared" si="0"/>
        <v>0.428571428571429</v>
      </c>
      <c r="E6" s="42">
        <f>C6-B6</f>
        <v>-4</v>
      </c>
      <c r="F6" s="40">
        <v>2</v>
      </c>
      <c r="G6" s="41">
        <f t="shared" si="1"/>
        <v>0.285714285714286</v>
      </c>
      <c r="H6" s="42">
        <v>2</v>
      </c>
      <c r="I6" s="42">
        <f t="shared" ref="I6:I11" si="6">E6+H6</f>
        <v>-2</v>
      </c>
      <c r="J6" s="38">
        <v>277300</v>
      </c>
      <c r="K6" s="38">
        <v>76017.1509612958</v>
      </c>
      <c r="L6" s="38">
        <v>314080</v>
      </c>
      <c r="M6" s="38">
        <v>83249.6982881484</v>
      </c>
      <c r="N6" s="38">
        <v>285903.28</v>
      </c>
      <c r="O6" s="38">
        <v>74750.5</v>
      </c>
      <c r="P6" s="41">
        <f t="shared" si="2"/>
        <v>1.03102517129463</v>
      </c>
      <c r="Q6" s="41">
        <f t="shared" si="3"/>
        <v>0.983337300263453</v>
      </c>
      <c r="R6" s="41">
        <f t="shared" si="4"/>
        <v>0.910288079470199</v>
      </c>
      <c r="S6" s="41">
        <f t="shared" si="5"/>
        <v>0.897907158068844</v>
      </c>
    </row>
    <row r="7" customHeight="1" spans="1:19">
      <c r="A7" s="43" t="s">
        <v>40</v>
      </c>
      <c r="B7" s="44">
        <v>5</v>
      </c>
      <c r="C7" s="42">
        <v>4</v>
      </c>
      <c r="D7" s="45">
        <f t="shared" si="0"/>
        <v>0.8</v>
      </c>
      <c r="E7" s="42">
        <v>0</v>
      </c>
      <c r="F7" s="40">
        <v>1</v>
      </c>
      <c r="G7" s="41">
        <f t="shared" si="1"/>
        <v>0.2</v>
      </c>
      <c r="H7" s="42">
        <v>1</v>
      </c>
      <c r="I7" s="42">
        <f t="shared" si="6"/>
        <v>1</v>
      </c>
      <c r="J7" s="38">
        <v>192300</v>
      </c>
      <c r="K7" s="38">
        <v>51362.4061464307</v>
      </c>
      <c r="L7" s="38">
        <v>221600</v>
      </c>
      <c r="M7" s="38">
        <v>57109.9139351705</v>
      </c>
      <c r="N7" s="38">
        <v>231051.49</v>
      </c>
      <c r="O7" s="38">
        <v>52432.43</v>
      </c>
      <c r="P7" s="41">
        <f t="shared" si="2"/>
        <v>1.20151580863235</v>
      </c>
      <c r="Q7" s="41">
        <f t="shared" si="3"/>
        <v>1.02083282178251</v>
      </c>
      <c r="R7" s="41">
        <f t="shared" si="4"/>
        <v>1.04265112815884</v>
      </c>
      <c r="S7" s="41">
        <f t="shared" si="5"/>
        <v>0.918096813445031</v>
      </c>
    </row>
    <row r="8" customHeight="1" spans="1:19">
      <c r="A8" s="38" t="s">
        <v>52</v>
      </c>
      <c r="B8" s="39">
        <v>29</v>
      </c>
      <c r="C8" s="40">
        <v>11</v>
      </c>
      <c r="D8" s="41">
        <f t="shared" si="0"/>
        <v>0.379310344827586</v>
      </c>
      <c r="E8" s="42">
        <v>-10</v>
      </c>
      <c r="F8" s="40">
        <v>2</v>
      </c>
      <c r="G8" s="41">
        <f t="shared" si="1"/>
        <v>0.0689655172413793</v>
      </c>
      <c r="H8" s="42">
        <v>2</v>
      </c>
      <c r="I8" s="42">
        <f t="shared" si="6"/>
        <v>-8</v>
      </c>
      <c r="J8" s="38">
        <v>1265000</v>
      </c>
      <c r="K8" s="38">
        <v>333721.961515141</v>
      </c>
      <c r="L8" s="38">
        <v>1438100</v>
      </c>
      <c r="M8" s="38">
        <v>367222.82522318</v>
      </c>
      <c r="N8" s="38">
        <v>1173215.74</v>
      </c>
      <c r="O8" s="38">
        <v>275879.37</v>
      </c>
      <c r="P8" s="41">
        <f t="shared" si="2"/>
        <v>0.927443272727273</v>
      </c>
      <c r="Q8" s="41">
        <f t="shared" si="3"/>
        <v>0.826674303205794</v>
      </c>
      <c r="R8" s="41">
        <f t="shared" si="4"/>
        <v>0.815809568180238</v>
      </c>
      <c r="S8" s="41">
        <f t="shared" si="5"/>
        <v>0.751258775465098</v>
      </c>
    </row>
    <row r="9" customHeight="1" spans="1:19">
      <c r="A9" s="38" t="s">
        <v>49</v>
      </c>
      <c r="B9" s="39">
        <v>27</v>
      </c>
      <c r="C9" s="40">
        <v>16</v>
      </c>
      <c r="D9" s="41">
        <f t="shared" si="0"/>
        <v>0.592592592592593</v>
      </c>
      <c r="E9" s="42">
        <v>-10</v>
      </c>
      <c r="F9" s="40">
        <v>7</v>
      </c>
      <c r="G9" s="41">
        <f t="shared" si="1"/>
        <v>0.259259259259259</v>
      </c>
      <c r="H9" s="42">
        <v>7</v>
      </c>
      <c r="I9" s="42">
        <f t="shared" si="6"/>
        <v>-3</v>
      </c>
      <c r="J9" s="38">
        <v>1039600</v>
      </c>
      <c r="K9" s="38">
        <v>326214.039492894</v>
      </c>
      <c r="L9" s="38">
        <v>1185840</v>
      </c>
      <c r="M9" s="38">
        <v>359073.324060795</v>
      </c>
      <c r="N9" s="38">
        <v>1077044.9</v>
      </c>
      <c r="O9" s="38">
        <v>286637.91</v>
      </c>
      <c r="P9" s="41">
        <f t="shared" si="2"/>
        <v>1.03601856483263</v>
      </c>
      <c r="Q9" s="41">
        <f t="shared" si="3"/>
        <v>0.878680483665216</v>
      </c>
      <c r="R9" s="41">
        <f t="shared" si="4"/>
        <v>0.908254823584969</v>
      </c>
      <c r="S9" s="41">
        <f t="shared" si="5"/>
        <v>0.798271246547597</v>
      </c>
    </row>
    <row r="10" customHeight="1" spans="1:19">
      <c r="A10" s="38" t="s">
        <v>87</v>
      </c>
      <c r="B10" s="39">
        <v>3</v>
      </c>
      <c r="C10" s="40">
        <v>1</v>
      </c>
      <c r="D10" s="41">
        <f t="shared" si="0"/>
        <v>0.333333333333333</v>
      </c>
      <c r="E10" s="42">
        <v>0</v>
      </c>
      <c r="F10" s="40">
        <v>0</v>
      </c>
      <c r="G10" s="41">
        <f t="shared" si="1"/>
        <v>0</v>
      </c>
      <c r="H10" s="42">
        <v>0</v>
      </c>
      <c r="I10" s="43">
        <f>(N10-J10)*0.01</f>
        <v>-468.1137</v>
      </c>
      <c r="J10" s="38">
        <v>413600</v>
      </c>
      <c r="K10" s="38">
        <v>124940.169773328</v>
      </c>
      <c r="L10" s="38">
        <v>507640</v>
      </c>
      <c r="M10" s="38">
        <v>148141.868552826</v>
      </c>
      <c r="N10" s="38">
        <v>366788.63</v>
      </c>
      <c r="O10" s="38">
        <v>70761.25</v>
      </c>
      <c r="P10" s="41">
        <f t="shared" si="2"/>
        <v>0.886819705029014</v>
      </c>
      <c r="Q10" s="41">
        <f t="shared" si="3"/>
        <v>0.566361084096317</v>
      </c>
      <c r="R10" s="41">
        <f t="shared" si="4"/>
        <v>0.722536896225672</v>
      </c>
      <c r="S10" s="41">
        <f t="shared" si="5"/>
        <v>0.47765868414686</v>
      </c>
    </row>
    <row r="11" customHeight="1" spans="1:19">
      <c r="A11" s="38" t="s">
        <v>43</v>
      </c>
      <c r="B11" s="39">
        <v>33</v>
      </c>
      <c r="C11" s="40">
        <v>19</v>
      </c>
      <c r="D11" s="41">
        <f t="shared" si="0"/>
        <v>0.575757575757576</v>
      </c>
      <c r="E11" s="42">
        <v>-10</v>
      </c>
      <c r="F11" s="40">
        <v>5</v>
      </c>
      <c r="G11" s="41">
        <f t="shared" si="1"/>
        <v>0.151515151515152</v>
      </c>
      <c r="H11" s="42">
        <v>5</v>
      </c>
      <c r="I11" s="42">
        <f t="shared" si="6"/>
        <v>-5</v>
      </c>
      <c r="J11" s="38">
        <v>1368000</v>
      </c>
      <c r="K11" s="38">
        <v>366942.075305648</v>
      </c>
      <c r="L11" s="38">
        <v>1562140</v>
      </c>
      <c r="M11" s="38">
        <v>405235.221987678</v>
      </c>
      <c r="N11" s="38">
        <v>1381242.28</v>
      </c>
      <c r="O11" s="38">
        <v>341106.37</v>
      </c>
      <c r="P11" s="41">
        <f t="shared" si="2"/>
        <v>1.00968002923977</v>
      </c>
      <c r="Q11" s="41">
        <f t="shared" si="3"/>
        <v>0.929591870095224</v>
      </c>
      <c r="R11" s="41">
        <f t="shared" si="4"/>
        <v>0.884198778598589</v>
      </c>
      <c r="S11" s="41">
        <f t="shared" si="5"/>
        <v>0.8417490669416</v>
      </c>
    </row>
    <row r="12" s="18" customFormat="1" customHeight="1" spans="1:19">
      <c r="A12" s="46" t="s">
        <v>1560</v>
      </c>
      <c r="B12" s="47">
        <f>SUM(B4:B11)</f>
        <v>131</v>
      </c>
      <c r="C12" s="48">
        <f>SUM(C4:C11)</f>
        <v>70</v>
      </c>
      <c r="D12" s="49">
        <f t="shared" si="0"/>
        <v>0.534351145038168</v>
      </c>
      <c r="E12" s="48">
        <f>SUM(E4:E11)</f>
        <v>-45</v>
      </c>
      <c r="F12" s="48">
        <f>SUM(F4:F11)</f>
        <v>27</v>
      </c>
      <c r="G12" s="49">
        <f t="shared" si="1"/>
        <v>0.206106870229008</v>
      </c>
      <c r="H12" s="48">
        <f>SUM(H4:H11)</f>
        <v>27</v>
      </c>
      <c r="I12" s="42"/>
      <c r="J12" s="46">
        <f t="shared" ref="J12:O12" si="7">SUM(J4:J11)</f>
        <v>5401600</v>
      </c>
      <c r="K12" s="46">
        <f t="shared" si="7"/>
        <v>1542567.69767054</v>
      </c>
      <c r="L12" s="46">
        <f t="shared" si="7"/>
        <v>6202480</v>
      </c>
      <c r="M12" s="46">
        <f t="shared" si="7"/>
        <v>1712272.4065377</v>
      </c>
      <c r="N12" s="46">
        <f t="shared" si="7"/>
        <v>5418623.66</v>
      </c>
      <c r="O12" s="46">
        <f t="shared" si="7"/>
        <v>1338641.49</v>
      </c>
      <c r="P12" s="49">
        <f t="shared" si="2"/>
        <v>1.00315159582346</v>
      </c>
      <c r="Q12" s="49">
        <f t="shared" si="3"/>
        <v>0.867800805126093</v>
      </c>
      <c r="R12" s="49">
        <f t="shared" si="4"/>
        <v>0.873622109220828</v>
      </c>
      <c r="S12" s="49">
        <f t="shared" si="5"/>
        <v>0.781792362528809</v>
      </c>
    </row>
    <row r="13" customHeight="1" spans="1:11">
      <c r="A13" s="50"/>
      <c r="B13" s="51"/>
      <c r="C13" s="50"/>
      <c r="D13" s="52"/>
      <c r="E13" s="53"/>
      <c r="F13" s="50"/>
      <c r="G13" s="52"/>
      <c r="H13" s="54"/>
      <c r="I13" s="53"/>
      <c r="J13" s="50"/>
      <c r="K13" s="50"/>
    </row>
    <row r="14" customHeight="1" spans="1:11">
      <c r="A14" s="50"/>
      <c r="B14" s="51"/>
      <c r="C14" s="50"/>
      <c r="D14" s="52"/>
      <c r="E14" s="53"/>
      <c r="F14" s="50"/>
      <c r="G14" s="52"/>
      <c r="H14" s="54"/>
      <c r="I14" s="53"/>
      <c r="J14" s="50"/>
      <c r="K14" s="50"/>
    </row>
    <row r="15" customHeight="1" spans="1:11">
      <c r="A15" s="50"/>
      <c r="B15" s="51"/>
      <c r="C15" s="50"/>
      <c r="D15" s="52"/>
      <c r="E15" s="53"/>
      <c r="F15" s="50"/>
      <c r="G15" s="52"/>
      <c r="H15" s="54"/>
      <c r="I15" s="53"/>
      <c r="J15" s="50"/>
      <c r="K15" s="50"/>
    </row>
    <row r="16" customHeight="1" spans="1:11">
      <c r="A16" s="50"/>
      <c r="B16" s="51"/>
      <c r="C16" s="50"/>
      <c r="D16" s="52"/>
      <c r="E16" s="53"/>
      <c r="F16" s="50"/>
      <c r="G16" s="52"/>
      <c r="H16" s="54"/>
      <c r="I16" s="53"/>
      <c r="J16" s="50"/>
      <c r="K16" s="50"/>
    </row>
    <row r="17" customHeight="1" spans="1:11">
      <c r="A17" s="50"/>
      <c r="B17" s="51"/>
      <c r="C17" s="50"/>
      <c r="D17" s="52"/>
      <c r="E17" s="53"/>
      <c r="F17" s="50"/>
      <c r="G17" s="52"/>
      <c r="H17" s="54"/>
      <c r="I17" s="53"/>
      <c r="J17" s="50"/>
      <c r="K17" s="50"/>
    </row>
    <row r="18" customHeight="1" spans="1:11">
      <c r="A18" s="50"/>
      <c r="B18" s="51"/>
      <c r="C18" s="50"/>
      <c r="D18" s="52"/>
      <c r="E18" s="53"/>
      <c r="F18" s="50"/>
      <c r="G18" s="52"/>
      <c r="H18" s="54"/>
      <c r="I18" s="53"/>
      <c r="J18" s="50"/>
      <c r="K18" s="50"/>
    </row>
    <row r="19" customHeight="1" spans="1:11">
      <c r="A19" s="50"/>
      <c r="B19" s="51"/>
      <c r="C19" s="50"/>
      <c r="D19" s="52"/>
      <c r="E19" s="53"/>
      <c r="F19" s="50"/>
      <c r="G19" s="52"/>
      <c r="H19" s="54"/>
      <c r="I19" s="53"/>
      <c r="J19" s="50"/>
      <c r="K19" s="50"/>
    </row>
  </sheetData>
  <mergeCells count="11">
    <mergeCell ref="A1:S1"/>
    <mergeCell ref="C2:E2"/>
    <mergeCell ref="F2:H2"/>
    <mergeCell ref="J2:K2"/>
    <mergeCell ref="L2:M2"/>
    <mergeCell ref="N2:O2"/>
    <mergeCell ref="P2:Q2"/>
    <mergeCell ref="R2:S2"/>
    <mergeCell ref="A2:A3"/>
    <mergeCell ref="B2:B3"/>
    <mergeCell ref="I2:I3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2"/>
  <sheetViews>
    <sheetView workbookViewId="0">
      <selection activeCell="G30" sqref="G30"/>
    </sheetView>
  </sheetViews>
  <sheetFormatPr defaultColWidth="9" defaultRowHeight="13.5"/>
  <cols>
    <col min="1" max="1" width="9.375" customWidth="1"/>
    <col min="2" max="2" width="8.75" customWidth="1"/>
    <col min="3" max="3" width="27" customWidth="1"/>
    <col min="4" max="4" width="7.375" customWidth="1"/>
    <col min="5" max="5" width="18.5" customWidth="1"/>
    <col min="6" max="6" width="32.25" customWidth="1"/>
    <col min="8" max="8" width="10.75" style="5" customWidth="1"/>
  </cols>
  <sheetData>
    <row r="1" spans="1:9">
      <c r="A1" s="6" t="s">
        <v>1561</v>
      </c>
      <c r="B1" s="6" t="s">
        <v>177</v>
      </c>
      <c r="C1" s="7" t="s">
        <v>178</v>
      </c>
      <c r="D1" s="6" t="s">
        <v>1562</v>
      </c>
      <c r="E1" s="8" t="s">
        <v>1563</v>
      </c>
      <c r="F1" s="9" t="s">
        <v>1564</v>
      </c>
      <c r="G1" s="6" t="s">
        <v>1565</v>
      </c>
      <c r="H1" s="10" t="s">
        <v>1566</v>
      </c>
      <c r="I1" s="6" t="s">
        <v>18</v>
      </c>
    </row>
    <row r="2" spans="1:9">
      <c r="A2" s="11">
        <v>41836892</v>
      </c>
      <c r="B2" s="11">
        <v>341</v>
      </c>
      <c r="C2" s="12" t="s">
        <v>1567</v>
      </c>
      <c r="D2" s="11">
        <v>198315</v>
      </c>
      <c r="E2" s="13" t="s">
        <v>1568</v>
      </c>
      <c r="F2" s="14" t="s">
        <v>1569</v>
      </c>
      <c r="G2" s="11">
        <v>600</v>
      </c>
      <c r="H2" s="15">
        <v>4071.6</v>
      </c>
      <c r="I2" s="11">
        <v>2613.3500000204</v>
      </c>
    </row>
    <row r="3" spans="1:9">
      <c r="A3" s="11">
        <v>41860016</v>
      </c>
      <c r="B3" s="11">
        <v>104428</v>
      </c>
      <c r="C3" s="12" t="s">
        <v>1570</v>
      </c>
      <c r="D3" s="11">
        <v>198315</v>
      </c>
      <c r="E3" s="13" t="s">
        <v>1568</v>
      </c>
      <c r="F3" s="14" t="s">
        <v>1569</v>
      </c>
      <c r="G3" s="11">
        <v>200</v>
      </c>
      <c r="H3" s="15">
        <v>1000</v>
      </c>
      <c r="I3" s="11">
        <v>530</v>
      </c>
    </row>
    <row r="4" spans="1:9">
      <c r="A4" s="11">
        <v>41864179</v>
      </c>
      <c r="B4" s="11">
        <v>385</v>
      </c>
      <c r="C4" s="12" t="s">
        <v>192</v>
      </c>
      <c r="D4" s="11">
        <v>198315</v>
      </c>
      <c r="E4" s="13" t="s">
        <v>1568</v>
      </c>
      <c r="F4" s="14" t="s">
        <v>1569</v>
      </c>
      <c r="G4" s="11">
        <v>2000</v>
      </c>
      <c r="H4" s="15">
        <v>9600</v>
      </c>
      <c r="I4" s="11">
        <v>4900</v>
      </c>
    </row>
    <row r="5" spans="1:9">
      <c r="A5" s="11">
        <v>41891161</v>
      </c>
      <c r="B5" s="11">
        <v>545</v>
      </c>
      <c r="C5" s="12" t="s">
        <v>1571</v>
      </c>
      <c r="D5" s="11">
        <v>198315</v>
      </c>
      <c r="E5" s="13" t="s">
        <v>1568</v>
      </c>
      <c r="F5" s="14" t="s">
        <v>1569</v>
      </c>
      <c r="G5" s="11">
        <v>500</v>
      </c>
      <c r="H5" s="15">
        <v>2889.97</v>
      </c>
      <c r="I5" s="11">
        <v>1669.9699999954</v>
      </c>
    </row>
    <row r="6" spans="1:9">
      <c r="A6" s="11">
        <v>41892416</v>
      </c>
      <c r="B6" s="11">
        <v>113299</v>
      </c>
      <c r="C6" s="12" t="s">
        <v>1572</v>
      </c>
      <c r="D6" s="11">
        <v>198315</v>
      </c>
      <c r="E6" s="13" t="s">
        <v>1568</v>
      </c>
      <c r="F6" s="14" t="s">
        <v>1569</v>
      </c>
      <c r="G6" s="11">
        <v>400</v>
      </c>
      <c r="H6" s="15">
        <v>2200</v>
      </c>
      <c r="I6" s="11">
        <v>1260</v>
      </c>
    </row>
    <row r="7" spans="1:9">
      <c r="A7" s="11">
        <v>41856770</v>
      </c>
      <c r="B7" s="11">
        <v>102934</v>
      </c>
      <c r="C7" s="12" t="s">
        <v>189</v>
      </c>
      <c r="D7" s="11">
        <v>200182</v>
      </c>
      <c r="E7" s="13" t="s">
        <v>1573</v>
      </c>
      <c r="F7" s="14" t="s">
        <v>1574</v>
      </c>
      <c r="G7" s="11">
        <v>2601</v>
      </c>
      <c r="H7" s="15">
        <v>16126.2</v>
      </c>
      <c r="I7" s="11">
        <v>6242.4</v>
      </c>
    </row>
    <row r="8" spans="1:9">
      <c r="A8" s="11">
        <v>41865147</v>
      </c>
      <c r="B8" s="11">
        <v>104533</v>
      </c>
      <c r="C8" s="12" t="s">
        <v>1575</v>
      </c>
      <c r="D8" s="11">
        <v>210748</v>
      </c>
      <c r="E8" s="13" t="s">
        <v>1568</v>
      </c>
      <c r="F8" s="14" t="s">
        <v>1576</v>
      </c>
      <c r="G8" s="11">
        <v>500</v>
      </c>
      <c r="H8" s="15">
        <v>3400</v>
      </c>
      <c r="I8" s="11">
        <v>2210</v>
      </c>
    </row>
    <row r="9" spans="1:9">
      <c r="A9" s="11">
        <v>41865694</v>
      </c>
      <c r="B9" s="11">
        <v>748</v>
      </c>
      <c r="C9" s="12" t="s">
        <v>1577</v>
      </c>
      <c r="D9" s="11">
        <v>206431</v>
      </c>
      <c r="E9" s="13" t="s">
        <v>1573</v>
      </c>
      <c r="F9" s="16" t="s">
        <v>1578</v>
      </c>
      <c r="G9" s="11">
        <v>5000</v>
      </c>
      <c r="H9" s="15">
        <v>5000</v>
      </c>
      <c r="I9" s="11">
        <v>3250</v>
      </c>
    </row>
    <row r="10" spans="1:9">
      <c r="A10" s="11">
        <v>41865108</v>
      </c>
      <c r="B10" s="11">
        <v>337</v>
      </c>
      <c r="C10" s="12" t="s">
        <v>199</v>
      </c>
      <c r="D10" s="11">
        <v>210147</v>
      </c>
      <c r="E10" s="13" t="s">
        <v>1579</v>
      </c>
      <c r="F10" s="14" t="s">
        <v>1580</v>
      </c>
      <c r="G10" s="11">
        <v>450</v>
      </c>
      <c r="H10" s="15">
        <v>3600</v>
      </c>
      <c r="I10" s="11">
        <v>2700</v>
      </c>
    </row>
    <row r="11" spans="1:9">
      <c r="A11" s="11">
        <v>41829865</v>
      </c>
      <c r="B11" s="11">
        <v>385</v>
      </c>
      <c r="C11" s="12" t="s">
        <v>192</v>
      </c>
      <c r="D11" s="11">
        <v>205798</v>
      </c>
      <c r="E11" s="13" t="s">
        <v>1568</v>
      </c>
      <c r="F11" s="16" t="s">
        <v>1581</v>
      </c>
      <c r="G11" s="11">
        <v>2200</v>
      </c>
      <c r="H11" s="15">
        <v>1760</v>
      </c>
      <c r="I11" s="11">
        <v>1232</v>
      </c>
    </row>
    <row r="12" spans="1:9">
      <c r="A12" s="11">
        <v>41865694</v>
      </c>
      <c r="B12" s="11">
        <v>748</v>
      </c>
      <c r="C12" s="12" t="s">
        <v>1577</v>
      </c>
      <c r="D12" s="11">
        <v>205798</v>
      </c>
      <c r="E12" s="13" t="s">
        <v>1568</v>
      </c>
      <c r="F12" s="16" t="s">
        <v>1581</v>
      </c>
      <c r="G12" s="11">
        <v>5000</v>
      </c>
      <c r="H12" s="15">
        <v>5000</v>
      </c>
      <c r="I12" s="11">
        <v>3800</v>
      </c>
    </row>
    <row r="13" spans="1:9">
      <c r="A13" s="11">
        <v>41868653</v>
      </c>
      <c r="B13" s="11">
        <v>737</v>
      </c>
      <c r="C13" s="12" t="s">
        <v>1582</v>
      </c>
      <c r="D13" s="11">
        <v>205798</v>
      </c>
      <c r="E13" s="13" t="s">
        <v>1568</v>
      </c>
      <c r="F13" s="16" t="s">
        <v>1581</v>
      </c>
      <c r="G13" s="11">
        <v>2500</v>
      </c>
      <c r="H13" s="15">
        <v>2500</v>
      </c>
      <c r="I13" s="11">
        <v>1900</v>
      </c>
    </row>
    <row r="14" spans="1:9">
      <c r="A14" s="11">
        <v>41856770</v>
      </c>
      <c r="B14" s="11">
        <v>102934</v>
      </c>
      <c r="C14" s="12" t="s">
        <v>189</v>
      </c>
      <c r="D14" s="11">
        <v>207667</v>
      </c>
      <c r="E14" s="13" t="s">
        <v>1579</v>
      </c>
      <c r="F14" s="17" t="s">
        <v>1583</v>
      </c>
      <c r="G14" s="11">
        <v>1605</v>
      </c>
      <c r="H14" s="15">
        <v>6420</v>
      </c>
      <c r="I14" s="11">
        <v>2889</v>
      </c>
    </row>
    <row r="15" spans="1:9">
      <c r="A15" s="11">
        <v>41852311</v>
      </c>
      <c r="B15" s="11">
        <v>339</v>
      </c>
      <c r="C15" s="12" t="s">
        <v>1584</v>
      </c>
      <c r="D15" s="11">
        <v>210145</v>
      </c>
      <c r="E15" s="13" t="s">
        <v>1573</v>
      </c>
      <c r="F15" s="17" t="s">
        <v>1585</v>
      </c>
      <c r="G15" s="11">
        <v>300</v>
      </c>
      <c r="H15" s="15">
        <v>1440</v>
      </c>
      <c r="I15" s="11">
        <v>870</v>
      </c>
    </row>
    <row r="16" spans="1:9">
      <c r="A16" s="11">
        <v>41853876</v>
      </c>
      <c r="B16" s="11">
        <v>339</v>
      </c>
      <c r="C16" s="12" t="s">
        <v>1584</v>
      </c>
      <c r="D16" s="11">
        <v>210145</v>
      </c>
      <c r="E16" s="13" t="s">
        <v>1573</v>
      </c>
      <c r="F16" s="17" t="s">
        <v>1585</v>
      </c>
      <c r="G16" s="11">
        <v>750</v>
      </c>
      <c r="H16" s="15">
        <v>3600</v>
      </c>
      <c r="I16" s="11">
        <v>2175</v>
      </c>
    </row>
    <row r="17" spans="1:9">
      <c r="A17" s="11">
        <v>41875021</v>
      </c>
      <c r="B17" s="11">
        <v>339</v>
      </c>
      <c r="C17" s="12" t="s">
        <v>1584</v>
      </c>
      <c r="D17" s="11">
        <v>210145</v>
      </c>
      <c r="E17" s="13" t="s">
        <v>1573</v>
      </c>
      <c r="F17" s="17" t="s">
        <v>1585</v>
      </c>
      <c r="G17" s="11">
        <v>750</v>
      </c>
      <c r="H17" s="15">
        <v>3600</v>
      </c>
      <c r="I17" s="11">
        <v>2175</v>
      </c>
    </row>
    <row r="18" spans="1:9">
      <c r="A18" s="11">
        <v>41827635</v>
      </c>
      <c r="B18" s="11">
        <v>114286</v>
      </c>
      <c r="C18" s="12" t="s">
        <v>1586</v>
      </c>
      <c r="D18" s="11">
        <v>186196</v>
      </c>
      <c r="E18" s="13" t="s">
        <v>1573</v>
      </c>
      <c r="F18" s="17" t="s">
        <v>1587</v>
      </c>
      <c r="G18" s="11">
        <v>150</v>
      </c>
      <c r="H18" s="15">
        <v>2370</v>
      </c>
      <c r="I18" s="11">
        <v>1470</v>
      </c>
    </row>
    <row r="19" spans="1:9">
      <c r="A19" s="11">
        <v>41829251</v>
      </c>
      <c r="B19" s="11">
        <v>102564</v>
      </c>
      <c r="C19" s="12" t="s">
        <v>1588</v>
      </c>
      <c r="D19" s="11">
        <v>186196</v>
      </c>
      <c r="E19" s="13" t="s">
        <v>1573</v>
      </c>
      <c r="F19" s="17" t="s">
        <v>1587</v>
      </c>
      <c r="G19" s="11">
        <v>400</v>
      </c>
      <c r="H19" s="15">
        <v>6320</v>
      </c>
      <c r="I19" s="11">
        <v>3920</v>
      </c>
    </row>
    <row r="20" spans="1:9">
      <c r="A20" s="11">
        <v>41829296</v>
      </c>
      <c r="B20" s="11">
        <v>102564</v>
      </c>
      <c r="C20" s="12" t="s">
        <v>1588</v>
      </c>
      <c r="D20" s="11">
        <v>186196</v>
      </c>
      <c r="E20" s="13" t="s">
        <v>1573</v>
      </c>
      <c r="F20" s="17" t="s">
        <v>1587</v>
      </c>
      <c r="G20" s="11">
        <v>600</v>
      </c>
      <c r="H20" s="15">
        <v>9480</v>
      </c>
      <c r="I20" s="11">
        <v>5880</v>
      </c>
    </row>
    <row r="21" spans="1:9">
      <c r="A21" s="11">
        <v>41867434</v>
      </c>
      <c r="B21" s="11">
        <v>115971</v>
      </c>
      <c r="C21" s="12" t="s">
        <v>1589</v>
      </c>
      <c r="D21" s="11">
        <v>186196</v>
      </c>
      <c r="E21" s="13" t="s">
        <v>1573</v>
      </c>
      <c r="F21" s="17" t="s">
        <v>1587</v>
      </c>
      <c r="G21" s="11">
        <v>750</v>
      </c>
      <c r="H21" s="15">
        <v>5671.18</v>
      </c>
      <c r="I21" s="11">
        <v>1171.179999975</v>
      </c>
    </row>
    <row r="22" spans="8:9">
      <c r="H22" s="5">
        <f>SUM(H2:H21)</f>
        <v>96048.95</v>
      </c>
      <c r="I22" s="1">
        <f>SUM(I2:I21)</f>
        <v>52857.8999999908</v>
      </c>
    </row>
  </sheetData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13"/>
  <sheetViews>
    <sheetView tabSelected="1" workbookViewId="0">
      <selection activeCell="G6" sqref="G6"/>
    </sheetView>
  </sheetViews>
  <sheetFormatPr defaultColWidth="9" defaultRowHeight="21" customHeight="1" outlineLevelCol="6"/>
  <cols>
    <col min="1" max="6" width="9" style="1"/>
    <col min="7" max="7" width="11" style="1" customWidth="1"/>
    <col min="8" max="16384" width="9" style="1"/>
  </cols>
  <sheetData>
    <row r="1" customHeight="1" spans="1:7">
      <c r="A1" s="2" t="s">
        <v>1590</v>
      </c>
      <c r="B1" s="2"/>
      <c r="C1" s="2"/>
      <c r="D1" s="2"/>
      <c r="E1" s="2"/>
      <c r="F1" s="2"/>
      <c r="G1" s="2"/>
    </row>
    <row r="2" customHeight="1" spans="1:7">
      <c r="A2" s="2" t="s">
        <v>11</v>
      </c>
      <c r="B2" s="2" t="s">
        <v>1591</v>
      </c>
      <c r="C2" s="2" t="s">
        <v>12</v>
      </c>
      <c r="D2" s="2" t="s">
        <v>1592</v>
      </c>
      <c r="E2" s="2" t="s">
        <v>1593</v>
      </c>
      <c r="F2" s="2" t="s">
        <v>1594</v>
      </c>
      <c r="G2" s="3" t="s">
        <v>206</v>
      </c>
    </row>
    <row r="3" customHeight="1" spans="1:7">
      <c r="A3" s="4">
        <v>1</v>
      </c>
      <c r="B3" s="4" t="s">
        <v>1595</v>
      </c>
      <c r="C3" s="4">
        <v>704</v>
      </c>
      <c r="D3" s="4" t="s">
        <v>1596</v>
      </c>
      <c r="E3" s="4">
        <v>6385</v>
      </c>
      <c r="F3" s="4" t="s">
        <v>1048</v>
      </c>
      <c r="G3" s="4">
        <v>0</v>
      </c>
    </row>
    <row r="4" customHeight="1" spans="1:7">
      <c r="A4" s="4">
        <v>2</v>
      </c>
      <c r="B4" s="4" t="s">
        <v>1595</v>
      </c>
      <c r="C4" s="4">
        <v>704</v>
      </c>
      <c r="D4" s="4" t="s">
        <v>1596</v>
      </c>
      <c r="E4" s="4">
        <v>6505</v>
      </c>
      <c r="F4" s="4" t="s">
        <v>993</v>
      </c>
      <c r="G4" s="4">
        <v>0</v>
      </c>
    </row>
    <row r="5" customHeight="1" spans="1:7">
      <c r="A5" s="4">
        <v>3</v>
      </c>
      <c r="B5" s="4" t="s">
        <v>1595</v>
      </c>
      <c r="C5" s="4">
        <v>704</v>
      </c>
      <c r="D5" s="4" t="s">
        <v>1596</v>
      </c>
      <c r="E5" s="4">
        <v>10953</v>
      </c>
      <c r="F5" s="4" t="s">
        <v>1282</v>
      </c>
      <c r="G5" s="4">
        <v>0</v>
      </c>
    </row>
    <row r="6" customHeight="1" spans="1:7">
      <c r="A6" s="4">
        <v>4</v>
      </c>
      <c r="B6" s="4" t="s">
        <v>1595</v>
      </c>
      <c r="C6" s="4">
        <v>704</v>
      </c>
      <c r="D6" s="4" t="s">
        <v>1596</v>
      </c>
      <c r="E6" s="4">
        <v>13773</v>
      </c>
      <c r="F6" s="4" t="s">
        <v>1597</v>
      </c>
      <c r="G6" s="4">
        <v>0</v>
      </c>
    </row>
    <row r="7" customHeight="1" spans="1:7">
      <c r="A7" s="4"/>
      <c r="B7" s="4"/>
      <c r="C7" s="4"/>
      <c r="D7" s="4"/>
      <c r="E7" s="4"/>
      <c r="F7" s="4"/>
      <c r="G7" s="4"/>
    </row>
    <row r="8" customHeight="1" spans="1:7">
      <c r="A8" s="4"/>
      <c r="B8" s="4"/>
      <c r="C8" s="4"/>
      <c r="D8" s="4"/>
      <c r="E8" s="4"/>
      <c r="F8" s="4"/>
      <c r="G8" s="4"/>
    </row>
    <row r="9" customHeight="1" spans="1:7">
      <c r="A9" s="4"/>
      <c r="B9" s="4"/>
      <c r="C9" s="4"/>
      <c r="D9" s="4"/>
      <c r="E9" s="4"/>
      <c r="F9" s="4"/>
      <c r="G9" s="4"/>
    </row>
    <row r="10" customHeight="1" spans="1:7">
      <c r="A10" s="4"/>
      <c r="B10" s="4"/>
      <c r="C10" s="4"/>
      <c r="D10" s="4"/>
      <c r="E10" s="4"/>
      <c r="F10" s="4"/>
      <c r="G10" s="4"/>
    </row>
    <row r="11" customHeight="1" spans="1:7">
      <c r="A11" s="4"/>
      <c r="B11" s="4"/>
      <c r="C11" s="4"/>
      <c r="D11" s="4"/>
      <c r="E11" s="4"/>
      <c r="F11" s="4"/>
      <c r="G11" s="4"/>
    </row>
    <row r="12" customHeight="1" spans="1:7">
      <c r="A12" s="4"/>
      <c r="B12" s="4"/>
      <c r="C12" s="4"/>
      <c r="D12" s="4"/>
      <c r="E12" s="4"/>
      <c r="F12" s="4"/>
      <c r="G12" s="4"/>
    </row>
    <row r="13" customHeight="1" spans="1:7">
      <c r="A13" s="4"/>
      <c r="B13" s="4"/>
      <c r="C13" s="4"/>
      <c r="D13" s="4"/>
      <c r="E13" s="4"/>
      <c r="F13" s="4"/>
      <c r="G13" s="4"/>
    </row>
  </sheetData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12.12-12.15数据情况</vt:lpstr>
      <vt:lpstr>员工个人奖励</vt:lpstr>
      <vt:lpstr>考试处罚</vt:lpstr>
      <vt:lpstr>片区完成情况</vt:lpstr>
      <vt:lpstr>口罩团购销售</vt:lpstr>
      <vt:lpstr>员工奖励分配明细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2020-12-09T08:07:00Z</dcterms:created>
  <dcterms:modified xsi:type="dcterms:W3CDTF">2020-12-28T13:01:39Z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2052-10.1.0.7346</vt:lpwstr>
  </property>
</Properties>
</file>