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4" activeTab="14"/>
  </bookViews>
  <sheets>
    <sheet name="王信全" sheetId="1" r:id="rId1"/>
    <sheet name="傅一怒" sheetId="2" r:id="rId2"/>
    <sheet name="李鸿美" sheetId="3" r:id="rId3"/>
    <sheet name="廖志立" sheetId="4" r:id="rId4"/>
    <sheet name="白淑仪" sheetId="5" r:id="rId5"/>
    <sheet name="岳果" sheetId="6" r:id="rId6"/>
    <sheet name="廖连鸿" sheetId="7" r:id="rId7"/>
    <sheet name="何正安" sheetId="8" r:id="rId8"/>
    <sheet name="陈建杉" sheetId="9" r:id="rId9"/>
    <sheet name="周贡明" sheetId="10" r:id="rId10"/>
    <sheet name="付安" sheetId="11" r:id="rId11"/>
    <sheet name="廖心悦" sheetId="12" r:id="rId12"/>
    <sheet name="李晓菲" sheetId="13" state="hidden" r:id="rId13"/>
    <sheet name="凌纯" sheetId="14" state="hidden" r:id="rId14"/>
    <sheet name="金雅春" sheetId="15" r:id="rId15"/>
  </sheets>
  <calcPr calcId="144525"/>
</workbook>
</file>

<file path=xl/sharedStrings.xml><?xml version="1.0" encoding="utf-8"?>
<sst xmlns="http://schemas.openxmlformats.org/spreadsheetml/2006/main" count="243" uniqueCount="42">
  <si>
    <t>旗舰店王信全医生11月工资条</t>
  </si>
  <si>
    <t>本月基础销售信息：</t>
  </si>
  <si>
    <t>门店</t>
  </si>
  <si>
    <t>交易笔数</t>
  </si>
  <si>
    <t>中药销售额</t>
  </si>
  <si>
    <t>提成额</t>
  </si>
  <si>
    <t>出勤天数</t>
  </si>
  <si>
    <t>出勤补贴</t>
  </si>
  <si>
    <t>旗舰店</t>
  </si>
  <si>
    <t>工资条：</t>
  </si>
  <si>
    <t>职务津贴</t>
  </si>
  <si>
    <t>职称津贴</t>
  </si>
  <si>
    <t>销售提成</t>
  </si>
  <si>
    <t>生日费</t>
  </si>
  <si>
    <t>实发合计</t>
  </si>
  <si>
    <t>旗舰店傅一怒医生11月工资条</t>
  </si>
  <si>
    <t>成药销售额</t>
  </si>
  <si>
    <t>旗舰店李鸿美医生11月工资条</t>
  </si>
  <si>
    <t>光华店</t>
  </si>
  <si>
    <t>合计</t>
  </si>
  <si>
    <t>旗舰店廖志立医生11月工资条</t>
  </si>
  <si>
    <t>光华村店</t>
  </si>
  <si>
    <t>旗舰店白淑仪医生11月工资条</t>
  </si>
  <si>
    <t>免煎剂</t>
  </si>
  <si>
    <t>旗舰店岳果医生11月工资条</t>
  </si>
  <si>
    <t>旗舰店廖连鸿医生11月工资条</t>
  </si>
  <si>
    <t>旗舰店何正安医生11月工资条</t>
  </si>
  <si>
    <t>笔数奖励</t>
  </si>
  <si>
    <t>/</t>
  </si>
  <si>
    <t>十二桥店</t>
  </si>
  <si>
    <t>成汉南路店</t>
  </si>
  <si>
    <t>旗舰店陈建杉医生11月工资条</t>
  </si>
  <si>
    <t>旗舰店周贡明医生11月工资条</t>
  </si>
  <si>
    <t>鹿角胶销售</t>
  </si>
  <si>
    <t>科华店</t>
  </si>
  <si>
    <t>旗舰店付安医生11月工资条</t>
  </si>
  <si>
    <t>十二桥</t>
  </si>
  <si>
    <t>旗舰店廖心悦医生11月工资条</t>
  </si>
  <si>
    <t>销售额</t>
  </si>
  <si>
    <t>旗舰店李晓菲医生10月工资条</t>
  </si>
  <si>
    <t>旗舰店凌纯医生9月工资条</t>
  </si>
  <si>
    <t>旗舰店金雅春医生11月工资条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</si>
</sst>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1" fillId="0" borderId="0"/>
    <xf numFmtId="0" fontId="7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15" borderId="12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14" fillId="13" borderId="1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F8" sqref="F8"/>
    </sheetView>
  </sheetViews>
  <sheetFormatPr defaultColWidth="9" defaultRowHeight="13.5" outlineLevelCol="6"/>
  <cols>
    <col min="1" max="7" width="12.125" customWidth="1"/>
  </cols>
  <sheetData>
    <row r="1" ht="24" customHeight="1" spans="1:7">
      <c r="A1" s="1" t="s">
        <v>0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6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/>
    </row>
    <row r="4" ht="26" customHeight="1" spans="1:7">
      <c r="A4" s="4" t="s">
        <v>8</v>
      </c>
      <c r="B4" s="4">
        <v>13</v>
      </c>
      <c r="C4" s="6">
        <v>1105.3</v>
      </c>
      <c r="D4" s="6">
        <f>C4*0.15</f>
        <v>165.795</v>
      </c>
      <c r="E4" s="4">
        <v>9</v>
      </c>
      <c r="F4" s="4">
        <f>E4*30</f>
        <v>270</v>
      </c>
      <c r="G4" s="3"/>
    </row>
    <row r="5" ht="13" customHeight="1" spans="1:7">
      <c r="A5" s="3"/>
      <c r="B5" s="3"/>
      <c r="C5" s="3"/>
      <c r="D5" s="3"/>
      <c r="E5" s="3"/>
      <c r="F5" s="3"/>
      <c r="G5" s="3"/>
    </row>
    <row r="6" ht="26" customHeight="1" spans="1:7">
      <c r="A6" s="3" t="s">
        <v>9</v>
      </c>
      <c r="B6" s="3"/>
      <c r="C6" s="3"/>
      <c r="D6" s="3"/>
      <c r="E6" s="3"/>
      <c r="F6" s="3"/>
      <c r="G6" s="3"/>
    </row>
    <row r="7" ht="26" customHeight="1" spans="1:6">
      <c r="A7" s="4" t="s">
        <v>10</v>
      </c>
      <c r="B7" s="4" t="s">
        <v>11</v>
      </c>
      <c r="C7" s="4" t="s">
        <v>12</v>
      </c>
      <c r="D7" s="4" t="s">
        <v>7</v>
      </c>
      <c r="E7" s="4" t="s">
        <v>13</v>
      </c>
      <c r="F7" s="4" t="s">
        <v>14</v>
      </c>
    </row>
    <row r="8" ht="26" customHeight="1" spans="1:6">
      <c r="A8" s="4">
        <v>100</v>
      </c>
      <c r="B8" s="4">
        <v>500</v>
      </c>
      <c r="C8" s="6">
        <f>D4</f>
        <v>165.795</v>
      </c>
      <c r="D8" s="4">
        <f>F4</f>
        <v>270</v>
      </c>
      <c r="E8" s="4">
        <v>50</v>
      </c>
      <c r="F8" s="6">
        <f>SUM(A8:E8)</f>
        <v>1085.795</v>
      </c>
    </row>
    <row r="9" ht="26" customHeight="1"/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C3" sqref="C3:D3"/>
    </sheetView>
  </sheetViews>
  <sheetFormatPr defaultColWidth="9" defaultRowHeight="13.5"/>
  <cols>
    <col min="1" max="8" width="12.125" customWidth="1"/>
  </cols>
  <sheetData>
    <row r="1" ht="24" customHeight="1" spans="1:8">
      <c r="A1" s="1" t="s">
        <v>32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9">
      <c r="A3" s="4" t="s">
        <v>2</v>
      </c>
      <c r="B3" s="4" t="s">
        <v>3</v>
      </c>
      <c r="C3" s="4" t="s">
        <v>4</v>
      </c>
      <c r="D3" s="4" t="s">
        <v>16</v>
      </c>
      <c r="E3" s="4" t="s">
        <v>33</v>
      </c>
      <c r="F3" s="5" t="s">
        <v>5</v>
      </c>
      <c r="G3" s="4" t="s">
        <v>6</v>
      </c>
      <c r="H3" s="5" t="s">
        <v>7</v>
      </c>
      <c r="I3" s="3"/>
    </row>
    <row r="4" ht="24" customHeight="1" spans="1:9">
      <c r="A4" s="4" t="s">
        <v>8</v>
      </c>
      <c r="B4" s="4">
        <v>29</v>
      </c>
      <c r="C4" s="10">
        <v>18804.94</v>
      </c>
      <c r="D4" s="10">
        <v>5665.67</v>
      </c>
      <c r="E4" s="10">
        <v>3256.2</v>
      </c>
      <c r="F4" s="11">
        <f>C4*0.11+(D4+E4)*0.03</f>
        <v>2336.1995</v>
      </c>
      <c r="G4" s="10">
        <v>8</v>
      </c>
      <c r="H4" s="10">
        <f>G4*35</f>
        <v>280</v>
      </c>
      <c r="I4" s="3"/>
    </row>
    <row r="5" ht="24" customHeight="1" spans="1:9">
      <c r="A5" s="4" t="s">
        <v>34</v>
      </c>
      <c r="B5" s="4">
        <v>26</v>
      </c>
      <c r="C5" s="15"/>
      <c r="D5" s="15"/>
      <c r="E5" s="15"/>
      <c r="F5" s="16"/>
      <c r="G5" s="12"/>
      <c r="H5" s="12"/>
      <c r="I5" s="3"/>
    </row>
    <row r="6" ht="24" customHeight="1" spans="1:9">
      <c r="A6" s="4" t="s">
        <v>19</v>
      </c>
      <c r="B6" s="4">
        <f>SUM(B4:B5)</f>
        <v>55</v>
      </c>
      <c r="C6" s="4">
        <f>SUM(C4:C5)</f>
        <v>18804.94</v>
      </c>
      <c r="D6" s="4">
        <f>SUM(D4:D5)</f>
        <v>5665.67</v>
      </c>
      <c r="E6" s="4">
        <f>SUM(E4:E5)</f>
        <v>3256.2</v>
      </c>
      <c r="F6" s="6">
        <f>SUM(F4:F5)</f>
        <v>2336.1995</v>
      </c>
      <c r="G6" s="4">
        <f>SUM(G4:G5)</f>
        <v>8</v>
      </c>
      <c r="H6" s="4">
        <f>SUM(H4:H5)</f>
        <v>280</v>
      </c>
      <c r="I6" s="3"/>
    </row>
    <row r="7" customFormat="1" ht="26" customHeight="1" spans="1:7">
      <c r="A7" s="3"/>
      <c r="B7" s="3"/>
      <c r="C7" s="3"/>
      <c r="D7" s="3"/>
      <c r="E7" s="3"/>
      <c r="F7" s="3"/>
      <c r="G7" s="3"/>
    </row>
    <row r="8" customFormat="1" ht="26" customHeight="1" spans="1:7">
      <c r="A8" s="3" t="s">
        <v>9</v>
      </c>
      <c r="B8" s="3"/>
      <c r="C8" s="3"/>
      <c r="D8" s="3"/>
      <c r="E8" s="3"/>
      <c r="F8" s="3"/>
      <c r="G8" s="3"/>
    </row>
    <row r="9" customFormat="1" ht="26" customHeight="1" spans="1:4">
      <c r="A9" s="4" t="s">
        <v>12</v>
      </c>
      <c r="B9" s="4" t="s">
        <v>7</v>
      </c>
      <c r="C9" s="4" t="s">
        <v>14</v>
      </c>
      <c r="D9" s="8"/>
    </row>
    <row r="10" customFormat="1" ht="23" customHeight="1" spans="1:4">
      <c r="A10" s="6">
        <f>F6</f>
        <v>2336.1995</v>
      </c>
      <c r="B10" s="4">
        <f>H4</f>
        <v>280</v>
      </c>
      <c r="C10" s="6">
        <f>SUM(A10:B10)</f>
        <v>2616.1995</v>
      </c>
      <c r="D10" s="9"/>
    </row>
  </sheetData>
  <mergeCells count="7">
    <mergeCell ref="A1:G1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F15" sqref="F15"/>
    </sheetView>
  </sheetViews>
  <sheetFormatPr defaultColWidth="9" defaultRowHeight="13.5"/>
  <cols>
    <col min="1" max="8" width="12.125" customWidth="1"/>
  </cols>
  <sheetData>
    <row r="1" ht="24" customHeight="1" spans="1:8">
      <c r="A1" s="1" t="s">
        <v>35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9">
      <c r="A3" s="4" t="s">
        <v>2</v>
      </c>
      <c r="B3" s="4" t="s">
        <v>3</v>
      </c>
      <c r="C3" s="5" t="s">
        <v>27</v>
      </c>
      <c r="D3" s="4" t="s">
        <v>4</v>
      </c>
      <c r="E3" s="4" t="s">
        <v>16</v>
      </c>
      <c r="F3" s="5" t="s">
        <v>5</v>
      </c>
      <c r="G3" s="4" t="s">
        <v>6</v>
      </c>
      <c r="H3" s="5" t="s">
        <v>7</v>
      </c>
      <c r="I3" s="3"/>
    </row>
    <row r="4" ht="24" customHeight="1" spans="1:9">
      <c r="A4" s="4" t="s">
        <v>8</v>
      </c>
      <c r="B4" s="4">
        <v>17</v>
      </c>
      <c r="C4" s="4" t="s">
        <v>28</v>
      </c>
      <c r="D4" s="10">
        <v>6381.72</v>
      </c>
      <c r="E4" s="10">
        <v>313.55</v>
      </c>
      <c r="F4" s="11">
        <f>D4*0.1+E4*0.03</f>
        <v>647.5785</v>
      </c>
      <c r="G4" s="7">
        <v>10</v>
      </c>
      <c r="H4" s="7">
        <f>G4*30</f>
        <v>300</v>
      </c>
      <c r="I4" s="3"/>
    </row>
    <row r="5" ht="24" customHeight="1" spans="1:9">
      <c r="A5" s="4" t="s">
        <v>34</v>
      </c>
      <c r="B5" s="4">
        <v>15</v>
      </c>
      <c r="C5" s="4" t="s">
        <v>28</v>
      </c>
      <c r="D5" s="12"/>
      <c r="E5" s="12"/>
      <c r="F5" s="13"/>
      <c r="G5" s="14"/>
      <c r="H5" s="14"/>
      <c r="I5" s="3"/>
    </row>
    <row r="6" ht="24" customHeight="1" spans="1:9">
      <c r="A6" s="4" t="s">
        <v>36</v>
      </c>
      <c r="B6" s="4">
        <v>9</v>
      </c>
      <c r="C6" s="4" t="s">
        <v>28</v>
      </c>
      <c r="D6" s="15"/>
      <c r="E6" s="15"/>
      <c r="F6" s="16"/>
      <c r="G6" s="14"/>
      <c r="H6" s="14"/>
      <c r="I6" s="3"/>
    </row>
    <row r="7" ht="24" customHeight="1" spans="1:9">
      <c r="A7" s="4" t="s">
        <v>30</v>
      </c>
      <c r="B7" s="4">
        <v>83</v>
      </c>
      <c r="C7" s="4">
        <f>B7*5</f>
        <v>415</v>
      </c>
      <c r="D7" s="6">
        <v>14587.14</v>
      </c>
      <c r="E7" s="6">
        <v>258.1</v>
      </c>
      <c r="F7" s="6">
        <f>D7*0.12+E7*0.03</f>
        <v>1758.1998</v>
      </c>
      <c r="G7" s="7">
        <v>11</v>
      </c>
      <c r="H7" s="7">
        <f>G7*50</f>
        <v>550</v>
      </c>
      <c r="I7" s="3"/>
    </row>
    <row r="8" ht="24" customHeight="1" spans="1:9">
      <c r="A8" s="4" t="s">
        <v>19</v>
      </c>
      <c r="B8" s="4">
        <f>SUM(B4:B7)</f>
        <v>124</v>
      </c>
      <c r="C8" s="4">
        <f>SUM(C4:C7)</f>
        <v>415</v>
      </c>
      <c r="D8" s="4">
        <f>SUM(D4:D7)</f>
        <v>20968.86</v>
      </c>
      <c r="E8" s="4">
        <f>SUM(E4:E7)</f>
        <v>571.650000000001</v>
      </c>
      <c r="F8" s="6">
        <f>SUM(F4:F7)</f>
        <v>2405.7783</v>
      </c>
      <c r="G8" s="4">
        <f>SUM(G4:G7)</f>
        <v>21</v>
      </c>
      <c r="H8" s="4">
        <f>SUM(H4:H7)</f>
        <v>850</v>
      </c>
      <c r="I8" s="3"/>
    </row>
    <row r="9" customFormat="1" ht="26" customHeight="1" spans="1:7">
      <c r="A9" s="3"/>
      <c r="B9" s="3"/>
      <c r="C9" s="3"/>
      <c r="D9" s="3"/>
      <c r="E9" s="3"/>
      <c r="F9" s="3"/>
      <c r="G9" s="3"/>
    </row>
    <row r="10" customFormat="1" ht="26" customHeight="1" spans="1:7">
      <c r="A10" s="3" t="s">
        <v>9</v>
      </c>
      <c r="B10" s="3"/>
      <c r="C10" s="3"/>
      <c r="D10" s="3"/>
      <c r="E10" s="3"/>
      <c r="F10" s="3"/>
      <c r="G10" s="3"/>
    </row>
    <row r="11" customFormat="1" ht="26" customHeight="1" spans="1:4">
      <c r="A11" s="4" t="s">
        <v>12</v>
      </c>
      <c r="B11" s="4" t="s">
        <v>7</v>
      </c>
      <c r="C11" s="4" t="s">
        <v>14</v>
      </c>
      <c r="D11" s="8"/>
    </row>
    <row r="12" customFormat="1" ht="23" customHeight="1" spans="1:4">
      <c r="A12" s="6">
        <f>F8+C8</f>
        <v>2820.7783</v>
      </c>
      <c r="B12" s="4">
        <f>H8</f>
        <v>850</v>
      </c>
      <c r="C12" s="6">
        <f>SUM(A12:B12)</f>
        <v>3670.7783</v>
      </c>
      <c r="D12" s="9"/>
    </row>
  </sheetData>
  <mergeCells count="6">
    <mergeCell ref="A1:G1"/>
    <mergeCell ref="D4:D6"/>
    <mergeCell ref="E4:E6"/>
    <mergeCell ref="F4:F6"/>
    <mergeCell ref="G4:G6"/>
    <mergeCell ref="H4:H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D9" sqref="D9"/>
    </sheetView>
  </sheetViews>
  <sheetFormatPr defaultColWidth="9" defaultRowHeight="13.5" outlineLevelCol="6"/>
  <cols>
    <col min="1" max="7" width="12.125" customWidth="1"/>
  </cols>
  <sheetData>
    <row r="1" ht="24" customHeight="1" spans="1:7">
      <c r="A1" s="1" t="s">
        <v>37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4" customHeight="1" spans="1:7">
      <c r="A3" s="4" t="s">
        <v>2</v>
      </c>
      <c r="B3" s="4" t="s">
        <v>3</v>
      </c>
      <c r="C3" s="4" t="s">
        <v>38</v>
      </c>
      <c r="D3" s="4" t="s">
        <v>5</v>
      </c>
      <c r="E3" s="4" t="s">
        <v>6</v>
      </c>
      <c r="F3" s="4" t="s">
        <v>7</v>
      </c>
      <c r="G3" s="3"/>
    </row>
    <row r="4" ht="24" customHeight="1" spans="1:7">
      <c r="A4" s="4" t="s">
        <v>8</v>
      </c>
      <c r="B4" s="4">
        <v>25</v>
      </c>
      <c r="C4" s="4">
        <v>1789.9</v>
      </c>
      <c r="D4" s="6">
        <f>C4*0.1</f>
        <v>178.99</v>
      </c>
      <c r="E4" s="7">
        <v>13</v>
      </c>
      <c r="F4" s="7">
        <f>E4*30</f>
        <v>390</v>
      </c>
      <c r="G4" s="3"/>
    </row>
    <row r="5" ht="24" customHeight="1" spans="1:7">
      <c r="A5" s="4" t="s">
        <v>19</v>
      </c>
      <c r="B5" s="4">
        <f t="shared" ref="B5:F5" si="0">SUM(B4:B4)</f>
        <v>25</v>
      </c>
      <c r="C5" s="4">
        <f t="shared" si="0"/>
        <v>1789.9</v>
      </c>
      <c r="D5" s="6">
        <f t="shared" si="0"/>
        <v>178.99</v>
      </c>
      <c r="E5" s="4">
        <f t="shared" si="0"/>
        <v>13</v>
      </c>
      <c r="F5" s="4">
        <f t="shared" si="0"/>
        <v>390</v>
      </c>
      <c r="G5" s="3"/>
    </row>
    <row r="6" customFormat="1" ht="26" customHeight="1" spans="1:6">
      <c r="A6" s="3"/>
      <c r="B6" s="3"/>
      <c r="C6" s="3"/>
      <c r="D6" s="3"/>
      <c r="E6" s="3"/>
      <c r="F6" s="3"/>
    </row>
    <row r="7" customFormat="1" ht="26" customHeight="1" spans="1:6">
      <c r="A7" s="3" t="s">
        <v>9</v>
      </c>
      <c r="B7" s="3"/>
      <c r="C7" s="3"/>
      <c r="D7" s="3"/>
      <c r="E7" s="3"/>
      <c r="F7" s="3"/>
    </row>
    <row r="8" customFormat="1" ht="26" customHeight="1" spans="1:4">
      <c r="A8" s="4" t="s">
        <v>12</v>
      </c>
      <c r="B8" s="4" t="s">
        <v>7</v>
      </c>
      <c r="C8" s="4" t="s">
        <v>13</v>
      </c>
      <c r="D8" s="4" t="s">
        <v>14</v>
      </c>
    </row>
    <row r="9" customFormat="1" ht="23" customHeight="1" spans="1:4">
      <c r="A9" s="6">
        <f>D5</f>
        <v>178.99</v>
      </c>
      <c r="B9" s="4">
        <f>F4</f>
        <v>390</v>
      </c>
      <c r="C9" s="4">
        <v>50</v>
      </c>
      <c r="D9" s="6">
        <f>SUM(A9:C9)</f>
        <v>618.99</v>
      </c>
    </row>
  </sheetData>
  <mergeCells count="1">
    <mergeCell ref="A1:F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2" sqref="A2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39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7">
      <c r="A3" s="4" t="s">
        <v>2</v>
      </c>
      <c r="B3" s="4" t="s">
        <v>3</v>
      </c>
      <c r="C3" s="4" t="s">
        <v>38</v>
      </c>
      <c r="D3" s="5" t="s">
        <v>5</v>
      </c>
      <c r="E3" s="4" t="s">
        <v>6</v>
      </c>
      <c r="F3" s="5" t="s">
        <v>7</v>
      </c>
      <c r="G3" s="3"/>
    </row>
    <row r="4" ht="24" customHeight="1" spans="1:7">
      <c r="A4" s="4" t="s">
        <v>8</v>
      </c>
      <c r="B4" s="4">
        <v>0</v>
      </c>
      <c r="C4" s="4">
        <v>0</v>
      </c>
      <c r="D4" s="6">
        <f>C4*0.1</f>
        <v>0</v>
      </c>
      <c r="E4" s="7">
        <v>4</v>
      </c>
      <c r="F4" s="7">
        <f>E4*30</f>
        <v>120</v>
      </c>
      <c r="G4" s="3"/>
    </row>
    <row r="5" customFormat="1" ht="24" customHeight="1" spans="1:7">
      <c r="A5" s="4" t="s">
        <v>19</v>
      </c>
      <c r="B5" s="4">
        <f>SUM(B4:B4)</f>
        <v>0</v>
      </c>
      <c r="C5" s="4">
        <f>SUM(C4:C4)</f>
        <v>0</v>
      </c>
      <c r="D5" s="4">
        <f>SUM(D4:D4)</f>
        <v>0</v>
      </c>
      <c r="E5" s="4">
        <f>SUM(E4:E4)</f>
        <v>4</v>
      </c>
      <c r="F5" s="4">
        <f>SUM(F4:F4)</f>
        <v>120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9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12</v>
      </c>
      <c r="B8" s="4" t="s">
        <v>7</v>
      </c>
      <c r="C8" s="4" t="s">
        <v>14</v>
      </c>
      <c r="D8" s="8"/>
    </row>
    <row r="9" customFormat="1" ht="23" customHeight="1" spans="1:4">
      <c r="A9" s="6">
        <v>0</v>
      </c>
      <c r="B9" s="4">
        <f>F5</f>
        <v>120</v>
      </c>
      <c r="C9" s="6">
        <f>SUM(A9:B9)</f>
        <v>120</v>
      </c>
      <c r="D9" s="9"/>
    </row>
  </sheetData>
  <mergeCells count="1">
    <mergeCell ref="A1:G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11" sqref="E11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40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7">
      <c r="A3" s="4" t="s">
        <v>2</v>
      </c>
      <c r="B3" s="4" t="s">
        <v>3</v>
      </c>
      <c r="C3" s="4" t="s">
        <v>38</v>
      </c>
      <c r="D3" s="5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2</v>
      </c>
      <c r="C4" s="4">
        <v>218.24</v>
      </c>
      <c r="D4" s="6">
        <f>C4*0.1</f>
        <v>21.824</v>
      </c>
      <c r="E4" s="7">
        <v>5</v>
      </c>
      <c r="F4" s="7">
        <f>E4*30</f>
        <v>150</v>
      </c>
      <c r="G4" s="3"/>
    </row>
    <row r="5" customFormat="1" ht="24" customHeight="1" spans="1:7">
      <c r="A5" s="4" t="s">
        <v>19</v>
      </c>
      <c r="B5" s="4">
        <f t="shared" ref="B5:F5" si="0">SUM(B4:B4)</f>
        <v>2</v>
      </c>
      <c r="C5" s="4">
        <f t="shared" si="0"/>
        <v>218.24</v>
      </c>
      <c r="D5" s="4">
        <f t="shared" si="0"/>
        <v>21.824</v>
      </c>
      <c r="E5" s="4">
        <f t="shared" si="0"/>
        <v>5</v>
      </c>
      <c r="F5" s="4">
        <f t="shared" si="0"/>
        <v>150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9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12</v>
      </c>
      <c r="B8" s="4" t="s">
        <v>7</v>
      </c>
      <c r="C8" s="4" t="s">
        <v>14</v>
      </c>
      <c r="D8" s="8"/>
    </row>
    <row r="9" customFormat="1" ht="23" customHeight="1" spans="1:4">
      <c r="A9" s="6">
        <f>D5</f>
        <v>21.824</v>
      </c>
      <c r="B9" s="4">
        <f>F5</f>
        <v>150</v>
      </c>
      <c r="C9" s="6">
        <f>SUM(A9:B9)</f>
        <v>171.824</v>
      </c>
      <c r="D9" s="9"/>
    </row>
  </sheetData>
  <mergeCells count="1">
    <mergeCell ref="A1:G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E5" sqref="E5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41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7">
      <c r="A3" s="4" t="s">
        <v>2</v>
      </c>
      <c r="B3" s="4" t="s">
        <v>3</v>
      </c>
      <c r="C3" s="4" t="s">
        <v>38</v>
      </c>
      <c r="D3" s="5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2</v>
      </c>
      <c r="C4" s="4">
        <v>252.3</v>
      </c>
      <c r="D4" s="6">
        <f>C4*0.1</f>
        <v>25.23</v>
      </c>
      <c r="E4" s="7">
        <v>3</v>
      </c>
      <c r="F4" s="7">
        <f>E4*30</f>
        <v>90</v>
      </c>
      <c r="G4" s="3"/>
    </row>
    <row r="5" customFormat="1" ht="24" customHeight="1" spans="1:7">
      <c r="A5" s="4" t="s">
        <v>19</v>
      </c>
      <c r="B5" s="4">
        <f t="shared" ref="B5:F5" si="0">SUM(B4:B4)</f>
        <v>2</v>
      </c>
      <c r="C5" s="4">
        <f t="shared" si="0"/>
        <v>252.3</v>
      </c>
      <c r="D5" s="4">
        <f t="shared" si="0"/>
        <v>25.23</v>
      </c>
      <c r="E5" s="4">
        <f t="shared" si="0"/>
        <v>3</v>
      </c>
      <c r="F5" s="4">
        <f t="shared" si="0"/>
        <v>90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9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12</v>
      </c>
      <c r="B8" s="4" t="s">
        <v>7</v>
      </c>
      <c r="C8" s="4" t="s">
        <v>14</v>
      </c>
      <c r="D8" s="8"/>
    </row>
    <row r="9" customFormat="1" ht="23" customHeight="1" spans="1:4">
      <c r="A9" s="6">
        <f>D5</f>
        <v>25.23</v>
      </c>
      <c r="B9" s="4">
        <f>F5</f>
        <v>90</v>
      </c>
      <c r="C9" s="6">
        <f>SUM(A9:B9)</f>
        <v>115.23</v>
      </c>
      <c r="D9" s="9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3" sqref="C3:D3"/>
    </sheetView>
  </sheetViews>
  <sheetFormatPr defaultColWidth="9" defaultRowHeight="13.5" outlineLevelCol="7"/>
  <cols>
    <col min="1" max="7" width="12.125" customWidth="1"/>
  </cols>
  <sheetData>
    <row r="1" ht="24" customHeight="1" spans="1:7">
      <c r="A1" s="1" t="s">
        <v>15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6" customHeight="1" spans="1:8">
      <c r="A3" s="4" t="s">
        <v>2</v>
      </c>
      <c r="B3" s="4" t="s">
        <v>3</v>
      </c>
      <c r="C3" s="4" t="s">
        <v>4</v>
      </c>
      <c r="D3" s="4" t="s">
        <v>16</v>
      </c>
      <c r="E3" s="4" t="s">
        <v>5</v>
      </c>
      <c r="F3" s="4" t="s">
        <v>6</v>
      </c>
      <c r="G3" s="4" t="s">
        <v>7</v>
      </c>
      <c r="H3" s="3"/>
    </row>
    <row r="4" ht="26" customHeight="1" spans="1:8">
      <c r="A4" s="4" t="s">
        <v>8</v>
      </c>
      <c r="B4" s="4">
        <v>36</v>
      </c>
      <c r="C4" s="4">
        <v>8120.95</v>
      </c>
      <c r="D4" s="4">
        <v>984.3</v>
      </c>
      <c r="E4" s="6">
        <f>C4*0.1+D4*0.03</f>
        <v>841.624</v>
      </c>
      <c r="F4" s="4">
        <v>9</v>
      </c>
      <c r="G4" s="4">
        <f>F4*30</f>
        <v>270</v>
      </c>
      <c r="H4" s="3"/>
    </row>
    <row r="5" ht="13" customHeight="1" spans="1:7">
      <c r="A5" s="3"/>
      <c r="B5" s="3"/>
      <c r="C5" s="3"/>
      <c r="D5" s="3"/>
      <c r="E5" s="3"/>
      <c r="F5" s="3"/>
      <c r="G5" s="3"/>
    </row>
    <row r="6" ht="26" customHeight="1" spans="1:7">
      <c r="A6" s="3" t="s">
        <v>9</v>
      </c>
      <c r="B6" s="3"/>
      <c r="C6" s="3"/>
      <c r="D6" s="3"/>
      <c r="E6" s="3"/>
      <c r="F6" s="3"/>
      <c r="G6" s="3"/>
    </row>
    <row r="7" customFormat="1" ht="26" customHeight="1" spans="1:4">
      <c r="A7" s="4" t="s">
        <v>11</v>
      </c>
      <c r="B7" s="4" t="s">
        <v>12</v>
      </c>
      <c r="C7" s="4" t="s">
        <v>7</v>
      </c>
      <c r="D7" s="4" t="s">
        <v>14</v>
      </c>
    </row>
    <row r="8" customFormat="1" ht="26" customHeight="1" spans="1:4">
      <c r="A8" s="4">
        <v>500</v>
      </c>
      <c r="B8" s="6">
        <f>E4</f>
        <v>841.624</v>
      </c>
      <c r="C8" s="4">
        <f>G4</f>
        <v>270</v>
      </c>
      <c r="D8" s="6">
        <f>SUM(A8:C8)</f>
        <v>1611.624</v>
      </c>
    </row>
    <row r="9" ht="26" customHeight="1"/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C3" sqref="C3:D3"/>
    </sheetView>
  </sheetViews>
  <sheetFormatPr defaultColWidth="9" defaultRowHeight="13.5" outlineLevelCol="7"/>
  <cols>
    <col min="1" max="7" width="12.125" customWidth="1"/>
  </cols>
  <sheetData>
    <row r="1" ht="24" customHeight="1" spans="1:7">
      <c r="A1" s="1" t="s">
        <v>17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3" customHeight="1" spans="1:8">
      <c r="A3" s="4" t="s">
        <v>2</v>
      </c>
      <c r="B3" s="4" t="s">
        <v>3</v>
      </c>
      <c r="C3" s="4" t="s">
        <v>4</v>
      </c>
      <c r="D3" s="4" t="s">
        <v>16</v>
      </c>
      <c r="E3" s="4" t="s">
        <v>5</v>
      </c>
      <c r="F3" s="4" t="s">
        <v>6</v>
      </c>
      <c r="G3" s="4" t="s">
        <v>7</v>
      </c>
      <c r="H3" s="3"/>
    </row>
    <row r="4" ht="23" customHeight="1" spans="1:8">
      <c r="A4" s="4" t="s">
        <v>8</v>
      </c>
      <c r="B4" s="4">
        <v>138</v>
      </c>
      <c r="C4" s="10">
        <v>11656.62</v>
      </c>
      <c r="D4" s="10">
        <v>1612.06</v>
      </c>
      <c r="E4" s="11">
        <f>C4*0.15+D4*0.03</f>
        <v>1796.8548</v>
      </c>
      <c r="F4" s="7">
        <v>22</v>
      </c>
      <c r="G4" s="7">
        <f>F4*30</f>
        <v>660</v>
      </c>
      <c r="H4" s="3"/>
    </row>
    <row r="5" ht="23" customHeight="1" spans="1:8">
      <c r="A5" s="17" t="s">
        <v>18</v>
      </c>
      <c r="B5" s="17">
        <v>55</v>
      </c>
      <c r="C5" s="15"/>
      <c r="D5" s="15"/>
      <c r="E5" s="16"/>
      <c r="F5" s="18"/>
      <c r="G5" s="18"/>
      <c r="H5" s="3"/>
    </row>
    <row r="6" ht="23" customHeight="1" spans="1:7">
      <c r="A6" s="4" t="s">
        <v>19</v>
      </c>
      <c r="B6" s="4">
        <f>SUM(B4:B5)</f>
        <v>193</v>
      </c>
      <c r="C6" s="4">
        <f>SUM(C4:C5)</f>
        <v>11656.62</v>
      </c>
      <c r="D6" s="4">
        <f>SUM(D4:D5)</f>
        <v>1612.06</v>
      </c>
      <c r="E6" s="6">
        <f>SUM(E4:E5)</f>
        <v>1796.8548</v>
      </c>
      <c r="F6" s="4">
        <f>SUM(F4:F5)</f>
        <v>22</v>
      </c>
      <c r="G6" s="4">
        <f>SUM(G4:G5)</f>
        <v>660</v>
      </c>
    </row>
    <row r="7" ht="13" customHeight="1" spans="1:7">
      <c r="A7" s="3"/>
      <c r="B7" s="3"/>
      <c r="C7" s="3"/>
      <c r="D7" s="3"/>
      <c r="E7" s="3"/>
      <c r="F7" s="3"/>
      <c r="G7" s="3"/>
    </row>
    <row r="8" ht="26" customHeight="1" spans="1:7">
      <c r="A8" s="3" t="s">
        <v>9</v>
      </c>
      <c r="B8" s="3"/>
      <c r="C8" s="3"/>
      <c r="D8" s="3"/>
      <c r="E8" s="3"/>
      <c r="F8" s="3"/>
      <c r="G8" s="3"/>
    </row>
    <row r="9" customFormat="1" ht="26" customHeight="1" spans="1:4">
      <c r="A9" s="4" t="s">
        <v>11</v>
      </c>
      <c r="B9" s="4" t="s">
        <v>12</v>
      </c>
      <c r="C9" s="4" t="s">
        <v>7</v>
      </c>
      <c r="D9" s="4" t="s">
        <v>14</v>
      </c>
    </row>
    <row r="10" customFormat="1" ht="26" customHeight="1" spans="1:4">
      <c r="A10" s="4">
        <v>500</v>
      </c>
      <c r="B10" s="6">
        <f>E6</f>
        <v>1796.8548</v>
      </c>
      <c r="C10" s="4">
        <f>G4</f>
        <v>660</v>
      </c>
      <c r="D10" s="6">
        <f>SUM(A10:C10)</f>
        <v>2956.8548</v>
      </c>
    </row>
    <row r="11" ht="26" customHeight="1"/>
  </sheetData>
  <mergeCells count="6">
    <mergeCell ref="A1:F1"/>
    <mergeCell ref="C4:C5"/>
    <mergeCell ref="D4:D5"/>
    <mergeCell ref="E4:E5"/>
    <mergeCell ref="F4:F5"/>
    <mergeCell ref="G4:G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C3" sqref="C3:D3"/>
    </sheetView>
  </sheetViews>
  <sheetFormatPr defaultColWidth="9" defaultRowHeight="13.5" outlineLevelCol="7"/>
  <cols>
    <col min="1" max="7" width="12.125" customWidth="1"/>
  </cols>
  <sheetData>
    <row r="1" ht="24" customHeight="1" spans="1:7">
      <c r="A1" s="1" t="s">
        <v>20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4" customHeight="1" spans="1:8">
      <c r="A3" s="4" t="s">
        <v>2</v>
      </c>
      <c r="B3" s="4" t="s">
        <v>3</v>
      </c>
      <c r="C3" s="4" t="s">
        <v>4</v>
      </c>
      <c r="D3" s="4" t="s">
        <v>16</v>
      </c>
      <c r="E3" s="4" t="s">
        <v>5</v>
      </c>
      <c r="F3" s="4" t="s">
        <v>6</v>
      </c>
      <c r="G3" s="4" t="s">
        <v>7</v>
      </c>
      <c r="H3" s="3"/>
    </row>
    <row r="4" ht="24" customHeight="1" spans="1:8">
      <c r="A4" s="4" t="s">
        <v>8</v>
      </c>
      <c r="B4" s="4">
        <v>337</v>
      </c>
      <c r="C4" s="4">
        <v>30706.77</v>
      </c>
      <c r="D4" s="4">
        <v>402.099999999999</v>
      </c>
      <c r="E4" s="6">
        <f>C4*0.15+D4*0.03</f>
        <v>4618.0785</v>
      </c>
      <c r="F4" s="7">
        <v>9</v>
      </c>
      <c r="G4" s="7">
        <f>F4*30</f>
        <v>270</v>
      </c>
      <c r="H4" s="3"/>
    </row>
    <row r="5" ht="24" hidden="1" customHeight="1" spans="1:8">
      <c r="A5" s="17" t="s">
        <v>21</v>
      </c>
      <c r="B5" s="17"/>
      <c r="C5" s="17"/>
      <c r="D5" s="17"/>
      <c r="E5" s="6">
        <f>C5*0.15</f>
        <v>0</v>
      </c>
      <c r="F5" s="18"/>
      <c r="G5" s="18"/>
      <c r="H5" s="3"/>
    </row>
    <row r="6" ht="24" customHeight="1" spans="1:8">
      <c r="A6" s="4" t="s">
        <v>19</v>
      </c>
      <c r="B6" s="4">
        <f>SUM(B4:B5)</f>
        <v>337</v>
      </c>
      <c r="C6" s="4">
        <f>SUM(C4:C5)</f>
        <v>30706.77</v>
      </c>
      <c r="D6" s="4">
        <f>SUM(D4:D5)</f>
        <v>402.099999999999</v>
      </c>
      <c r="E6" s="6">
        <f>SUM(E4:E5)</f>
        <v>4618.0785</v>
      </c>
      <c r="F6" s="4">
        <f>SUM(F4:F5)</f>
        <v>9</v>
      </c>
      <c r="G6" s="4">
        <f>SUM(G4:G5)</f>
        <v>270</v>
      </c>
      <c r="H6" s="3"/>
    </row>
    <row r="7" customFormat="1" ht="26" customHeight="1" spans="1:6">
      <c r="A7" s="3"/>
      <c r="B7" s="3"/>
      <c r="C7" s="3"/>
      <c r="D7" s="3"/>
      <c r="E7" s="3"/>
      <c r="F7" s="3"/>
    </row>
    <row r="8" customFormat="1" ht="26" customHeight="1" spans="1:6">
      <c r="A8" s="3" t="s">
        <v>9</v>
      </c>
      <c r="B8" s="3"/>
      <c r="C8" s="3"/>
      <c r="D8" s="3"/>
      <c r="E8" s="3"/>
      <c r="F8" s="3"/>
    </row>
    <row r="9" customFormat="1" ht="26" customHeight="1" spans="1:3">
      <c r="A9" s="4" t="s">
        <v>12</v>
      </c>
      <c r="B9" s="4" t="s">
        <v>7</v>
      </c>
      <c r="C9" s="4" t="s">
        <v>14</v>
      </c>
    </row>
    <row r="10" ht="14.25" spans="1:3">
      <c r="A10" s="6">
        <f>E6</f>
        <v>4618.0785</v>
      </c>
      <c r="B10" s="4">
        <f>G4</f>
        <v>270</v>
      </c>
      <c r="C10" s="6">
        <f>SUM(A10:B10)</f>
        <v>4888.0785</v>
      </c>
    </row>
  </sheetData>
  <mergeCells count="3">
    <mergeCell ref="A1:F1"/>
    <mergeCell ref="F4:F5"/>
    <mergeCell ref="G4:G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C3" sqref="C3:D3"/>
    </sheetView>
  </sheetViews>
  <sheetFormatPr defaultColWidth="9" defaultRowHeight="13.5"/>
  <cols>
    <col min="1" max="7" width="12.125" customWidth="1"/>
  </cols>
  <sheetData>
    <row r="1" ht="24" customHeight="1" spans="1:7">
      <c r="A1" s="1" t="s">
        <v>22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4" customHeight="1" spans="1:9">
      <c r="A3" s="4" t="s">
        <v>2</v>
      </c>
      <c r="B3" s="4" t="s">
        <v>3</v>
      </c>
      <c r="C3" s="4" t="s">
        <v>4</v>
      </c>
      <c r="D3" s="4" t="s">
        <v>16</v>
      </c>
      <c r="E3" s="4" t="s">
        <v>23</v>
      </c>
      <c r="F3" s="4" t="s">
        <v>5</v>
      </c>
      <c r="G3" s="4" t="s">
        <v>6</v>
      </c>
      <c r="H3" s="4" t="s">
        <v>7</v>
      </c>
      <c r="I3" s="3"/>
    </row>
    <row r="4" ht="24" customHeight="1" spans="1:9">
      <c r="A4" s="4" t="s">
        <v>8</v>
      </c>
      <c r="B4" s="4">
        <v>68</v>
      </c>
      <c r="C4" s="4">
        <v>651.599999999999</v>
      </c>
      <c r="D4" s="4">
        <v>59</v>
      </c>
      <c r="E4" s="4">
        <v>19413.93</v>
      </c>
      <c r="F4" s="6">
        <f>C4*0.1+E4*0.18+D4*0.03</f>
        <v>3561.4374</v>
      </c>
      <c r="G4" s="7">
        <v>5</v>
      </c>
      <c r="H4" s="7">
        <f>G4*30</f>
        <v>150</v>
      </c>
      <c r="I4" s="3"/>
    </row>
    <row r="5" ht="24" customHeight="1" spans="1:9">
      <c r="A5" s="4" t="s">
        <v>19</v>
      </c>
      <c r="B5" s="4">
        <f>SUM(B4:B4)</f>
        <v>68</v>
      </c>
      <c r="C5" s="4">
        <f>SUM(C4:C4)</f>
        <v>651.599999999999</v>
      </c>
      <c r="D5" s="4">
        <f>SUM(D4:D4)</f>
        <v>59</v>
      </c>
      <c r="E5" s="4">
        <f>SUM(E4:E4)</f>
        <v>19413.93</v>
      </c>
      <c r="F5" s="6">
        <f>SUM(F4:F4)</f>
        <v>3561.4374</v>
      </c>
      <c r="G5" s="4">
        <f>SUM(G4:G4)</f>
        <v>5</v>
      </c>
      <c r="H5" s="4">
        <f>SUM(H4:H4)</f>
        <v>150</v>
      </c>
      <c r="I5" s="3"/>
    </row>
    <row r="6" customFormat="1" ht="26" customHeight="1" spans="1:6">
      <c r="A6" s="3"/>
      <c r="B6" s="3"/>
      <c r="C6" s="3"/>
      <c r="D6" s="3"/>
      <c r="E6" s="3"/>
      <c r="F6" s="3"/>
    </row>
    <row r="7" customFormat="1" ht="26" customHeight="1" spans="1:6">
      <c r="A7" s="3" t="s">
        <v>9</v>
      </c>
      <c r="B7" s="3"/>
      <c r="C7" s="3"/>
      <c r="D7" s="3"/>
      <c r="E7" s="3"/>
      <c r="F7" s="3"/>
    </row>
    <row r="8" customFormat="1" ht="26" customHeight="1" spans="1:5">
      <c r="A8" s="4" t="s">
        <v>10</v>
      </c>
      <c r="B8" s="4" t="s">
        <v>11</v>
      </c>
      <c r="C8" s="4" t="s">
        <v>12</v>
      </c>
      <c r="D8" s="4" t="s">
        <v>7</v>
      </c>
      <c r="E8" s="4" t="s">
        <v>14</v>
      </c>
    </row>
    <row r="9" customFormat="1" ht="23" customHeight="1" spans="1:5">
      <c r="A9" s="4">
        <v>500</v>
      </c>
      <c r="B9" s="4">
        <v>1000</v>
      </c>
      <c r="C9" s="6">
        <f>F5</f>
        <v>3561.4374</v>
      </c>
      <c r="D9" s="4">
        <f>H4</f>
        <v>150</v>
      </c>
      <c r="E9" s="6">
        <f>SUM(A9:D9)</f>
        <v>5211.4374</v>
      </c>
    </row>
  </sheetData>
  <mergeCells count="1">
    <mergeCell ref="A1:F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3" sqref="C3:D3"/>
    </sheetView>
  </sheetViews>
  <sheetFormatPr defaultColWidth="9" defaultRowHeight="13.5" outlineLevelCol="7"/>
  <cols>
    <col min="1" max="7" width="12.125" customWidth="1"/>
  </cols>
  <sheetData>
    <row r="1" ht="24" customHeight="1" spans="1:7">
      <c r="A1" s="1" t="s">
        <v>24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4" customHeight="1" spans="1:8">
      <c r="A3" s="4" t="s">
        <v>2</v>
      </c>
      <c r="B3" s="4" t="s">
        <v>3</v>
      </c>
      <c r="C3" s="4" t="s">
        <v>4</v>
      </c>
      <c r="D3" s="4" t="s">
        <v>16</v>
      </c>
      <c r="E3" s="4" t="s">
        <v>5</v>
      </c>
      <c r="F3" s="4" t="s">
        <v>6</v>
      </c>
      <c r="G3" s="4" t="s">
        <v>7</v>
      </c>
      <c r="H3" s="3"/>
    </row>
    <row r="4" ht="24" customHeight="1" spans="1:8">
      <c r="A4" s="4" t="s">
        <v>8</v>
      </c>
      <c r="B4" s="4">
        <v>40</v>
      </c>
      <c r="C4" s="4">
        <v>2514.54</v>
      </c>
      <c r="D4" s="4">
        <v>120.63</v>
      </c>
      <c r="E4" s="6">
        <f>C4*0.1+D4*0.03</f>
        <v>255.0729</v>
      </c>
      <c r="F4" s="7">
        <v>5</v>
      </c>
      <c r="G4" s="7">
        <f>F4*30</f>
        <v>150</v>
      </c>
      <c r="H4" s="3"/>
    </row>
    <row r="5" ht="24" customHeight="1" spans="1:8">
      <c r="A5" s="4" t="s">
        <v>19</v>
      </c>
      <c r="B5" s="4">
        <f>SUM(B4:B4)</f>
        <v>40</v>
      </c>
      <c r="C5" s="4">
        <f>SUM(C4:C4)</f>
        <v>2514.54</v>
      </c>
      <c r="D5" s="4">
        <f>SUM(D4:D4)</f>
        <v>120.63</v>
      </c>
      <c r="E5" s="6">
        <f>SUM(E4:E4)</f>
        <v>255.0729</v>
      </c>
      <c r="F5" s="4">
        <f>SUM(F4:F4)</f>
        <v>5</v>
      </c>
      <c r="G5" s="4">
        <f>SUM(G4:G4)</f>
        <v>150</v>
      </c>
      <c r="H5" s="3"/>
    </row>
    <row r="6" customFormat="1" ht="26" customHeight="1" spans="1:6">
      <c r="A6" s="3"/>
      <c r="B6" s="3"/>
      <c r="C6" s="3"/>
      <c r="D6" s="3"/>
      <c r="E6" s="3"/>
      <c r="F6" s="3"/>
    </row>
    <row r="7" customFormat="1" ht="26" customHeight="1" spans="1:6">
      <c r="A7" s="3" t="s">
        <v>9</v>
      </c>
      <c r="B7" s="3"/>
      <c r="C7" s="3"/>
      <c r="D7" s="3"/>
      <c r="E7" s="3"/>
      <c r="F7" s="3"/>
    </row>
    <row r="8" customFormat="1" ht="26" customHeight="1" spans="1:3">
      <c r="A8" s="4" t="s">
        <v>12</v>
      </c>
      <c r="B8" s="4" t="s">
        <v>7</v>
      </c>
      <c r="C8" s="4" t="s">
        <v>14</v>
      </c>
    </row>
    <row r="9" customFormat="1" ht="23" customHeight="1" spans="1:3">
      <c r="A9" s="6">
        <f>E5</f>
        <v>255.0729</v>
      </c>
      <c r="B9" s="4">
        <f>G4</f>
        <v>150</v>
      </c>
      <c r="C9" s="6">
        <f>SUM(A9:B9)</f>
        <v>405.0729</v>
      </c>
    </row>
  </sheetData>
  <mergeCells count="1">
    <mergeCell ref="A1:F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3" sqref="C3:D3"/>
    </sheetView>
  </sheetViews>
  <sheetFormatPr defaultColWidth="9" defaultRowHeight="13.5" outlineLevelCol="7"/>
  <cols>
    <col min="1" max="7" width="12.125" customWidth="1"/>
  </cols>
  <sheetData>
    <row r="1" ht="24" customHeight="1" spans="1:7">
      <c r="A1" s="1" t="s">
        <v>25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4" customHeight="1" spans="1:8">
      <c r="A3" s="4" t="s">
        <v>2</v>
      </c>
      <c r="B3" s="4" t="s">
        <v>3</v>
      </c>
      <c r="C3" s="4" t="s">
        <v>4</v>
      </c>
      <c r="D3" s="4" t="s">
        <v>16</v>
      </c>
      <c r="E3" s="4" t="s">
        <v>5</v>
      </c>
      <c r="F3" s="4" t="s">
        <v>6</v>
      </c>
      <c r="G3" s="4" t="s">
        <v>7</v>
      </c>
      <c r="H3" s="3"/>
    </row>
    <row r="4" ht="24" customHeight="1" spans="1:8">
      <c r="A4" s="4" t="s">
        <v>8</v>
      </c>
      <c r="B4" s="4">
        <v>22</v>
      </c>
      <c r="C4" s="4">
        <v>3027.27</v>
      </c>
      <c r="D4" s="4">
        <v>162</v>
      </c>
      <c r="E4" s="6">
        <f>C4*0.1+D4*0.03</f>
        <v>307.587</v>
      </c>
      <c r="F4" s="7">
        <v>8</v>
      </c>
      <c r="G4" s="7">
        <f>F4*30</f>
        <v>240</v>
      </c>
      <c r="H4" s="3"/>
    </row>
    <row r="5" ht="24" customHeight="1" spans="1:8">
      <c r="A5" s="4" t="s">
        <v>19</v>
      </c>
      <c r="B5" s="4">
        <f>SUM(B4:B4)</f>
        <v>22</v>
      </c>
      <c r="C5" s="4">
        <f>SUM(C4:C4)</f>
        <v>3027.27</v>
      </c>
      <c r="D5" s="4">
        <f>SUM(D4:D4)</f>
        <v>162</v>
      </c>
      <c r="E5" s="6">
        <f>SUM(E4:E4)</f>
        <v>307.587</v>
      </c>
      <c r="F5" s="4">
        <f>SUM(F4:F4)</f>
        <v>8</v>
      </c>
      <c r="G5" s="4">
        <f>SUM(G4:G4)</f>
        <v>240</v>
      </c>
      <c r="H5" s="3"/>
    </row>
    <row r="6" customFormat="1" ht="26" customHeight="1" spans="1:6">
      <c r="A6" s="3"/>
      <c r="B6" s="3"/>
      <c r="C6" s="3"/>
      <c r="D6" s="3"/>
      <c r="E6" s="3"/>
      <c r="F6" s="3"/>
    </row>
    <row r="7" customFormat="1" ht="26" customHeight="1" spans="1:6">
      <c r="A7" s="3" t="s">
        <v>9</v>
      </c>
      <c r="B7" s="3"/>
      <c r="C7" s="3"/>
      <c r="D7" s="3"/>
      <c r="E7" s="3"/>
      <c r="F7" s="3"/>
    </row>
    <row r="8" customFormat="1" ht="26" customHeight="1" spans="1:3">
      <c r="A8" s="4" t="s">
        <v>12</v>
      </c>
      <c r="B8" s="4" t="s">
        <v>7</v>
      </c>
      <c r="C8" s="4" t="s">
        <v>14</v>
      </c>
    </row>
    <row r="9" customFormat="1" ht="23" customHeight="1" spans="1:3">
      <c r="A9" s="6">
        <f>E5</f>
        <v>307.587</v>
      </c>
      <c r="B9" s="4">
        <f>G4</f>
        <v>240</v>
      </c>
      <c r="C9" s="6">
        <f>SUM(A9:B9)</f>
        <v>547.587</v>
      </c>
    </row>
  </sheetData>
  <mergeCells count="1">
    <mergeCell ref="A1:F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D3" sqref="D3:E3"/>
    </sheetView>
  </sheetViews>
  <sheetFormatPr defaultColWidth="9" defaultRowHeight="13.5"/>
  <cols>
    <col min="1" max="8" width="12.125" customWidth="1"/>
  </cols>
  <sheetData>
    <row r="1" ht="24" customHeight="1" spans="1:8">
      <c r="A1" s="1" t="s">
        <v>26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9">
      <c r="A3" s="4" t="s">
        <v>2</v>
      </c>
      <c r="B3" s="4" t="s">
        <v>3</v>
      </c>
      <c r="C3" s="5" t="s">
        <v>27</v>
      </c>
      <c r="D3" s="4" t="s">
        <v>4</v>
      </c>
      <c r="E3" s="4" t="s">
        <v>16</v>
      </c>
      <c r="F3" s="5" t="s">
        <v>5</v>
      </c>
      <c r="G3" s="4" t="s">
        <v>6</v>
      </c>
      <c r="H3" s="5" t="s">
        <v>7</v>
      </c>
      <c r="I3" s="3"/>
    </row>
    <row r="4" ht="24" customHeight="1" spans="1:9">
      <c r="A4" s="4" t="s">
        <v>8</v>
      </c>
      <c r="B4" s="4">
        <v>19</v>
      </c>
      <c r="C4" s="4" t="s">
        <v>28</v>
      </c>
      <c r="D4" s="4">
        <v>2281.24</v>
      </c>
      <c r="E4" s="4">
        <v>345.3</v>
      </c>
      <c r="F4" s="6">
        <f>D4*0.1+E4*0.03</f>
        <v>238.483</v>
      </c>
      <c r="G4" s="4">
        <v>9</v>
      </c>
      <c r="H4" s="4">
        <f>G4*30</f>
        <v>270</v>
      </c>
      <c r="I4" s="3"/>
    </row>
    <row r="5" ht="24" hidden="1" customHeight="1" spans="1:9">
      <c r="A5" s="4" t="s">
        <v>29</v>
      </c>
      <c r="B5" s="4"/>
      <c r="C5" s="4" t="s">
        <v>28</v>
      </c>
      <c r="D5" s="4"/>
      <c r="E5" s="4"/>
      <c r="F5" s="6">
        <f>D5*0.1</f>
        <v>0</v>
      </c>
      <c r="G5" s="4"/>
      <c r="H5" s="4"/>
      <c r="I5" s="3"/>
    </row>
    <row r="6" ht="24" customHeight="1" spans="1:9">
      <c r="A6" s="4" t="s">
        <v>30</v>
      </c>
      <c r="B6" s="4">
        <v>13</v>
      </c>
      <c r="C6" s="4">
        <f>B6*5</f>
        <v>65</v>
      </c>
      <c r="D6" s="4">
        <v>2812.54</v>
      </c>
      <c r="E6" s="4">
        <v>4.90000000000009</v>
      </c>
      <c r="F6" s="6">
        <f>D6*0.12+E6*0.03</f>
        <v>337.6518</v>
      </c>
      <c r="G6" s="4">
        <v>5</v>
      </c>
      <c r="H6" s="4">
        <f>G6*50</f>
        <v>250</v>
      </c>
      <c r="I6" s="3"/>
    </row>
    <row r="7" ht="24" customHeight="1" spans="1:9">
      <c r="A7" s="4" t="s">
        <v>19</v>
      </c>
      <c r="B7" s="6">
        <f>SUM(B4:B6)</f>
        <v>32</v>
      </c>
      <c r="C7" s="6">
        <f>SUM(C4:C6)</f>
        <v>65</v>
      </c>
      <c r="D7" s="6">
        <f>SUM(D4:D6)</f>
        <v>5093.78</v>
      </c>
      <c r="E7" s="6">
        <f>SUM(E4:E6)</f>
        <v>350.2</v>
      </c>
      <c r="F7" s="6">
        <f>SUM(F4:F6)</f>
        <v>576.1348</v>
      </c>
      <c r="G7" s="6">
        <f>SUM(G4:G6)</f>
        <v>14</v>
      </c>
      <c r="H7" s="6">
        <f>SUM(H4:H6)</f>
        <v>520</v>
      </c>
      <c r="I7" s="3"/>
    </row>
    <row r="8" customFormat="1" ht="26" customHeight="1" spans="1:7">
      <c r="A8" s="3"/>
      <c r="B8" s="3"/>
      <c r="C8" s="3"/>
      <c r="D8" s="3"/>
      <c r="E8" s="3"/>
      <c r="F8" s="3"/>
      <c r="G8" s="3"/>
    </row>
    <row r="9" customFormat="1" ht="26" customHeight="1" spans="1:7">
      <c r="A9" s="3" t="s">
        <v>9</v>
      </c>
      <c r="B9" s="3"/>
      <c r="C9" s="3"/>
      <c r="D9" s="3"/>
      <c r="E9" s="3"/>
      <c r="F9" s="3"/>
      <c r="G9" s="3"/>
    </row>
    <row r="10" customFormat="1" ht="26" customHeight="1" spans="1:3">
      <c r="A10" s="4" t="s">
        <v>12</v>
      </c>
      <c r="B10" s="4" t="s">
        <v>7</v>
      </c>
      <c r="C10" s="4" t="s">
        <v>14</v>
      </c>
    </row>
    <row r="11" customFormat="1" ht="23" customHeight="1" spans="1:3">
      <c r="A11" s="6">
        <f>F7+C7</f>
        <v>641.1348</v>
      </c>
      <c r="B11" s="4">
        <f>H7</f>
        <v>520</v>
      </c>
      <c r="C11" s="6">
        <f>SUM(A11:B11)</f>
        <v>1161.1348</v>
      </c>
    </row>
  </sheetData>
  <mergeCells count="3">
    <mergeCell ref="A1:G1"/>
    <mergeCell ref="G4:G5"/>
    <mergeCell ref="H4:H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3" sqref="C3:D3"/>
    </sheetView>
  </sheetViews>
  <sheetFormatPr defaultColWidth="9" defaultRowHeight="13.5" outlineLevelCol="7"/>
  <cols>
    <col min="1" max="7" width="12.125" customWidth="1"/>
  </cols>
  <sheetData>
    <row r="1" ht="24" customHeight="1" spans="1:7">
      <c r="A1" s="1" t="s">
        <v>31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4" customHeight="1" spans="1:8">
      <c r="A3" s="4" t="s">
        <v>2</v>
      </c>
      <c r="B3" s="4" t="s">
        <v>3</v>
      </c>
      <c r="C3" s="4" t="s">
        <v>4</v>
      </c>
      <c r="D3" s="4" t="s">
        <v>16</v>
      </c>
      <c r="E3" s="4" t="s">
        <v>5</v>
      </c>
      <c r="F3" s="4" t="s">
        <v>6</v>
      </c>
      <c r="G3" s="4" t="s">
        <v>7</v>
      </c>
      <c r="H3" s="3"/>
    </row>
    <row r="4" ht="24" customHeight="1" spans="1:8">
      <c r="A4" s="4" t="s">
        <v>8</v>
      </c>
      <c r="B4" s="4">
        <v>124</v>
      </c>
      <c r="C4" s="4">
        <v>36846.26</v>
      </c>
      <c r="D4" s="4">
        <v>5002.39</v>
      </c>
      <c r="E4" s="6">
        <f>C4*0.2+D4*0.03</f>
        <v>7519.3237</v>
      </c>
      <c r="F4" s="7">
        <v>8</v>
      </c>
      <c r="G4" s="7">
        <f>F4*50</f>
        <v>400</v>
      </c>
      <c r="H4" s="3"/>
    </row>
    <row r="5" ht="24" customHeight="1" spans="1:8">
      <c r="A5" s="4" t="s">
        <v>19</v>
      </c>
      <c r="B5" s="4">
        <f>SUM(B4:B4)</f>
        <v>124</v>
      </c>
      <c r="C5" s="4">
        <f>SUM(C4:C4)</f>
        <v>36846.26</v>
      </c>
      <c r="D5" s="4">
        <f>SUM(D4:D4)</f>
        <v>5002.39</v>
      </c>
      <c r="E5" s="6">
        <f>SUM(E4:E4)</f>
        <v>7519.3237</v>
      </c>
      <c r="F5" s="4">
        <f>SUM(F4:F4)</f>
        <v>8</v>
      </c>
      <c r="G5" s="4">
        <f>SUM(G4:G4)</f>
        <v>400</v>
      </c>
      <c r="H5" s="3"/>
    </row>
    <row r="6" customFormat="1" ht="26" customHeight="1" spans="1:6">
      <c r="A6" s="3"/>
      <c r="B6" s="3"/>
      <c r="C6" s="3"/>
      <c r="D6" s="3"/>
      <c r="E6" s="3"/>
      <c r="F6" s="3"/>
    </row>
    <row r="7" customFormat="1" ht="26" customHeight="1" spans="1:6">
      <c r="A7" s="3" t="s">
        <v>9</v>
      </c>
      <c r="B7" s="3"/>
      <c r="C7" s="3"/>
      <c r="D7" s="3"/>
      <c r="E7" s="3"/>
      <c r="F7" s="3"/>
    </row>
    <row r="8" customFormat="1" ht="26" customHeight="1" spans="1:3">
      <c r="A8" s="4" t="s">
        <v>12</v>
      </c>
      <c r="B8" s="4" t="s">
        <v>7</v>
      </c>
      <c r="C8" s="4" t="s">
        <v>14</v>
      </c>
    </row>
    <row r="9" customFormat="1" ht="23" customHeight="1" spans="1:3">
      <c r="A9" s="4">
        <f>E5</f>
        <v>7519.3237</v>
      </c>
      <c r="B9" s="4">
        <f>G4</f>
        <v>400</v>
      </c>
      <c r="C9" s="6">
        <f>SUM(A9:B9)</f>
        <v>7919.3237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王信全</vt:lpstr>
      <vt:lpstr>傅一怒</vt:lpstr>
      <vt:lpstr>李鸿美</vt:lpstr>
      <vt:lpstr>廖志立</vt:lpstr>
      <vt:lpstr>白淑仪</vt:lpstr>
      <vt:lpstr>岳果</vt:lpstr>
      <vt:lpstr>廖连鸿</vt:lpstr>
      <vt:lpstr>何正安</vt:lpstr>
      <vt:lpstr>陈建杉</vt:lpstr>
      <vt:lpstr>周贡明</vt:lpstr>
      <vt:lpstr>付安</vt:lpstr>
      <vt:lpstr>廖心悦</vt:lpstr>
      <vt:lpstr>李晓菲</vt:lpstr>
      <vt:lpstr>凌纯</vt:lpstr>
      <vt:lpstr>金雅春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2020-12-16T06:43:42Z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