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U132"/>
  <c r="AS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X132"/>
  <c r="W132"/>
  <c r="V132"/>
  <c r="U132"/>
  <c r="T132"/>
  <c r="S132"/>
  <c r="Q132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BH4"/>
  <c r="BA4"/>
  <c r="AZ4"/>
  <c r="AV4"/>
  <c r="AU4"/>
  <c r="AP4"/>
  <c r="AO4"/>
  <c r="AN4"/>
  <c r="AM4"/>
  <c r="AI4"/>
  <c r="AG4"/>
  <c r="AD4"/>
  <c r="AB4"/>
  <c r="Y4"/>
  <c r="X4"/>
  <c r="W4"/>
  <c r="V4"/>
  <c r="U4"/>
  <c r="Q4"/>
  <c r="P4"/>
  <c r="O4"/>
  <c r="L4"/>
  <c r="K4"/>
  <c r="J4"/>
</calcChain>
</file>

<file path=xl/sharedStrings.xml><?xml version="1.0" encoding="utf-8"?>
<sst xmlns="http://schemas.openxmlformats.org/spreadsheetml/2006/main" count="8677" uniqueCount="2825">
  <si>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</si>
  <si>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</si>
  <si>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</si>
  <si>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</si>
  <si>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</si>
  <si>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</si>
  <si>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</si>
  <si>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</si>
  <si>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</si>
  <si>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</si>
  <si>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</si>
  <si>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</si>
  <si>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</si>
  <si>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</si>
  <si>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</si>
  <si>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</si>
  <si>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</si>
  <si>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</si>
  <si>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</si>
  <si>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</si>
  <si>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</si>
  <si>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</si>
  <si>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</si>
  <si>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</si>
  <si>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</si>
  <si>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</si>
  <si>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</si>
  <si>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</si>
  <si>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</si>
  <si>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</si>
  <si>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</si>
  <si>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</si>
  <si>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</si>
  <si>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</si>
  <si>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</si>
  <si>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</si>
  <si>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</si>
  <si>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</si>
  <si>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</si>
  <si>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</si>
  <si>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</si>
  <si>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</si>
  <si>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</si>
  <si>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</si>
  <si>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</si>
  <si>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</si>
  <si>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</si>
  <si>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</si>
  <si>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</si>
  <si>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</si>
  <si>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</si>
  <si>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</si>
  <si>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</si>
  <si>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</si>
  <si>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</si>
  <si>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</si>
  <si>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</si>
  <si>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</si>
  <si>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</si>
  <si>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</si>
  <si>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</si>
  <si>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</si>
  <si>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</si>
  <si>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</si>
  <si>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</si>
  <si>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</si>
  <si>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</si>
  <si>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</si>
  <si>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</si>
  <si>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</si>
  <si>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</si>
  <si>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</si>
  <si>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</si>
  <si>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</si>
  <si>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</si>
  <si>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</si>
  <si>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</si>
  <si>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</si>
  <si>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</si>
  <si>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</si>
  <si>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</si>
  <si>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</si>
  <si>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</si>
  <si>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</si>
  <si>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</si>
  <si>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</si>
  <si>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</si>
  <si>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</si>
  <si>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</si>
  <si>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</si>
  <si>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</si>
  <si>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</si>
  <si>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</si>
  <si>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</si>
  <si>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</si>
  <si>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</si>
  <si>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</si>
  <si>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</si>
  <si>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</si>
  <si>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</si>
  <si>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</si>
  <si>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</si>
  <si>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</si>
  <si>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</si>
  <si>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</si>
  <si>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</si>
  <si>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</si>
  <si>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</si>
  <si>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</si>
  <si>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</si>
  <si>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</si>
  <si>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</si>
  <si>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</si>
  <si>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</si>
  <si>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</si>
  <si>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</si>
  <si>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</si>
  <si>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</si>
  <si>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</si>
  <si>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</si>
  <si>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</si>
  <si>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</si>
  <si>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</si>
  <si>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</si>
  <si>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</si>
  <si>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</si>
  <si>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</si>
  <si>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</si>
  <si>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</si>
  <si>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</si>
  <si>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</si>
  <si>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</si>
  <si>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</si>
  <si>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</si>
  <si>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</si>
  <si>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</si>
  <si>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</si>
  <si>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</si>
  <si>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</si>
  <si>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</si>
  <si>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</si>
  <si>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</si>
  <si>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</si>
  <si>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</si>
  <si>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</si>
  <si>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</si>
  <si>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</si>
  <si>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</si>
  <si>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</si>
  <si>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</si>
  <si>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</si>
  <si>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</si>
  <si>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</si>
  <si>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</si>
  <si>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</si>
  <si>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</si>
  <si>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</si>
  <si>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</si>
  <si>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</si>
  <si>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</si>
  <si>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</si>
  <si>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</si>
  <si>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</si>
  <si>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</si>
  <si>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</si>
  <si>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</si>
  <si>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</si>
  <si>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</si>
  <si>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</si>
  <si>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</si>
  <si>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</si>
  <si>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</si>
  <si>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</si>
  <si>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</si>
  <si>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</si>
  <si>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</si>
  <si>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</si>
  <si>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</si>
  <si>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</si>
  <si>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</si>
  <si>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</si>
  <si>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</si>
  <si>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</si>
  <si>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</si>
  <si>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</si>
  <si>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</si>
  <si>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</si>
  <si>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</si>
  <si>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</si>
  <si>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</si>
  <si>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</si>
  <si>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</si>
  <si>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</si>
  <si>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</si>
  <si>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</si>
  <si>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</si>
  <si>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</si>
  <si>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</si>
  <si>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</si>
  <si>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</si>
  <si>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</si>
  <si>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</si>
  <si>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</si>
  <si>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</si>
  <si>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</si>
  <si>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</si>
  <si>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</si>
  <si>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</si>
  <si>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</si>
  <si>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</si>
  <si>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</si>
  <si>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</si>
  <si>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</si>
  <si>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</si>
  <si>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</si>
  <si>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</si>
  <si>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</si>
  <si>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</si>
  <si>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</si>
  <si>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</si>
  <si>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</si>
  <si>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</si>
  <si>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</si>
  <si>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</si>
  <si>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</si>
  <si>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</si>
  <si>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</si>
  <si>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</si>
  <si>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</si>
  <si>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</si>
  <si>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</si>
  <si>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</si>
  <si>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</si>
  <si>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</si>
  <si>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</si>
  <si>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</si>
  <si>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</si>
  <si>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</si>
  <si>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</si>
  <si>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</si>
  <si>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</si>
  <si>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</si>
  <si>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</si>
  <si>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</si>
  <si>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</si>
  <si>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</si>
  <si>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</si>
  <si>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</si>
  <si>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</si>
  <si>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</si>
  <si>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</si>
  <si>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</si>
  <si>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</si>
  <si>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</si>
  <si>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</si>
  <si>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</si>
  <si>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</si>
  <si>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</si>
  <si>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</si>
  <si>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</si>
  <si>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</si>
  <si>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</si>
  <si>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</si>
  <si>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</si>
  <si>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</si>
  <si>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</si>
  <si>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</si>
  <si>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</si>
  <si>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</si>
  <si>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</si>
  <si>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</si>
  <si>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</si>
  <si>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</si>
  <si>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</si>
  <si>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</si>
  <si>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</si>
  <si>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</si>
  <si>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</si>
  <si>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</si>
  <si>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</si>
  <si>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</si>
  <si>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</si>
  <si>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</si>
  <si>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</si>
  <si>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</si>
  <si>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</si>
  <si>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</si>
  <si>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</si>
  <si>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</si>
  <si>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</si>
  <si>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</si>
  <si>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</si>
  <si>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</si>
  <si>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</si>
  <si>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</si>
  <si>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</si>
  <si>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</si>
  <si>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</si>
  <si>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</si>
  <si>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</si>
  <si>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</si>
  <si>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</si>
  <si>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</si>
  <si>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</si>
  <si>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</si>
  <si>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</si>
  <si>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</si>
  <si>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</si>
  <si>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</si>
  <si>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</si>
  <si>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</si>
  <si>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</si>
  <si>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</si>
  <si>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</si>
  <si>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</si>
  <si>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</si>
  <si>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</si>
  <si>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</si>
  <si>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</si>
  <si>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</si>
  <si>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</si>
  <si>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</si>
  <si>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</si>
  <si>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</si>
  <si>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</si>
  <si>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</si>
  <si>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</si>
  <si>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</si>
  <si>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</si>
  <si>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</si>
  <si>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</si>
  <si>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</si>
  <si>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</si>
  <si>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</si>
  <si>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</si>
  <si>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</si>
  <si>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</si>
  <si>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</si>
  <si>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</si>
  <si>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</si>
  <si>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</si>
  <si>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</si>
  <si>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</si>
  <si>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</si>
  <si>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</si>
  <si>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</si>
  <si>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</si>
  <si>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</si>
  <si>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</si>
  <si>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</si>
  <si>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</si>
  <si>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</si>
  <si>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</si>
  <si>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</si>
  <si>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</si>
  <si>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</si>
  <si>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</si>
  <si>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</si>
  <si>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</si>
  <si>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</si>
  <si>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</si>
  <si>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</si>
  <si>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</si>
  <si>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</si>
  <si>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</si>
  <si>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</si>
  <si>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</si>
  <si>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</si>
  <si>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</si>
  <si>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</si>
  <si>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</si>
  <si>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</si>
  <si>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</si>
  <si>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</si>
  <si>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</si>
  <si>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</si>
  <si>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</si>
  <si>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</si>
  <si>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</si>
  <si>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</si>
  <si>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</si>
  <si>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</si>
  <si>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</si>
  <si>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</si>
  <si>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</si>
  <si>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</si>
  <si>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</si>
  <si>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</si>
  <si>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</si>
  <si>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</si>
  <si>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</si>
  <si>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</si>
  <si>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</si>
  <si>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</si>
  <si>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</si>
  <si>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</si>
  <si>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</si>
  <si>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</si>
  <si>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</si>
  <si>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</si>
  <si>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</si>
  <si>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</si>
  <si>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</si>
  <si>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</si>
  <si>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</si>
  <si>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</si>
  <si>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</si>
  <si>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</si>
  <si>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</si>
  <si>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</si>
  <si>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</si>
  <si>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</si>
  <si>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</si>
  <si>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</si>
  <si>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</si>
  <si>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</si>
  <si>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</si>
  <si>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</si>
  <si>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</si>
  <si>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</si>
  <si>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</si>
  <si>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</si>
  <si>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</si>
  <si>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</si>
  <si>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</si>
  <si>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</si>
  <si>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</si>
  <si>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</si>
  <si>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</si>
  <si>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</si>
  <si>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</si>
  <si>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</si>
  <si>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</si>
  <si>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</si>
  <si>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</si>
  <si>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</si>
  <si>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</si>
  <si>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</si>
  <si>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</si>
  <si>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</si>
  <si>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</si>
  <si>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</si>
  <si>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</si>
  <si>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</si>
  <si>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</si>
  <si>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</si>
  <si>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</si>
  <si>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</si>
  <si>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</si>
  <si>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</si>
  <si>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</si>
  <si>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</si>
  <si>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</si>
  <si>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</si>
  <si>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</si>
  <si>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</si>
  <si>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</si>
  <si>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</si>
  <si>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</si>
  <si>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</si>
  <si>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</si>
  <si>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</si>
  <si>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</si>
  <si>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</si>
  <si>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</si>
  <si>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</si>
  <si>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</si>
  <si>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</si>
  <si>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</si>
  <si>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</si>
  <si>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</si>
  <si>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</si>
  <si>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</si>
  <si>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</si>
  <si>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</si>
  <si>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</si>
  <si>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</si>
  <si>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</si>
  <si>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</si>
  <si>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</si>
  <si>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</si>
  <si>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</si>
  <si>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</si>
  <si>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</si>
  <si>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</si>
  <si>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</si>
  <si>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</si>
  <si>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</si>
  <si>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</si>
  <si>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</si>
  <si>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</si>
  <si>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</si>
  <si>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</si>
  <si>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</si>
  <si>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</si>
  <si>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</si>
  <si>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</si>
  <si>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</si>
  <si>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</si>
  <si>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</si>
  <si>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</si>
  <si>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</si>
  <si>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</si>
  <si>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</si>
  <si>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</si>
  <si>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</si>
  <si>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</si>
  <si>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</si>
  <si>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</si>
  <si>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</si>
  <si>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</si>
  <si>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</si>
  <si>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</si>
  <si>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</si>
  <si>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</si>
  <si>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</si>
  <si>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</si>
  <si>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</si>
  <si>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</si>
  <si>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</si>
  <si>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</si>
  <si>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</si>
  <si>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</si>
  <si>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</si>
  <si>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</si>
  <si>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</si>
  <si>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</si>
  <si>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</si>
  <si>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</si>
  <si>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</si>
  <si>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</si>
  <si>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</si>
  <si>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</si>
  <si>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</si>
  <si>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</si>
  <si>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</si>
  <si>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</si>
  <si>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</si>
  <si>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</si>
  <si>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</si>
  <si>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</si>
  <si>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</si>
  <si>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</si>
  <si>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</si>
  <si>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</si>
  <si>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</si>
  <si>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</si>
  <si>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</si>
  <si>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</si>
  <si>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</si>
  <si>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</si>
  <si>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</si>
  <si>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</si>
  <si>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</si>
  <si>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</si>
  <si>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</si>
  <si>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</si>
  <si>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</si>
  <si>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</si>
  <si>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</si>
  <si>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</si>
  <si>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</si>
  <si>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</si>
  <si>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</si>
  <si>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</si>
  <si>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</si>
  <si>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</si>
  <si>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</si>
  <si>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</si>
  <si>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</si>
  <si>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</si>
  <si>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</si>
  <si>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</si>
  <si>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</si>
  <si>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</si>
  <si>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</si>
  <si>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</si>
  <si>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</si>
  <si>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</si>
  <si>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</si>
  <si>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</si>
  <si>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</si>
  <si>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</si>
  <si>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</si>
  <si>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</si>
  <si>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</si>
  <si>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</si>
  <si>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</si>
  <si>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</si>
  <si>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</si>
  <si>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</si>
  <si>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</si>
  <si>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</si>
  <si>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</si>
  <si>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</si>
  <si>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</si>
  <si>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</si>
  <si>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</si>
  <si>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</si>
  <si>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</si>
  <si>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</si>
  <si>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</si>
  <si>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</si>
  <si>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</si>
  <si>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</si>
  <si>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</si>
  <si>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</si>
  <si>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</si>
  <si>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</si>
  <si>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</si>
  <si>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</si>
  <si>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</si>
  <si>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</si>
  <si>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</si>
  <si>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</si>
  <si>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</si>
  <si>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</si>
  <si>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</si>
  <si>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</si>
  <si>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</si>
  <si>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</si>
  <si>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</si>
  <si>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</si>
  <si>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</si>
  <si>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</si>
  <si>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</si>
  <si>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</si>
  <si>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</si>
  <si>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</si>
  <si>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</si>
  <si>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</si>
  <si>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</si>
  <si>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</si>
  <si>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</si>
  <si>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</si>
  <si>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</si>
  <si>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</si>
  <si>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</si>
  <si>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</si>
  <si>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</si>
  <si>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</si>
  <si>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</si>
  <si>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</si>
  <si>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</si>
  <si>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</si>
  <si>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</si>
  <si>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</si>
  <si>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</si>
  <si>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</si>
  <si>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</si>
  <si>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</si>
  <si>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</si>
  <si>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</si>
  <si>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</si>
  <si>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</si>
  <si>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</si>
  <si>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</si>
  <si>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</si>
  <si>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</si>
  <si>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</si>
  <si>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</si>
  <si>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</si>
  <si>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</si>
  <si>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</si>
  <si>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</si>
  <si>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</si>
  <si>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</si>
  <si>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</si>
  <si>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</si>
  <si>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</si>
  <si>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</si>
  <si>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</si>
  <si>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</si>
  <si>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</si>
  <si>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</si>
  <si>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</si>
  <si>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</si>
  <si>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</si>
  <si>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</si>
  <si>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</si>
  <si>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</si>
  <si>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</si>
  <si>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</si>
  <si>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</si>
  <si>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</si>
  <si>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</si>
  <si>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</si>
  <si>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</si>
  <si>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</si>
  <si>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</si>
  <si>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</si>
  <si>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</si>
  <si>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</si>
  <si>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</si>
  <si>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</si>
  <si>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</si>
  <si>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</si>
  <si>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</si>
  <si>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</si>
  <si>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</si>
  <si>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</si>
  <si>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</si>
  <si>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</si>
  <si>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</si>
  <si>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</si>
  <si>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</si>
  <si>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</si>
  <si>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</si>
  <si>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</si>
  <si>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</si>
  <si>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</si>
  <si>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</si>
  <si>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</si>
  <si>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</si>
  <si>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</si>
  <si>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</si>
  <si>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</si>
  <si>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</si>
  <si>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</si>
  <si>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</si>
  <si>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</si>
  <si>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</si>
  <si>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</si>
  <si>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</si>
  <si>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</si>
  <si>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</si>
  <si>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</si>
  <si>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</si>
  <si>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</si>
  <si>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</si>
  <si>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</si>
  <si>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</si>
  <si>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</si>
  <si>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</si>
  <si>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</si>
  <si>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</si>
  <si>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</si>
  <si>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</si>
  <si>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</si>
  <si>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</si>
  <si>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</si>
  <si>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</si>
  <si>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</si>
  <si>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</si>
  <si>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</si>
  <si>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</si>
  <si>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</si>
  <si>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</si>
  <si>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</si>
  <si>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</si>
  <si>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</si>
  <si>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</si>
  <si>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</si>
  <si>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</si>
  <si>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</si>
  <si>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</si>
  <si>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</si>
  <si>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</si>
  <si>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</si>
  <si>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</si>
  <si>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</si>
  <si>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</si>
  <si>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</si>
  <si>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</si>
  <si>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</si>
  <si>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</si>
  <si>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</si>
  <si>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</si>
  <si>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</si>
  <si>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</si>
  <si>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</si>
  <si>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</si>
  <si>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</si>
  <si>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</si>
  <si>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</si>
  <si>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</si>
  <si>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</si>
  <si>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</si>
  <si>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</si>
  <si>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</si>
  <si>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</si>
  <si>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</si>
  <si>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</si>
  <si>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</si>
  <si>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</si>
  <si>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</si>
  <si>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</si>
  <si>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</si>
  <si>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</si>
  <si>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</si>
  <si>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</si>
  <si>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</si>
  <si>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</si>
  <si>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</si>
  <si>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</si>
  <si>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</si>
  <si>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</si>
  <si>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</si>
  <si>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</si>
  <si>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</si>
  <si>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</si>
  <si>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</si>
  <si>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</si>
  <si>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</si>
  <si>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</si>
  <si>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</si>
  <si>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</si>
  <si>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</si>
  <si>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</si>
  <si>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</si>
  <si>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</si>
  <si>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</si>
  <si>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</si>
  <si>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</si>
  <si>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</si>
  <si>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</si>
  <si>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</si>
  <si>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</si>
  <si>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</si>
  <si>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</si>
  <si>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</si>
  <si>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</si>
  <si>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</si>
  <si>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</si>
  <si>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</si>
  <si>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</si>
  <si>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</si>
  <si>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</si>
  <si>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</si>
  <si>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</si>
  <si>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</si>
  <si>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</si>
  <si>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</si>
  <si>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</si>
  <si>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</si>
  <si>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</si>
  <si>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</si>
  <si>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</si>
  <si>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</si>
  <si>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</si>
  <si>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</si>
  <si>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</si>
  <si>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</si>
  <si>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</si>
  <si>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</si>
  <si>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</si>
  <si>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</si>
  <si>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</si>
  <si>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</si>
  <si>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</si>
  <si>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</si>
  <si>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</si>
  <si>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</si>
  <si>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</si>
  <si>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</si>
  <si>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</si>
  <si>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</si>
  <si>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</si>
  <si>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</si>
  <si>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</si>
  <si>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</si>
  <si>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</si>
  <si>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</si>
  <si>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</si>
  <si>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</si>
  <si>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</si>
  <si>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</si>
  <si>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</si>
  <si>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</si>
  <si>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</si>
  <si>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</si>
  <si>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</si>
  <si>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</si>
  <si>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</si>
  <si>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</si>
  <si>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</si>
  <si>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</si>
  <si>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</si>
  <si>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</si>
  <si>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</si>
  <si>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</si>
  <si>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</si>
  <si>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</si>
  <si>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</si>
  <si>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</si>
  <si>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</si>
  <si>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</si>
  <si>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</si>
  <si>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</si>
  <si>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</si>
  <si>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</si>
  <si>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</si>
  <si>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</si>
  <si>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</si>
  <si>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</si>
  <si>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</si>
  <si>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</si>
  <si>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</si>
  <si>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</si>
  <si>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</si>
  <si>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</si>
  <si>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</si>
  <si>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</si>
  <si>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</si>
  <si>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</si>
  <si>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</si>
  <si>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</si>
  <si>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</si>
  <si>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</si>
  <si>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</si>
  <si>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</si>
  <si>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</si>
  <si>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</si>
  <si>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</si>
  <si>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</si>
  <si>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</si>
  <si>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</si>
  <si>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</si>
  <si>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</si>
  <si>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</si>
  <si>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</si>
  <si>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</si>
  <si>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</si>
  <si>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</si>
  <si>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</si>
  <si>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</si>
  <si>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</si>
  <si>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</si>
  <si>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</si>
  <si>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</si>
  <si>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</si>
  <si>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</si>
  <si>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</si>
  <si>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</si>
  <si>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</si>
  <si>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</si>
  <si>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</si>
  <si>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</si>
  <si>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</si>
  <si>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</si>
  <si>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</si>
  <si>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</si>
  <si>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</si>
  <si>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</si>
  <si>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</si>
  <si>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</si>
  <si>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</si>
  <si>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</si>
  <si>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</si>
  <si>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</si>
  <si>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</si>
  <si>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</si>
  <si>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</si>
  <si>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</si>
  <si>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</si>
  <si>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</si>
  <si>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</si>
  <si>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</si>
  <si>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</si>
  <si>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</si>
  <si>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</si>
  <si>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</si>
  <si>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</si>
  <si>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</si>
  <si>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</si>
  <si>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</si>
  <si>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</si>
  <si>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</si>
  <si>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</si>
  <si>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</si>
  <si>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</si>
  <si>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</si>
  <si>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</si>
  <si>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</si>
  <si>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</si>
  <si>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</si>
  <si>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</si>
  <si>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</si>
  <si>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</si>
  <si>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</si>
  <si>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</si>
  <si>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</si>
  <si>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</si>
  <si>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</si>
  <si>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</si>
  <si>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</si>
  <si>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</si>
  <si>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</si>
  <si>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</si>
  <si>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</si>
  <si>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</si>
  <si>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</si>
  <si>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</si>
  <si>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</si>
  <si>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</si>
  <si>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</si>
  <si>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</si>
  <si>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</si>
  <si>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</si>
  <si>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</si>
  <si>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</si>
  <si>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</si>
  <si>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</si>
  <si>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</si>
  <si>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</si>
  <si>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</si>
  <si>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</si>
  <si>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</si>
  <si>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</si>
  <si>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</si>
  <si>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</si>
  <si>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</si>
  <si>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</si>
  <si>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</si>
  <si>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</si>
  <si>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</si>
  <si>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</si>
  <si>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</si>
  <si>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</si>
  <si>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</si>
  <si>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</si>
  <si>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</si>
  <si>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</si>
  <si>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</si>
  <si>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</si>
  <si>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</si>
  <si>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</si>
  <si>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</si>
  <si>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</si>
  <si>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</si>
  <si>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</si>
  <si>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</si>
  <si>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</si>
  <si>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</si>
  <si>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</si>
  <si>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</si>
  <si>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</si>
  <si>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</si>
  <si>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</si>
  <si>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</si>
  <si>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</si>
  <si>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</si>
  <si>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</si>
  <si>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</si>
  <si>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</si>
  <si>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</si>
  <si>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</si>
  <si>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</si>
  <si>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</si>
  <si>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</si>
  <si>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</si>
  <si>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</si>
  <si>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</si>
  <si>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</si>
  <si>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</si>
  <si>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</si>
  <si>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</si>
  <si>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</si>
  <si>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</si>
  <si>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</si>
  <si>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</si>
  <si>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</si>
  <si>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</si>
  <si>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</si>
  <si>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</si>
  <si>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</si>
  <si>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</si>
  <si>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</si>
  <si>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</si>
  <si>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</si>
  <si>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</si>
  <si>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</si>
  <si>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</si>
  <si>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</si>
  <si>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</si>
  <si>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</si>
  <si>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</si>
  <si>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</si>
  <si>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</si>
  <si>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</si>
  <si>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</si>
  <si>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</si>
  <si>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</si>
  <si>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</si>
  <si>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</si>
  <si>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</si>
  <si>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</si>
  <si>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</si>
  <si>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</si>
  <si>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</si>
  <si>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</si>
  <si>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</si>
  <si>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</si>
  <si>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</si>
  <si>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</si>
  <si>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</si>
  <si>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</si>
  <si>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</si>
  <si>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</si>
  <si>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</si>
  <si>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</si>
  <si>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</si>
  <si>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</si>
  <si>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</si>
  <si>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</si>
  <si>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</si>
  <si>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</si>
  <si>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</si>
  <si>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</si>
  <si>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</si>
  <si>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</si>
  <si>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</si>
  <si>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</si>
  <si>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</si>
  <si>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</si>
  <si>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</si>
  <si>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</si>
  <si>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</si>
  <si>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</si>
  <si>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</si>
  <si>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</si>
  <si>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</si>
  <si>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</si>
  <si>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</si>
  <si>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</si>
  <si>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</si>
  <si>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</si>
  <si>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</si>
  <si>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</si>
  <si>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</si>
  <si>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</si>
  <si>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</si>
  <si>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</si>
  <si>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</si>
  <si>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</si>
  <si>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</si>
  <si>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</si>
  <si>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</si>
  <si>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</si>
  <si>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</si>
  <si>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</si>
  <si>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</si>
  <si>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</si>
  <si>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</si>
  <si>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</si>
  <si>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</si>
  <si>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</si>
  <si>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</si>
  <si>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</si>
  <si>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</si>
  <si>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</si>
  <si>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</si>
  <si>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</si>
  <si>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</si>
  <si>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</si>
  <si>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</si>
  <si>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</si>
  <si>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</si>
  <si>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</si>
  <si>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</si>
  <si>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</si>
  <si>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</si>
  <si>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</si>
  <si>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</si>
  <si>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</si>
  <si>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</si>
  <si>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</si>
  <si>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</si>
  <si>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</si>
  <si>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</si>
  <si>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</si>
  <si>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</si>
  <si>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</si>
  <si>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</si>
  <si>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</si>
  <si>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</si>
  <si>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</si>
  <si>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</si>
  <si>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</si>
  <si>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</si>
  <si>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</si>
  <si>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</si>
  <si>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</si>
  <si>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</si>
  <si>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</si>
  <si>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</si>
  <si>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</si>
  <si>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</si>
  <si>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</si>
  <si>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</si>
  <si>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</si>
  <si>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</si>
  <si>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</si>
  <si>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</si>
  <si>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</si>
  <si>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</si>
  <si>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</si>
  <si>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</si>
  <si>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</si>
  <si>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</si>
  <si>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</si>
  <si>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</si>
  <si>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</si>
  <si>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</si>
  <si>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</si>
  <si>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</si>
  <si>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</si>
  <si>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</si>
  <si>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</si>
  <si>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</si>
  <si>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</si>
  <si>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</si>
  <si>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</si>
  <si>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</si>
  <si>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</si>
  <si>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</si>
  <si>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</si>
  <si>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</si>
  <si>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</si>
  <si>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</si>
  <si>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</si>
  <si>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</si>
  <si>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</si>
  <si>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</si>
  <si>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</si>
  <si>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</si>
  <si>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</si>
  <si>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</si>
  <si>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</si>
  <si>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</si>
  <si>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</si>
  <si>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</si>
  <si>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</si>
  <si>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</si>
  <si>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</si>
  <si>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</si>
  <si>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</si>
  <si>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</si>
  <si>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</si>
  <si>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</si>
  <si>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</si>
  <si>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</si>
  <si>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</si>
  <si>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</si>
  <si>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</si>
  <si>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</si>
  <si>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</si>
  <si>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</si>
  <si>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</si>
  <si>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</si>
  <si>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</si>
  <si>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</si>
  <si>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</si>
  <si>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</si>
  <si>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</si>
  <si>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</si>
  <si>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</si>
  <si>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</si>
  <si>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</si>
  <si>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</si>
  <si>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</si>
  <si>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</si>
  <si>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</si>
  <si>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</si>
  <si>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</si>
  <si>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</si>
  <si>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</si>
  <si>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</si>
  <si>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</si>
  <si>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</si>
  <si>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</si>
  <si>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</si>
  <si>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</si>
  <si>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</si>
  <si>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</si>
  <si>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</si>
  <si>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</si>
  <si>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</si>
  <si>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</si>
  <si>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</si>
  <si>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</si>
  <si>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</si>
  <si>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</si>
  <si>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</si>
  <si>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</si>
  <si>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</si>
  <si>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</si>
  <si>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</si>
  <si>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</si>
  <si>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</si>
  <si>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</si>
  <si>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</si>
  <si>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</si>
  <si>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</si>
  <si>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</si>
  <si>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</si>
  <si>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</si>
  <si>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</si>
  <si>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</si>
  <si>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</si>
  <si>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</si>
  <si>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</si>
  <si>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</si>
  <si>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</si>
  <si>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</si>
  <si>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</si>
  <si>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</si>
  <si>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</si>
  <si>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</si>
  <si>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</si>
  <si>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</si>
  <si>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</si>
  <si>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</si>
  <si>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</si>
  <si>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</si>
  <si>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</si>
  <si>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</si>
  <si>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</si>
  <si>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</si>
  <si>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</si>
  <si>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</si>
  <si>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</si>
  <si>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</si>
  <si>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</si>
  <si>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</si>
  <si>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</si>
  <si>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</si>
  <si>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</si>
  <si>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</si>
  <si>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</si>
  <si>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</si>
  <si>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</si>
  <si>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</si>
  <si>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</si>
  <si>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</si>
  <si>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</si>
  <si>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</si>
  <si>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</si>
  <si>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</si>
  <si>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</si>
  <si>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</si>
  <si>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</si>
  <si>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</si>
  <si>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</si>
  <si>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</si>
  <si>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</si>
  <si>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</si>
  <si>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</si>
  <si>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</si>
  <si>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</si>
  <si>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</si>
  <si>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</si>
  <si>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</si>
  <si>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</si>
  <si>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</si>
  <si>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</si>
  <si>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</si>
  <si>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</si>
  <si>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</si>
  <si>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</si>
  <si>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</si>
  <si>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</si>
  <si>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</si>
  <si>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</si>
  <si>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</si>
  <si>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</si>
  <si>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</si>
  <si>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</si>
  <si>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</si>
  <si>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</si>
  <si>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</si>
  <si>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</si>
  <si>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</si>
  <si>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</si>
  <si>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</si>
  <si>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</si>
  <si>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</si>
  <si>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</si>
  <si>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</si>
  <si>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</si>
  <si>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</si>
  <si>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</si>
  <si>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</si>
  <si>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</si>
  <si>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</si>
  <si>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</si>
  <si>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</si>
  <si>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</si>
  <si>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</si>
  <si>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</si>
  <si>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</si>
  <si>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</si>
  <si>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</si>
  <si>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</si>
  <si>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</si>
  <si>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</si>
  <si>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</si>
  <si>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</si>
  <si>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</si>
  <si>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</si>
  <si>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</si>
  <si>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</si>
  <si>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</si>
  <si>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</si>
  <si>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</si>
  <si>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</si>
  <si>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</si>
  <si>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</si>
  <si>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</si>
  <si>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</si>
  <si>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</si>
  <si>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</si>
  <si>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</si>
  <si>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</si>
  <si>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</si>
  <si>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</si>
  <si>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</si>
  <si>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</si>
  <si>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</si>
  <si>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</si>
  <si>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</si>
  <si>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</si>
  <si>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</si>
  <si>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</si>
  <si>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</si>
  <si>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</si>
  <si>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</si>
  <si>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</si>
  <si>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</si>
  <si>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</si>
  <si>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</si>
  <si>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</si>
  <si>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</si>
  <si>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</si>
  <si>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</si>
  <si>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</si>
  <si>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</si>
  <si>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</si>
  <si>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</si>
  <si>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</si>
  <si>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</si>
  <si>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</si>
  <si>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</si>
  <si>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</si>
  <si>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</si>
  <si>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</si>
  <si>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</si>
  <si>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</si>
  <si>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</si>
  <si>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</si>
  <si>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</si>
  <si>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</si>
  <si>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</si>
  <si>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</si>
  <si>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</si>
  <si>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</si>
  <si>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</si>
  <si>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</si>
  <si>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</si>
  <si>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</si>
  <si>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</si>
  <si>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</si>
  <si>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</si>
  <si>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</si>
  <si>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</si>
  <si>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</si>
  <si>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</si>
  <si>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</si>
  <si>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</si>
  <si>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</si>
  <si>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</si>
  <si>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</si>
  <si>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</si>
  <si>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</si>
  <si>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</si>
  <si>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</si>
  <si>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</si>
  <si>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</si>
  <si>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</si>
  <si>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</si>
  <si>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</si>
  <si>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</si>
  <si>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</si>
  <si>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</si>
  <si>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</si>
  <si>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</si>
  <si>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</si>
  <si>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</si>
  <si>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</si>
  <si>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</si>
  <si>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</si>
  <si>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</si>
  <si>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</si>
  <si>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</si>
  <si>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</si>
  <si>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</si>
  <si>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</si>
  <si>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</si>
  <si>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</si>
  <si>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</si>
  <si>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</si>
  <si>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</si>
  <si>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</si>
  <si>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</si>
  <si>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</si>
  <si>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</si>
  <si>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</si>
  <si>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</si>
  <si>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</si>
  <si>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</si>
  <si>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</si>
  <si>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</si>
  <si>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</si>
  <si>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</si>
  <si>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</si>
  <si>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</si>
  <si>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</si>
  <si>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</si>
  <si>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</si>
  <si>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</si>
  <si>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</si>
  <si>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</si>
  <si>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</si>
  <si>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</si>
  <si>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</si>
  <si>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</si>
  <si>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</si>
  <si>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</si>
  <si>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</si>
  <si>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</si>
  <si>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</si>
  <si>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</si>
  <si>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</si>
  <si>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</si>
  <si>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</si>
  <si>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</si>
  <si>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</si>
  <si>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</si>
  <si>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</si>
  <si>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</si>
  <si>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</si>
  <si>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</si>
  <si>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</si>
  <si>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</si>
  <si>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</si>
  <si>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</si>
  <si>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</si>
  <si>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</si>
  <si>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</si>
  <si>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</si>
  <si>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</si>
  <si>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</si>
  <si>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</si>
  <si>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</si>
  <si>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</si>
  <si>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</si>
  <si>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</si>
  <si>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</si>
  <si>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</si>
  <si>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</si>
  <si>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</si>
  <si>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</si>
  <si>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</si>
  <si>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</si>
  <si>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</si>
  <si>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</si>
  <si>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</si>
  <si>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</si>
  <si>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</si>
  <si>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</si>
  <si>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</si>
  <si>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</si>
  <si>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</si>
  <si>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</si>
  <si>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</si>
  <si>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</si>
  <si>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</si>
  <si>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</si>
  <si>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</si>
  <si>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</si>
  <si>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</si>
  <si>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</si>
  <si>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</si>
  <si>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</si>
  <si>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</si>
  <si>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</si>
  <si>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</si>
  <si>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</si>
  <si>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</si>
  <si>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</si>
  <si>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</si>
  <si>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</si>
  <si>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</si>
  <si>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</si>
  <si>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</si>
  <si>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</si>
  <si>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</si>
  <si>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</si>
  <si>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</si>
  <si>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</si>
  <si>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</si>
  <si>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</si>
  <si>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</si>
  <si>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</si>
  <si>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</si>
  <si>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</si>
  <si>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</si>
  <si>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</si>
  <si>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</si>
  <si>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</si>
  <si>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</si>
  <si>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</si>
  <si>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</si>
  <si>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</si>
  <si>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</si>
  <si>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</si>
  <si>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</si>
  <si>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</si>
  <si>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</si>
  <si>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</si>
  <si>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</si>
  <si>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</si>
  <si>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</si>
  <si>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</si>
  <si>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</si>
  <si>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</si>
  <si>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</si>
  <si>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</si>
  <si>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</si>
  <si>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</si>
  <si>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</si>
  <si>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</si>
  <si>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</si>
  <si>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</si>
  <si>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</si>
  <si>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</si>
  <si>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</si>
  <si>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</si>
  <si>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</si>
  <si>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</si>
  <si>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</si>
  <si>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</si>
  <si>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</si>
  <si>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</si>
  <si>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</si>
  <si>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</si>
  <si>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</si>
  <si>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</si>
  <si>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</si>
  <si>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</si>
  <si>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</si>
  <si>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</si>
  <si>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</si>
  <si>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</si>
  <si>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</si>
  <si>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</si>
  <si>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</si>
  <si>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</si>
  <si>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</si>
  <si>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</si>
  <si>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</si>
  <si>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</si>
  <si>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</si>
  <si>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</si>
  <si>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</si>
  <si>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</si>
  <si>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</si>
  <si>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</si>
  <si>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</si>
  <si>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</si>
  <si>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</si>
  <si>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</si>
  <si>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</si>
  <si>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</si>
  <si>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</si>
  <si>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</si>
  <si>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</si>
  <si>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</si>
  <si>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</si>
  <si>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</si>
  <si>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</si>
  <si>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</si>
  <si>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</si>
  <si>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</si>
  <si>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</si>
  <si>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</si>
  <si>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</si>
  <si>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</si>
  <si>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</si>
  <si>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</si>
  <si>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</si>
  <si>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</si>
  <si>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</si>
  <si>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</si>
  <si>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</si>
  <si>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</si>
  <si>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</si>
  <si>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</si>
  <si>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</si>
  <si>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</si>
  <si>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</si>
  <si>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</si>
  <si>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</si>
  <si>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</si>
  <si>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</si>
  <si>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</si>
  <si>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</si>
  <si>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</si>
  <si>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</si>
  <si>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</si>
  <si>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</si>
  <si>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</si>
  <si>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</si>
  <si>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</si>
  <si>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</si>
  <si>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</si>
  <si>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</si>
  <si>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</si>
  <si>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</si>
  <si>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</si>
  <si>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</si>
  <si>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</si>
  <si>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</si>
  <si>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</si>
  <si>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</si>
  <si>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</si>
  <si>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</si>
  <si>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</si>
  <si>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</si>
  <si>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</si>
  <si>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</si>
  <si>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</si>
  <si>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</si>
  <si>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</si>
  <si>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</si>
  <si>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</si>
  <si>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</si>
  <si>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</si>
  <si>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</si>
  <si>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</si>
  <si>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</si>
  <si>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</si>
  <si>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</si>
  <si>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</si>
  <si>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</si>
  <si>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</si>
  <si>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</si>
  <si>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</si>
  <si>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</si>
  <si>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</si>
  <si>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</si>
  <si>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</si>
  <si>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</si>
  <si>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</si>
  <si>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</si>
  <si>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</si>
  <si>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</si>
  <si>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</si>
  <si>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</si>
  <si>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</si>
  <si>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</si>
  <si>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</si>
  <si>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</si>
  <si>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</si>
  <si>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</si>
  <si>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</si>
  <si>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</si>
  <si>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</si>
  <si>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</si>
  <si>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</si>
  <si>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</si>
  <si>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</si>
  <si>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</si>
  <si>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</si>
  <si>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</si>
  <si>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</si>
  <si>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</si>
  <si>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</si>
  <si>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</si>
  <si>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</si>
  <si>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</si>
  <si>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</si>
  <si>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</si>
  <si>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</si>
  <si>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</si>
  <si>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</si>
  <si>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</si>
  <si>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</si>
  <si>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</si>
  <si>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</si>
  <si>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</si>
  <si>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</si>
  <si>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</si>
  <si>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</si>
  <si>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</si>
  <si>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</si>
  <si>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</si>
  <si>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</si>
  <si>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</si>
  <si>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</si>
  <si>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</si>
  <si>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</si>
  <si>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</si>
  <si>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</si>
  <si>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</si>
  <si>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</si>
  <si>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</si>
  <si>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</si>
  <si>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</si>
  <si>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</si>
  <si>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</si>
  <si>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</si>
  <si>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</si>
  <si>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</si>
  <si>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</si>
  <si>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</si>
  <si>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</si>
  <si>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</si>
  <si>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</si>
  <si>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</si>
  <si>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</si>
  <si>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</si>
  <si>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</si>
  <si>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</si>
  <si>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</si>
  <si>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</si>
  <si>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</si>
  <si>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</si>
  <si>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</si>
  <si>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</si>
  <si>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</si>
  <si>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</si>
  <si>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</si>
  <si>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</si>
  <si>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</si>
  <si>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</si>
  <si>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</si>
  <si>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</si>
  <si>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</si>
  <si>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</si>
  <si>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</si>
  <si>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</si>
  <si>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</si>
  <si>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</si>
  <si>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</si>
  <si>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</si>
  <si>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</si>
  <si>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</si>
  <si>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</si>
  <si>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</si>
  <si>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</si>
  <si>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</si>
  <si>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</si>
  <si>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</si>
  <si>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</si>
  <si>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</si>
  <si>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</si>
  <si>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</si>
  <si>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</si>
  <si>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</si>
  <si>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</si>
  <si>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</si>
  <si>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</si>
  <si>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</si>
  <si>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</si>
  <si>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</si>
  <si>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</si>
  <si>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</si>
  <si>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</si>
  <si>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</si>
  <si>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</si>
  <si>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</si>
  <si>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</si>
  <si>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</si>
  <si>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</si>
  <si>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</si>
  <si>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</si>
  <si>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</si>
  <si>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</si>
  <si>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</si>
  <si>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</si>
  <si>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</si>
  <si>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</si>
  <si>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</si>
  <si>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</si>
  <si>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</si>
  <si>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</si>
  <si>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</si>
  <si>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</si>
  <si>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</si>
  <si>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</si>
  <si>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</si>
  <si>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</si>
  <si>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</si>
  <si>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</si>
  <si>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</si>
  <si>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</si>
  <si>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</si>
  <si>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</si>
  <si>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</si>
  <si>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</si>
  <si>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</si>
  <si>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</si>
  <si>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</si>
  <si>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</si>
  <si>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</si>
  <si>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</si>
  <si>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</si>
  <si>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</si>
  <si>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</si>
  <si>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</si>
  <si>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</si>
  <si>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</si>
  <si>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</si>
  <si>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</si>
  <si>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</si>
  <si>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</si>
  <si>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</si>
  <si>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</si>
  <si>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</si>
  <si>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</si>
  <si>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</si>
  <si>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</si>
  <si>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</si>
  <si>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</si>
  <si>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</si>
  <si>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</si>
  <si>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</si>
  <si>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</si>
  <si>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</si>
  <si>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</si>
  <si>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</si>
  <si>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</si>
  <si>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</si>
  <si>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</si>
  <si>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</si>
  <si>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</si>
  <si>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</si>
  <si>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</si>
  <si>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</si>
  <si>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</si>
  <si>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</si>
  <si>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</si>
  <si>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</si>
  <si>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</si>
  <si>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</si>
  <si>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</si>
  <si>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</si>
  <si>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</si>
  <si>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</si>
  <si>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</si>
  <si>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</si>
  <si>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</si>
  <si>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</si>
  <si>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</si>
  <si>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</si>
  <si>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</si>
  <si>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</si>
  <si>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</si>
  <si>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</si>
  <si>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</si>
  <si>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</si>
  <si>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</si>
  <si>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</si>
  <si>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</si>
  <si>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</si>
  <si>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</si>
  <si>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</si>
  <si>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</si>
  <si>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</si>
  <si>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</si>
  <si>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</si>
  <si>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</si>
  <si>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</si>
  <si>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</si>
  <si>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</si>
  <si>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</si>
  <si>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</si>
  <si>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</si>
  <si>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</si>
  <si>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</si>
  <si>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</si>
  <si>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</si>
  <si>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</si>
  <si>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</si>
  <si>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</si>
  <si>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</si>
  <si>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</si>
  <si>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</si>
  <si>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</si>
  <si>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</si>
  <si>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</si>
  <si>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</si>
  <si>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</si>
  <si>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</si>
  <si>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</si>
  <si>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</si>
  <si>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</si>
  <si>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</si>
  <si>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</si>
  <si>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</si>
  <si>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</si>
  <si>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</si>
  <si>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</si>
  <si>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</si>
  <si>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</si>
  <si>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</si>
  <si>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</si>
  <si>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</si>
  <si>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</si>
  <si>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</si>
  <si>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</si>
  <si>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</si>
  <si>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</si>
  <si>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</si>
  <si>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</si>
  <si>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</si>
  <si>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</si>
  <si>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</si>
  <si>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</si>
  <si>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</si>
  <si>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</si>
  <si>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</si>
  <si>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</si>
  <si>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</si>
  <si>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</si>
  <si>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</si>
  <si>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</si>
  <si>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</si>
  <si>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</si>
  <si>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</si>
  <si>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</si>
  <si>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</si>
  <si>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</si>
  <si>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</si>
  <si>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</si>
  <si>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</si>
  <si>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</si>
  <si>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</si>
  <si>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</si>
  <si>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</si>
  <si>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</si>
  <si>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</si>
  <si>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</si>
  <si>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</si>
  <si>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</si>
  <si>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</si>
  <si>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</si>
  <si>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</si>
  <si>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</si>
  <si>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</si>
  <si>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</si>
  <si>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</si>
  <si>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</si>
  <si>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</si>
  <si>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</si>
  <si>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</si>
  <si>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</si>
  <si>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</si>
  <si>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</si>
  <si>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</si>
  <si>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</si>
  <si>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</si>
  <si>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</si>
  <si>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</si>
  <si>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</si>
  <si>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</si>
  <si>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</si>
  <si>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</si>
  <si>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</si>
  <si>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</si>
  <si>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</si>
  <si>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</si>
  <si>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</si>
  <si>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</si>
  <si>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</si>
  <si>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</si>
  <si>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</si>
  <si>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</si>
  <si>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</si>
  <si>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</si>
  <si>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</si>
  <si>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</si>
  <si>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</si>
  <si>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</si>
  <si>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</si>
  <si>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</si>
  <si>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</si>
  <si>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</si>
  <si>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</si>
  <si>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</si>
  <si>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</si>
  <si>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</si>
  <si>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</si>
  <si>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</si>
  <si>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</si>
  <si>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</si>
  <si>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</si>
  <si>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</si>
  <si>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</si>
  <si>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</si>
  <si>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</si>
  <si>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</si>
  <si>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</si>
  <si>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</si>
  <si>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</si>
  <si>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</si>
  <si>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</si>
  <si>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</si>
  <si>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</si>
  <si>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</si>
  <si>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</si>
  <si>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</si>
  <si>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</si>
  <si>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</si>
  <si>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</si>
  <si>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</si>
  <si>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</si>
  <si>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</si>
  <si>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</si>
  <si>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</si>
  <si>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</si>
  <si>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</si>
  <si>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</si>
  <si>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</si>
  <si>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</si>
  <si>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</si>
  <si>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</si>
  <si>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</si>
  <si>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</si>
  <si>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</si>
  <si>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</si>
  <si>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</si>
  <si>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</si>
  <si>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</si>
  <si>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</si>
  <si>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</si>
  <si>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</si>
  <si>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</si>
  <si>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</si>
  <si>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</si>
  <si>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</si>
  <si>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</si>
  <si>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</si>
  <si>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</si>
  <si>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</si>
  <si>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</si>
  <si>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</si>
  <si>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</si>
  <si>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</si>
  <si>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</si>
  <si>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</si>
  <si>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</si>
  <si>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</si>
  <si>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</si>
  <si>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</si>
  <si>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</si>
  <si>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</si>
  <si>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</si>
  <si>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</si>
  <si>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</si>
  <si>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</si>
  <si>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</si>
  <si>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</si>
  <si>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</si>
  <si>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</si>
  <si>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</si>
  <si>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</si>
  <si>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</si>
  <si>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</si>
  <si>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</si>
  <si>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</si>
  <si>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</si>
  <si>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</si>
  <si>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</si>
  <si>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</si>
  <si>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</si>
  <si>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</si>
  <si>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</si>
  <si>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</si>
  <si>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</si>
  <si>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</si>
  <si>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</si>
  <si>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</si>
  <si>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</si>
  <si>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</si>
  <si>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</si>
  <si>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</si>
  <si>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</si>
  <si>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</si>
  <si>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</si>
  <si>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</si>
  <si>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</si>
  <si>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</si>
  <si>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</si>
  <si>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</si>
  <si>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</si>
  <si>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</si>
  <si>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</si>
  <si>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</si>
  <si>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</si>
  <si>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</si>
  <si>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</si>
  <si>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</si>
  <si>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</si>
  <si>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</si>
  <si>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</si>
  <si>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</si>
  <si>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</si>
  <si>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</si>
  <si>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</si>
  <si>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</si>
  <si>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</si>
  <si>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</si>
  <si>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</si>
  <si>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</si>
  <si>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</si>
  <si>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</si>
  <si>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</si>
  <si>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</si>
  <si>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</si>
  <si>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</si>
  <si>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</si>
  <si>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</si>
  <si>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</si>
  <si>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</si>
  <si>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</si>
  <si>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</si>
  <si>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</si>
  <si>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</si>
  <si>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</si>
  <si>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</si>
  <si>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</si>
  <si>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</si>
  <si>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</si>
  <si>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</si>
  <si>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</si>
  <si>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</si>
  <si>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</si>
  <si>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</si>
  <si>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</si>
  <si>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</si>
  <si>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</si>
  <si>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</si>
  <si>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</si>
  <si>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</si>
  <si>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</si>
  <si>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</si>
  <si>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</si>
  <si>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</si>
  <si>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</si>
  <si>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</si>
  <si>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</si>
  <si>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</si>
  <si>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</si>
  <si>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</si>
  <si>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</si>
  <si>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</si>
  <si>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</si>
  <si>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</si>
  <si>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</si>
  <si>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</si>
  <si>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</si>
  <si>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</si>
  <si>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</si>
  <si>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</si>
  <si>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</si>
  <si>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</si>
  <si>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</si>
  <si>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</si>
  <si>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</si>
  <si>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</si>
  <si>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</si>
  <si>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</si>
  <si>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</si>
  <si>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</si>
  <si>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</si>
  <si>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</si>
  <si>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</si>
  <si>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</si>
  <si>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</si>
  <si>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</si>
  <si>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</si>
  <si>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</si>
  <si>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</si>
  <si>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</si>
  <si>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</si>
  <si>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</si>
  <si>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</si>
  <si>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</si>
  <si>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</si>
  <si>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</si>
  <si>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</si>
  <si>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</si>
  <si>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</si>
  <si>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</si>
  <si>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</si>
  <si>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</si>
  <si>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</si>
  <si>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</si>
  <si>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</si>
  <si>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</si>
  <si>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</si>
  <si>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</si>
  <si>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</si>
  <si>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</si>
  <si>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</si>
  <si>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</si>
  <si>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</si>
  <si>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</si>
  <si>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</si>
  <si>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</si>
  <si>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</si>
  <si>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</si>
  <si>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</si>
  <si>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</si>
  <si>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</si>
  <si>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</si>
  <si>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</si>
  <si>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</si>
  <si>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</si>
  <si>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</si>
  <si>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</si>
  <si>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</si>
  <si>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</si>
  <si>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</si>
  <si>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</si>
  <si>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</si>
  <si>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</si>
  <si>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</si>
  <si>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</si>
  <si>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</si>
  <si>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</si>
  <si>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</si>
  <si>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</si>
  <si>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</si>
  <si>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</si>
  <si>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</si>
  <si>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</si>
  <si>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</si>
  <si>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</si>
  <si>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</si>
  <si>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</si>
  <si>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</si>
  <si>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</si>
  <si>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</si>
  <si>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</si>
  <si>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</si>
  <si>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</si>
  <si>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</si>
  <si>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</si>
  <si>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</si>
  <si>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</si>
  <si>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</si>
  <si>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</si>
  <si>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</si>
  <si>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</si>
  <si>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</si>
  <si>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</si>
  <si>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</si>
  <si>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</si>
  <si>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</si>
  <si>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</si>
  <si>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</si>
  <si>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</si>
  <si>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</si>
  <si>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</si>
  <si>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</si>
  <si>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</si>
  <si>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</si>
  <si>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</si>
  <si>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</si>
  <si>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</si>
  <si>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</si>
  <si>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</si>
  <si>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</si>
  <si>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</si>
  <si>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</si>
  <si>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</si>
  <si>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</si>
  <si>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</si>
  <si>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</si>
  <si>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</si>
  <si>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</si>
  <si>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</si>
  <si>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</si>
  <si>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</si>
  <si>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</si>
  <si>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</si>
  <si>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</si>
  <si>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</si>
  <si>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</si>
  <si>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</si>
  <si>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</si>
  <si>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</si>
  <si>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</si>
  <si>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</si>
  <si>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</si>
  <si>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</si>
  <si>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</si>
  <si>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</si>
  <si>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</si>
  <si>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</si>
  <si>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</si>
  <si>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</si>
  <si>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</si>
  <si>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</si>
  <si>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</si>
  <si>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</si>
  <si>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</si>
  <si>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</si>
  <si>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</si>
  <si>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</si>
  <si>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</si>
  <si>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</si>
  <si>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</si>
  <si>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</si>
  <si>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</si>
  <si>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</si>
  <si>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</si>
  <si>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</si>
  <si>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</si>
  <si>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</si>
  <si>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</si>
  <si>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</si>
  <si>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</si>
  <si>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</si>
  <si>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</si>
  <si>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</si>
  <si>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</si>
  <si>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</si>
  <si>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</si>
  <si>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</si>
  <si>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</si>
  <si>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</si>
  <si>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</si>
  <si>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</si>
  <si>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</si>
  <si>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</si>
  <si>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</si>
  <si>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</si>
  <si>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</si>
  <si>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</si>
  <si>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</si>
  <si>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</si>
  <si>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</si>
  <si>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</si>
  <si>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</si>
  <si>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</si>
  <si>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</si>
  <si>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</si>
  <si>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</si>
  <si>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</si>
  <si>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</si>
  <si>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</si>
  <si>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</si>
  <si>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</si>
  <si>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</si>
  <si>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</si>
  <si>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</si>
  <si>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</si>
  <si>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</si>
  <si>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</si>
  <si>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</si>
  <si>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</si>
  <si>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</si>
  <si>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</si>
  <si>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</si>
  <si>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</si>
  <si>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</si>
  <si>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</si>
  <si>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</si>
  <si>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</si>
  <si>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</si>
  <si>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</si>
  <si>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</si>
  <si>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</si>
  <si>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</si>
  <si>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</si>
  <si>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</si>
  <si>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</si>
  <si>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</si>
  <si>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</si>
  <si>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</si>
  <si>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</si>
  <si>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</si>
  <si>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</si>
  <si>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</si>
  <si>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</si>
  <si>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</si>
  <si>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</si>
  <si>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</si>
  <si>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</si>
  <si>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</si>
  <si>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</si>
  <si>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</si>
  <si>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</si>
  <si>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</si>
  <si>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</si>
  <si>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</si>
  <si>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</si>
  <si>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</si>
  <si>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</si>
  <si>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</si>
  <si>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</si>
  <si>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</si>
  <si>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</si>
  <si>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</si>
  <si>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</si>
  <si>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</si>
  <si>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</si>
  <si>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</si>
  <si>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</si>
  <si>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</si>
  <si>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</si>
  <si>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</si>
  <si>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</si>
  <si>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</si>
  <si>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</si>
  <si>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</si>
  <si>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</si>
  <si>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</si>
  <si>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</si>
  <si>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</si>
  <si>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</si>
  <si>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</si>
  <si>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</si>
  <si>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</si>
  <si>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</si>
  <si>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</si>
  <si>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</si>
  <si>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</si>
  <si>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</si>
  <si>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</si>
  <si>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</si>
  <si>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</si>
  <si>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</si>
  <si>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</si>
  <si>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</si>
  <si>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</si>
  <si>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</si>
  <si>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</si>
  <si>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</si>
  <si>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</si>
  <si>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</si>
  <si>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</si>
  <si>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</si>
  <si>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</si>
  <si>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</si>
  <si>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</si>
  <si>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</si>
  <si>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</si>
  <si>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</si>
  <si>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</si>
  <si>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</si>
  <si>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</si>
  <si>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</si>
  <si>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</si>
  <si>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</si>
  <si>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</si>
  <si>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</si>
  <si>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</si>
  <si>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</si>
  <si>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</si>
  <si>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</si>
  <si>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</si>
  <si>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</si>
  <si>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</si>
  <si>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</si>
  <si>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</si>
  <si>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</si>
  <si>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</si>
  <si>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</si>
  <si>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</si>
  <si>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</si>
  <si>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</si>
  <si>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</si>
  <si>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</si>
  <si>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</si>
  <si>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</si>
  <si>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</si>
  <si>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</si>
  <si>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</si>
  <si>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</si>
  <si>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</si>
  <si>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</si>
  <si>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</si>
  <si>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</si>
  <si>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</si>
  <si>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</si>
  <si>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</si>
  <si>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</si>
  <si>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</si>
  <si>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</si>
  <si>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</si>
  <si>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</si>
  <si>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</si>
  <si>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</si>
  <si>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</si>
  <si>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</si>
  <si>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</si>
  <si>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</si>
  <si>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</si>
  <si>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</si>
  <si>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</si>
  <si>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</si>
  <si>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</si>
  <si>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</si>
  <si>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</si>
  <si>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</si>
  <si>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</si>
  <si>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</si>
  <si>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</si>
  <si>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</si>
  <si>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</si>
  <si>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</si>
  <si>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</si>
  <si>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</si>
  <si>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</si>
  <si>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</si>
  <si>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</si>
  <si>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</si>
  <si>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</si>
  <si>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</si>
  <si>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</si>
  <si>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</si>
  <si>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</si>
  <si>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</si>
  <si>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</si>
  <si>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</si>
  <si>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</si>
  <si>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</si>
  <si>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</si>
  <si>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</si>
  <si>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</si>
  <si>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</si>
  <si>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</si>
  <si>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</si>
  <si>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</si>
  <si>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</si>
  <si>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</si>
  <si>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</si>
  <si>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</si>
  <si>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</si>
  <si>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</si>
  <si>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</si>
  <si>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</si>
  <si>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</si>
  <si>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</si>
  <si>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</si>
  <si>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</si>
  <si>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</si>
  <si>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</si>
  <si>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</si>
  <si>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</si>
  <si>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</si>
  <si>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</si>
  <si>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</si>
  <si>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</si>
  <si>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</si>
  <si>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</si>
  <si>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</si>
  <si>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</si>
  <si>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</si>
  <si>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</si>
  <si>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</si>
  <si>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</si>
  <si>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</si>
  <si>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</si>
  <si>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</si>
  <si>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</si>
  <si>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</si>
  <si>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</si>
  <si>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</si>
  <si>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</si>
  <si>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</si>
  <si>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</si>
  <si>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</si>
  <si>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</si>
  <si>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</si>
  <si>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</si>
  <si>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</si>
  <si>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</si>
  <si>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</si>
  <si>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</si>
  <si>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</si>
  <si>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</si>
  <si>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</si>
  <si>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</si>
  <si>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</si>
  <si>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</si>
  <si>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</si>
  <si>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</si>
  <si>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</si>
  <si>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</si>
  <si>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</si>
  <si>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</si>
  <si>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</si>
  <si>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</si>
  <si>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</si>
  <si>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</si>
  <si>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</si>
  <si>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</si>
  <si>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</si>
  <si>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</si>
  <si>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</si>
  <si>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</si>
  <si>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</si>
  <si>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</si>
  <si>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</si>
  <si>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</si>
  <si>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</si>
  <si>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</si>
  <si>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</si>
  <si>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</si>
  <si>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</si>
  <si>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</si>
  <si>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</si>
  <si>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</si>
  <si>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</si>
  <si>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</si>
  <si>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</si>
  <si>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</si>
  <si>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</si>
  <si>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</si>
  <si>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</si>
  <si>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</si>
  <si>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</si>
  <si>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</si>
  <si>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</si>
  <si>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</si>
  <si>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</si>
  <si>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</si>
  <si>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</si>
  <si>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</si>
  <si>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</si>
  <si>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</si>
  <si>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</si>
  <si>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</si>
  <si>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</si>
  <si>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</si>
  <si>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</si>
  <si>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</si>
  <si>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</si>
  <si>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</si>
  <si>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</si>
  <si>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</si>
  <si>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</si>
  <si>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</si>
  <si>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</si>
  <si>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</si>
  <si>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</si>
  <si>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</si>
  <si>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</si>
  <si>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</si>
  <si>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</si>
  <si>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</si>
  <si>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</si>
  <si>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</si>
  <si>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</si>
  <si>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</si>
  <si>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</si>
  <si>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</si>
  <si>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</si>
  <si>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</si>
  <si>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</si>
  <si>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</si>
  <si>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</si>
  <si>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</si>
  <si>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</si>
  <si>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</si>
  <si>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</si>
  <si>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</si>
  <si>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</si>
  <si>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</si>
  <si>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</si>
  <si>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</si>
  <si>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</si>
  <si>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</si>
  <si>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</si>
  <si>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</si>
  <si>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</si>
  <si>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</si>
  <si>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</si>
  <si>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</si>
  <si>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</si>
  <si>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</si>
  <si>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</si>
  <si>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</si>
  <si>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</si>
  <si>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</si>
  <si>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</si>
  <si>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</si>
  <si>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</si>
  <si>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</si>
  <si>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</si>
  <si>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</si>
  <si>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</si>
  <si>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</si>
  <si>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</si>
  <si>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</si>
  <si>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</si>
  <si>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</si>
  <si>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</si>
  <si>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</si>
  <si>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</si>
  <si>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</si>
  <si>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</si>
  <si>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</si>
  <si>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</si>
  <si>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</si>
  <si>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</si>
  <si>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</si>
  <si>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</si>
  <si>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</si>
  <si>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</si>
  <si>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</si>
  <si>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</si>
  <si>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劼人路店</t>
    <phoneticPr fontId="31" type="noConversion"/>
  </si>
  <si>
    <t>马雪</t>
    <phoneticPr fontId="31" type="noConversion"/>
  </si>
  <si>
    <t>高榕</t>
    <phoneticPr fontId="31" type="noConversion"/>
  </si>
  <si>
    <t>赵秋丽</t>
    <phoneticPr fontId="31" type="noConversion"/>
  </si>
  <si>
    <t>苏子欣</t>
    <phoneticPr fontId="31" type="noConversion"/>
  </si>
  <si>
    <t>古世伟</t>
    <phoneticPr fontId="31" type="noConversion"/>
  </si>
  <si>
    <t>劼人路</t>
    <phoneticPr fontId="31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</si>
</sst>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8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8" fontId="4" fillId="6" borderId="2" xfId="0" applyNumberFormat="1" applyFont="1" applyFill="1" applyBorder="1" applyAlignment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8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8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8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78" fontId="4" fillId="3" borderId="11" xfId="0" applyNumberFormat="1" applyFont="1" applyFill="1" applyBorder="1" applyAlignment="1">
      <alignment horizontal="center" vertical="center"/>
    </xf>
    <xf numFmtId="178" fontId="4" fillId="3" borderId="12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files/69/img_20201105_163111.jpg" TargetMode="External"/><Relationship Id="rId299" Type="http://schemas.openxmlformats.org/officeDocument/2006/relationships/hyperlink" Target="files/8/4c7266d4-20f4-41f6-9c0f-c30530dea1b2.jpeg" TargetMode="External"/><Relationship Id="rId303" Type="http://schemas.openxmlformats.org/officeDocument/2006/relationships/hyperlink" Target="files/7/mvimg_20201102_150720.jpg" TargetMode="External"/><Relationship Id="rId21" Type="http://schemas.openxmlformats.org/officeDocument/2006/relationships/hyperlink" Target="files/101/mmexport1604666300352_bba5e3a8.jpg" TargetMode="External"/><Relationship Id="rId42" Type="http://schemas.openxmlformats.org/officeDocument/2006/relationships/hyperlink" Target="files/94/img20201106172448.jpg" TargetMode="External"/><Relationship Id="rId63" Type="http://schemas.openxmlformats.org/officeDocument/2006/relationships/hyperlink" Target="files/87/img_20201105_182445.jpg" TargetMode="External"/><Relationship Id="rId84" Type="http://schemas.openxmlformats.org/officeDocument/2006/relationships/hyperlink" Target="files/80/b3028545-e357-4db0-9b47-efb2da0c5a42.jpeg" TargetMode="External"/><Relationship Id="rId138" Type="http://schemas.openxmlformats.org/officeDocument/2006/relationships/hyperlink" Target="files/62/4fe1fbcf-2eab-4b60-8457-3be438d1e7e7.jpeg" TargetMode="External"/><Relationship Id="rId159" Type="http://schemas.openxmlformats.org/officeDocument/2006/relationships/hyperlink" Target="files/55/img_20201103_134402.jpg" TargetMode="External"/><Relationship Id="rId170" Type="http://schemas.openxmlformats.org/officeDocument/2006/relationships/hyperlink" Target="files/51/img_8247.heic.jpg.jpg" TargetMode="External"/><Relationship Id="rId191" Type="http://schemas.openxmlformats.org/officeDocument/2006/relationships/hyperlink" Target="files/44/mmexport1604395746738.jpg" TargetMode="External"/><Relationship Id="rId205" Type="http://schemas.openxmlformats.org/officeDocument/2006/relationships/hyperlink" Target="files/39/mmexport1604388144791.jpg" TargetMode="External"/><Relationship Id="rId226" Type="http://schemas.openxmlformats.org/officeDocument/2006/relationships/hyperlink" Target="files/32/img_20201103_102744.jpg" TargetMode="External"/><Relationship Id="rId247" Type="http://schemas.openxmlformats.org/officeDocument/2006/relationships/hyperlink" Target="files/25/1uzfusrfhahkkcwtodq55qcbz_0.jpg" TargetMode="External"/><Relationship Id="rId107" Type="http://schemas.openxmlformats.org/officeDocument/2006/relationships/hyperlink" Target="files/72/img_20201105_170610.jpg" TargetMode="External"/><Relationship Id="rId268" Type="http://schemas.openxmlformats.org/officeDocument/2006/relationships/hyperlink" Target="files/18/3b2b80cd-60da-43b3-b256-24baa81c7959.jpeg" TargetMode="External"/><Relationship Id="rId289" Type="http://schemas.openxmlformats.org/officeDocument/2006/relationships/hyperlink" Target="files/11/mmexport1604306939974.jpg" TargetMode="External"/><Relationship Id="rId11" Type="http://schemas.openxmlformats.org/officeDocument/2006/relationships/hyperlink" Target="files/104/img_20201106_095049.jpg" TargetMode="External"/><Relationship Id="rId32" Type="http://schemas.openxmlformats.org/officeDocument/2006/relationships/hyperlink" Target="files/97/img_20201106_172050.jpg" TargetMode="External"/><Relationship Id="rId53" Type="http://schemas.openxmlformats.org/officeDocument/2006/relationships/hyperlink" Target="files/90/img_20201106_150459.jpg" TargetMode="External"/><Relationship Id="rId74" Type="http://schemas.openxmlformats.org/officeDocument/2006/relationships/hyperlink" Target="files/83/a8f19981-a8a4-4c71-8e43-185814ccb916.jpeg" TargetMode="External"/><Relationship Id="rId128" Type="http://schemas.openxmlformats.org/officeDocument/2006/relationships/hyperlink" Target="files/65/img_20201103_161628.jpg" TargetMode="External"/><Relationship Id="rId149" Type="http://schemas.openxmlformats.org/officeDocument/2006/relationships/hyperlink" Target="files/58/img_2218.jpg.jpg" TargetMode="External"/><Relationship Id="rId314" Type="http://schemas.openxmlformats.org/officeDocument/2006/relationships/hyperlink" Target="files/3/img_20201102_104126.jpg" TargetMode="External"/><Relationship Id="rId5" Type="http://schemas.openxmlformats.org/officeDocument/2006/relationships/hyperlink" Target="files/106/img_20201106_140925.jpg" TargetMode="External"/><Relationship Id="rId95" Type="http://schemas.openxmlformats.org/officeDocument/2006/relationships/hyperlink" Target="files/76/c4a11dfc-3360-4d02-be76-78b7ee3b353f.jpeg" TargetMode="External"/><Relationship Id="rId160" Type="http://schemas.openxmlformats.org/officeDocument/2006/relationships/hyperlink" Target="files/54/5a594669-0c98-4013-82f7-ae83b46073e8.jpeg" TargetMode="External"/><Relationship Id="rId181" Type="http://schemas.openxmlformats.org/officeDocument/2006/relationships/hyperlink" Target="files/47/84cad7d9-50cd-42eb-8763-d301a6e6eea8.jpeg" TargetMode="External"/><Relationship Id="rId216" Type="http://schemas.openxmlformats.org/officeDocument/2006/relationships/hyperlink" Target="files/36/f6e05872-0507-4ed4-baf3-ec41e0d0ffc5.jpeg" TargetMode="External"/><Relationship Id="rId237" Type="http://schemas.openxmlformats.org/officeDocument/2006/relationships/hyperlink" Target="files/29/img_20201102_143756.jpg" TargetMode="External"/><Relationship Id="rId258" Type="http://schemas.openxmlformats.org/officeDocument/2006/relationships/hyperlink" Target="files/22/d8497a9b-72b0-46bf-96d3-0879d8675e97.jpeg" TargetMode="External"/><Relationship Id="rId279" Type="http://schemas.openxmlformats.org/officeDocument/2006/relationships/hyperlink" Target="files/15/img_20201102_164058.jpg" TargetMode="External"/><Relationship Id="rId22" Type="http://schemas.openxmlformats.org/officeDocument/2006/relationships/hyperlink" Target="files/100/img_3701.jpg" TargetMode="External"/><Relationship Id="rId43" Type="http://schemas.openxmlformats.org/officeDocument/2006/relationships/hyperlink" Target="files/93/mmexport1604655814198.jpg" TargetMode="External"/><Relationship Id="rId64" Type="http://schemas.openxmlformats.org/officeDocument/2006/relationships/hyperlink" Target="files/86/img_20201101_162050.jpg" TargetMode="External"/><Relationship Id="rId118" Type="http://schemas.openxmlformats.org/officeDocument/2006/relationships/hyperlink" Target="files/68/mmexport1604565161533.jpg" TargetMode="External"/><Relationship Id="rId139" Type="http://schemas.openxmlformats.org/officeDocument/2006/relationships/hyperlink" Target="files/61/mmexport1604531213332.jpg" TargetMode="External"/><Relationship Id="rId290" Type="http://schemas.openxmlformats.org/officeDocument/2006/relationships/hyperlink" Target="files/11/mmexport1604306924931.jpg" TargetMode="External"/><Relationship Id="rId304" Type="http://schemas.openxmlformats.org/officeDocument/2006/relationships/hyperlink" Target="files/6/0182ecb4-44d0-4b4e-8171-75a5e8caaee2.jpeg" TargetMode="External"/><Relationship Id="rId85" Type="http://schemas.openxmlformats.org/officeDocument/2006/relationships/hyperlink" Target="files/79/img_20201105_175819.jpg" TargetMode="External"/><Relationship Id="rId150" Type="http://schemas.openxmlformats.org/officeDocument/2006/relationships/hyperlink" Target="files/58/img_2209.jpg.jpg" TargetMode="External"/><Relationship Id="rId171" Type="http://schemas.openxmlformats.org/officeDocument/2006/relationships/hyperlink" Target="files/51/img_8236.heic.jpg.jpg" TargetMode="External"/><Relationship Id="rId192" Type="http://schemas.openxmlformats.org/officeDocument/2006/relationships/hyperlink" Target="files/44/mmexport1604395749325.jpg" TargetMode="External"/><Relationship Id="rId206" Type="http://schemas.openxmlformats.org/officeDocument/2006/relationships/hyperlink" Target="files/39/mmexport1604388155700.jpg" TargetMode="External"/><Relationship Id="rId227" Type="http://schemas.openxmlformats.org/officeDocument/2006/relationships/hyperlink" Target="files/32/img_20201103_103416.jpg" TargetMode="External"/><Relationship Id="rId248" Type="http://schemas.openxmlformats.org/officeDocument/2006/relationships/hyperlink" Target="files/25/69x55e3r3jbfsrvyfbvi24t94_0.jpg" TargetMode="External"/><Relationship Id="rId269" Type="http://schemas.openxmlformats.org/officeDocument/2006/relationships/hyperlink" Target="files/18/b9183337-5857-4d23-aa36-edf71a8b88a4.jpeg" TargetMode="External"/><Relationship Id="rId12" Type="http://schemas.openxmlformats.org/officeDocument/2006/relationships/hyperlink" Target="files/104/img_20201106_095032.jpg" TargetMode="External"/><Relationship Id="rId33" Type="http://schemas.openxmlformats.org/officeDocument/2006/relationships/hyperlink" Target="files/97/img_20201106_170410.jpg" TargetMode="External"/><Relationship Id="rId108" Type="http://schemas.openxmlformats.org/officeDocument/2006/relationships/hyperlink" Target="files/72/img_20201105_170546.jpg" TargetMode="External"/><Relationship Id="rId129" Type="http://schemas.openxmlformats.org/officeDocument/2006/relationships/hyperlink" Target="files/65/img_20201103_161335.jpg" TargetMode="External"/><Relationship Id="rId280" Type="http://schemas.openxmlformats.org/officeDocument/2006/relationships/hyperlink" Target="files/14/img20201102153225.jpg" TargetMode="External"/><Relationship Id="rId315" Type="http://schemas.openxmlformats.org/officeDocument/2006/relationships/hyperlink" Target="files/3/img_20201102_105202.jpg" TargetMode="External"/><Relationship Id="rId54" Type="http://schemas.openxmlformats.org/officeDocument/2006/relationships/hyperlink" Target="files/90/img_20201106_150450.jpg" TargetMode="External"/><Relationship Id="rId75" Type="http://schemas.openxmlformats.org/officeDocument/2006/relationships/hyperlink" Target="files/83/6ae70f1d-9d01-460e-9bc3-db6d01e50eee.jpeg" TargetMode="External"/><Relationship Id="rId96" Type="http://schemas.openxmlformats.org/officeDocument/2006/relationships/hyperlink" Target="files/76/563efa1b-3437-4289-9946-ef0a0af0a371.jpeg" TargetMode="External"/><Relationship Id="rId140" Type="http://schemas.openxmlformats.org/officeDocument/2006/relationships/hyperlink" Target="files/61/mmexport1604531206312.jpg" TargetMode="External"/><Relationship Id="rId161" Type="http://schemas.openxmlformats.org/officeDocument/2006/relationships/hyperlink" Target="files/54/0fea7fbc-577a-4000-a8c0-79311943eabe.jpeg" TargetMode="External"/><Relationship Id="rId182" Type="http://schemas.openxmlformats.org/officeDocument/2006/relationships/hyperlink" Target="files/47/2472c002-3fed-4274-b2cd-3d26e4d57942.jpeg" TargetMode="External"/><Relationship Id="rId217" Type="http://schemas.openxmlformats.org/officeDocument/2006/relationships/hyperlink" Target="files/35/img_6244.heic.jpg.jpg" TargetMode="External"/><Relationship Id="rId6" Type="http://schemas.openxmlformats.org/officeDocument/2006/relationships/hyperlink" Target="files/106/img_20201106_140546.jpg" TargetMode="External"/><Relationship Id="rId238" Type="http://schemas.openxmlformats.org/officeDocument/2006/relationships/hyperlink" Target="files/28/9b22a2c7-5260-45c2-92c1-226ed0f7e743.jpeg" TargetMode="External"/><Relationship Id="rId259" Type="http://schemas.openxmlformats.org/officeDocument/2006/relationships/hyperlink" Target="files/21/img20201102181113.jpg" TargetMode="External"/><Relationship Id="rId23" Type="http://schemas.openxmlformats.org/officeDocument/2006/relationships/hyperlink" Target="files/100/img_3703.jpg" TargetMode="External"/><Relationship Id="rId119" Type="http://schemas.openxmlformats.org/officeDocument/2006/relationships/hyperlink" Target="files/68/mmexport1604565170570.jpg" TargetMode="External"/><Relationship Id="rId270" Type="http://schemas.openxmlformats.org/officeDocument/2006/relationships/hyperlink" Target="files/18/eb8946ec-cd35-4077-aad4-e62857bc8221.jpeg" TargetMode="External"/><Relationship Id="rId291" Type="http://schemas.openxmlformats.org/officeDocument/2006/relationships/hyperlink" Target="files/11/mmexport1604306914772.jpg" TargetMode="External"/><Relationship Id="rId305" Type="http://schemas.openxmlformats.org/officeDocument/2006/relationships/hyperlink" Target="files/6/28988e9c-2f08-4331-b64c-07125b86d4be.jpeg" TargetMode="External"/><Relationship Id="rId44" Type="http://schemas.openxmlformats.org/officeDocument/2006/relationships/hyperlink" Target="files/93/mmexport1604656138368.jpg" TargetMode="External"/><Relationship Id="rId65" Type="http://schemas.openxmlformats.org/officeDocument/2006/relationships/hyperlink" Target="files/86/mmexport1604224427220.jpg" TargetMode="External"/><Relationship Id="rId86" Type="http://schemas.openxmlformats.org/officeDocument/2006/relationships/hyperlink" Target="files/79/mmexport1604571814823.jpg" TargetMode="External"/><Relationship Id="rId130" Type="http://schemas.openxmlformats.org/officeDocument/2006/relationships/hyperlink" Target="files/64/img_2478.jpg" TargetMode="External"/><Relationship Id="rId151" Type="http://schemas.openxmlformats.org/officeDocument/2006/relationships/hyperlink" Target="files/57/img_20201104_151542.jpg" TargetMode="External"/><Relationship Id="rId172" Type="http://schemas.openxmlformats.org/officeDocument/2006/relationships/hyperlink" Target="files/50/img_20201103_162854.jpg" TargetMode="External"/><Relationship Id="rId193" Type="http://schemas.openxmlformats.org/officeDocument/2006/relationships/hyperlink" Target="files/43/65d18148-4c06-4faa-bea8-85188495ef2b.jpeg" TargetMode="External"/><Relationship Id="rId207" Type="http://schemas.openxmlformats.org/officeDocument/2006/relationships/hyperlink" Target="files/39/mmexport1604388162497.jpg" TargetMode="External"/><Relationship Id="rId228" Type="http://schemas.openxmlformats.org/officeDocument/2006/relationships/hyperlink" Target="files/32/img_20201103_101115.jpg" TargetMode="External"/><Relationship Id="rId249" Type="http://schemas.openxmlformats.org/officeDocument/2006/relationships/hyperlink" Target="files/25/mt47bwemb1e39k5nfqncpxvu_0.jpg" TargetMode="External"/><Relationship Id="rId13" Type="http://schemas.openxmlformats.org/officeDocument/2006/relationships/hyperlink" Target="files/103/img20201106155902.jpg" TargetMode="External"/><Relationship Id="rId109" Type="http://schemas.openxmlformats.org/officeDocument/2006/relationships/hyperlink" Target="files/71/img_20201105_165638.jpg" TargetMode="External"/><Relationship Id="rId260" Type="http://schemas.openxmlformats.org/officeDocument/2006/relationships/hyperlink" Target="files/21/img20201102180657.jpg" TargetMode="External"/><Relationship Id="rId281" Type="http://schemas.openxmlformats.org/officeDocument/2006/relationships/hyperlink" Target="files/14/img20201102152859.jpg" TargetMode="External"/><Relationship Id="rId316" Type="http://schemas.openxmlformats.org/officeDocument/2006/relationships/hyperlink" Target="files/2/mmexport1604232964145.jpg" TargetMode="External"/><Relationship Id="rId34" Type="http://schemas.openxmlformats.org/officeDocument/2006/relationships/hyperlink" Target="files/96/5c9f9c25-3697-4b95-8e15-6d49403cd6a2.jpeg" TargetMode="External"/><Relationship Id="rId55" Type="http://schemas.openxmlformats.org/officeDocument/2006/relationships/hyperlink" Target="files/89/876ea665-2950-41df-b834-be93c65060fa.jpeg" TargetMode="External"/><Relationship Id="rId76" Type="http://schemas.openxmlformats.org/officeDocument/2006/relationships/hyperlink" Target="files/82/1c0bfc18-3f6e-45d6-b894-e44ebbd15d40.jpeg" TargetMode="External"/><Relationship Id="rId97" Type="http://schemas.openxmlformats.org/officeDocument/2006/relationships/hyperlink" Target="files/75/img_20201105_154712.jpg" TargetMode="External"/><Relationship Id="rId120" Type="http://schemas.openxmlformats.org/officeDocument/2006/relationships/hyperlink" Target="files/68/mmexport1604565070329.jpg" TargetMode="External"/><Relationship Id="rId141" Type="http://schemas.openxmlformats.org/officeDocument/2006/relationships/hyperlink" Target="files/61/mmexport1604542414369.jpg" TargetMode="External"/><Relationship Id="rId7" Type="http://schemas.openxmlformats.org/officeDocument/2006/relationships/hyperlink" Target="files/105/mmexport1604673973088.jpg" TargetMode="External"/><Relationship Id="rId162" Type="http://schemas.openxmlformats.org/officeDocument/2006/relationships/hyperlink" Target="files/54/8f672cb3-563c-4b9a-a3bc-fd2460fb99d2.jpeg" TargetMode="External"/><Relationship Id="rId183" Type="http://schemas.openxmlformats.org/officeDocument/2006/relationships/hyperlink" Target="files/47/6173e289-ab72-48e0-9d0b-7d71365b420f.jpeg" TargetMode="External"/><Relationship Id="rId218" Type="http://schemas.openxmlformats.org/officeDocument/2006/relationships/hyperlink" Target="files/35/20201103_145331.jpg" TargetMode="External"/><Relationship Id="rId239" Type="http://schemas.openxmlformats.org/officeDocument/2006/relationships/hyperlink" Target="files/28/4949429d-63df-4080-a291-3474fb67eb24.jpeg" TargetMode="External"/><Relationship Id="rId250" Type="http://schemas.openxmlformats.org/officeDocument/2006/relationships/hyperlink" Target="files/24/7414273a-dacc-4abc-a1e3-13cbb9252066.jpeg" TargetMode="External"/><Relationship Id="rId271" Type="http://schemas.openxmlformats.org/officeDocument/2006/relationships/hyperlink" Target="files/17/9d4f6d06-f6cc-4961-b785-1da8d7ebfdc0.jpeg" TargetMode="External"/><Relationship Id="rId292" Type="http://schemas.openxmlformats.org/officeDocument/2006/relationships/hyperlink" Target="files/10/mmexport1604302719701.jpg" TargetMode="External"/><Relationship Id="rId306" Type="http://schemas.openxmlformats.org/officeDocument/2006/relationships/hyperlink" Target="files/6/42fe991d-a9a2-43b8-b214-6ab24de23802.jpeg" TargetMode="External"/><Relationship Id="rId24" Type="http://schemas.openxmlformats.org/officeDocument/2006/relationships/hyperlink" Target="files/100/img_3700.jpg" TargetMode="External"/><Relationship Id="rId45" Type="http://schemas.openxmlformats.org/officeDocument/2006/relationships/hyperlink" Target="files/93/img_20201106_170341.jpg" TargetMode="External"/><Relationship Id="rId66" Type="http://schemas.openxmlformats.org/officeDocument/2006/relationships/hyperlink" Target="files/86/img_20201101_162047.jpg" TargetMode="External"/><Relationship Id="rId87" Type="http://schemas.openxmlformats.org/officeDocument/2006/relationships/hyperlink" Target="files/79/mmexport1604571829157.jpg" TargetMode="External"/><Relationship Id="rId110" Type="http://schemas.openxmlformats.org/officeDocument/2006/relationships/hyperlink" Target="files/71/img_20201105_165829.jpg" TargetMode="External"/><Relationship Id="rId131" Type="http://schemas.openxmlformats.org/officeDocument/2006/relationships/hyperlink" Target="files/64/img_2477.jpg" TargetMode="External"/><Relationship Id="rId152" Type="http://schemas.openxmlformats.org/officeDocument/2006/relationships/hyperlink" Target="files/57/img_20201104_150508.jpg" TargetMode="External"/><Relationship Id="rId173" Type="http://schemas.openxmlformats.org/officeDocument/2006/relationships/hyperlink" Target="files/50/img_20201103_161951.jpg" TargetMode="External"/><Relationship Id="rId194" Type="http://schemas.openxmlformats.org/officeDocument/2006/relationships/hyperlink" Target="files/43/17b7d730-cb04-4525-b657-8bc8c3a95da3.jpeg" TargetMode="External"/><Relationship Id="rId208" Type="http://schemas.openxmlformats.org/officeDocument/2006/relationships/hyperlink" Target="files/38/856bf50f-e168-4f4c-8dbd-61f6922e158a.jpeg" TargetMode="External"/><Relationship Id="rId229" Type="http://schemas.openxmlformats.org/officeDocument/2006/relationships/hyperlink" Target="files/31/f6ace403-42a1-4e9c-8117-ae1ffbe40c0a.jpeg" TargetMode="External"/><Relationship Id="rId19" Type="http://schemas.openxmlformats.org/officeDocument/2006/relationships/hyperlink" Target="files/101/2n190nkmlcpxllws3cplq1zj9_0.jpg" TargetMode="External"/><Relationship Id="rId224" Type="http://schemas.openxmlformats.org/officeDocument/2006/relationships/hyperlink" Target="files/33/img_20201103_095528.jpg" TargetMode="External"/><Relationship Id="rId240" Type="http://schemas.openxmlformats.org/officeDocument/2006/relationships/hyperlink" Target="files/28/3b2c5023-6ea9-4668-81c7-1cd00d5bda63.jpeg" TargetMode="External"/><Relationship Id="rId245" Type="http://schemas.openxmlformats.org/officeDocument/2006/relationships/hyperlink" Target="files/26/1604373045290.jpg" TargetMode="External"/><Relationship Id="rId261" Type="http://schemas.openxmlformats.org/officeDocument/2006/relationships/hyperlink" Target="files/21/img20201102182200.jpg" TargetMode="External"/><Relationship Id="rId266" Type="http://schemas.openxmlformats.org/officeDocument/2006/relationships/hyperlink" Target="files/19/mmexport1604317911603.jpg" TargetMode="External"/><Relationship Id="rId287" Type="http://schemas.openxmlformats.org/officeDocument/2006/relationships/hyperlink" Target="files/12/mmexport1604307261707.jpg" TargetMode="External"/><Relationship Id="rId14" Type="http://schemas.openxmlformats.org/officeDocument/2006/relationships/hyperlink" Target="files/103/img20201106160011.jpg" TargetMode="External"/><Relationship Id="rId30" Type="http://schemas.openxmlformats.org/officeDocument/2006/relationships/hyperlink" Target="files/98/mmexport1604660828088.jpg" TargetMode="External"/><Relationship Id="rId35" Type="http://schemas.openxmlformats.org/officeDocument/2006/relationships/hyperlink" Target="files/96/a55e631c-8104-4a4b-9a07-b751fe1d33fc.jpeg" TargetMode="External"/><Relationship Id="rId56" Type="http://schemas.openxmlformats.org/officeDocument/2006/relationships/hyperlink" Target="files/89/effa53ef-6156-41c9-945b-0ef1e915543f.jpeg" TargetMode="External"/><Relationship Id="rId77" Type="http://schemas.openxmlformats.org/officeDocument/2006/relationships/hyperlink" Target="files/82/aac0d45c-893a-4063-9816-ceb5dac524b1.jpeg" TargetMode="External"/><Relationship Id="rId100" Type="http://schemas.openxmlformats.org/officeDocument/2006/relationships/hyperlink" Target="files/74/img_7443.heic.jpg.jpg" TargetMode="External"/><Relationship Id="rId105" Type="http://schemas.openxmlformats.org/officeDocument/2006/relationships/hyperlink" Target="files/73/77dxs2xwpk6fcjwk5980ntebf_0.jpg" TargetMode="External"/><Relationship Id="rId126" Type="http://schemas.openxmlformats.org/officeDocument/2006/relationships/hyperlink" Target="files/66/b82bf9fe-4589-4cec-b3c5-08787d70193d.jpeg" TargetMode="External"/><Relationship Id="rId147" Type="http://schemas.openxmlformats.org/officeDocument/2006/relationships/hyperlink" Target="files/59/cdf76f85-d8ac-4617-a3a2-9e6860235e82.jpeg" TargetMode="External"/><Relationship Id="rId168" Type="http://schemas.openxmlformats.org/officeDocument/2006/relationships/hyperlink" Target="files/52/f69454c4-59eb-4304-909b-0a1d8aecf6f7.jpeg" TargetMode="External"/><Relationship Id="rId282" Type="http://schemas.openxmlformats.org/officeDocument/2006/relationships/hyperlink" Target="files/14/img20201102151459.jpg" TargetMode="External"/><Relationship Id="rId312" Type="http://schemas.openxmlformats.org/officeDocument/2006/relationships/hyperlink" Target="files/4/75a28f11-83b7-44e3-a61c-c79cd1cab3a5.jpeg" TargetMode="External"/><Relationship Id="rId317" Type="http://schemas.openxmlformats.org/officeDocument/2006/relationships/hyperlink" Target="files/2/mmexport1604232994911.jpg" TargetMode="External"/><Relationship Id="rId8" Type="http://schemas.openxmlformats.org/officeDocument/2006/relationships/hyperlink" Target="files/105/mmexport1604673965137.jpg" TargetMode="External"/><Relationship Id="rId51" Type="http://schemas.openxmlformats.org/officeDocument/2006/relationships/hyperlink" Target="files/91/mmexport1604652965055.jpg" TargetMode="External"/><Relationship Id="rId72" Type="http://schemas.openxmlformats.org/officeDocument/2006/relationships/hyperlink" Target="files/84/img20201105161927.jpg" TargetMode="External"/><Relationship Id="rId93" Type="http://schemas.openxmlformats.org/officeDocument/2006/relationships/hyperlink" Target="files/77/3872f5d8-20bc-455d-ac96-2258269237dc.jpeg" TargetMode="External"/><Relationship Id="rId98" Type="http://schemas.openxmlformats.org/officeDocument/2006/relationships/hyperlink" Target="files/75/img_20201105_171356_be553ce5.jpg" TargetMode="External"/><Relationship Id="rId121" Type="http://schemas.openxmlformats.org/officeDocument/2006/relationships/hyperlink" Target="files/67/img_20201105_161346.jpg" TargetMode="External"/><Relationship Id="rId142" Type="http://schemas.openxmlformats.org/officeDocument/2006/relationships/hyperlink" Target="files/60/mmexport1604475590405.jpg" TargetMode="External"/><Relationship Id="rId163" Type="http://schemas.openxmlformats.org/officeDocument/2006/relationships/hyperlink" Target="files/53/mmexport1604406690986.jpg" TargetMode="External"/><Relationship Id="rId184" Type="http://schemas.openxmlformats.org/officeDocument/2006/relationships/hyperlink" Target="files/46/mmexport1604396336253.jpg" TargetMode="External"/><Relationship Id="rId189" Type="http://schemas.openxmlformats.org/officeDocument/2006/relationships/hyperlink" Target="files/45/mmexport16043962780151.jpg" TargetMode="External"/><Relationship Id="rId219" Type="http://schemas.openxmlformats.org/officeDocument/2006/relationships/hyperlink" Target="files/35/img_6246.heic.jpg.jpg" TargetMode="External"/><Relationship Id="rId3" Type="http://schemas.openxmlformats.org/officeDocument/2006/relationships/hyperlink" Target="files/107/mmexport1604813357675.jpg" TargetMode="External"/><Relationship Id="rId214" Type="http://schemas.openxmlformats.org/officeDocument/2006/relationships/hyperlink" Target="files/36/fb95b57d-6759-471f-955e-aa624d83670d.jpeg" TargetMode="External"/><Relationship Id="rId230" Type="http://schemas.openxmlformats.org/officeDocument/2006/relationships/hyperlink" Target="files/31/82172acd-7b93-44ec-b087-f77cc68ecae1.jpeg" TargetMode="External"/><Relationship Id="rId235" Type="http://schemas.openxmlformats.org/officeDocument/2006/relationships/hyperlink" Target="files/29/img20201102143136.jpg" TargetMode="External"/><Relationship Id="rId251" Type="http://schemas.openxmlformats.org/officeDocument/2006/relationships/hyperlink" Target="files/24/9ce5e0e0-2a03-490d-8940-81e6206a3991.jpeg" TargetMode="External"/><Relationship Id="rId256" Type="http://schemas.openxmlformats.org/officeDocument/2006/relationships/hyperlink" Target="files/22/66fa2dc8-e8e0-4cf3-bbd9-fbe75124f826.jpeg" TargetMode="External"/><Relationship Id="rId277" Type="http://schemas.openxmlformats.org/officeDocument/2006/relationships/hyperlink" Target="files/15/img_20201102_165416.jpg" TargetMode="External"/><Relationship Id="rId298" Type="http://schemas.openxmlformats.org/officeDocument/2006/relationships/hyperlink" Target="files/8/6a35a2b8-bd83-419d-9289-1d787fa72be2.jpeg" TargetMode="External"/><Relationship Id="rId25" Type="http://schemas.openxmlformats.org/officeDocument/2006/relationships/hyperlink" Target="files/99/mmexport1604662374076.jpg" TargetMode="External"/><Relationship Id="rId46" Type="http://schemas.openxmlformats.org/officeDocument/2006/relationships/hyperlink" Target="files/92/mmexport1604652127129.jpg" TargetMode="External"/><Relationship Id="rId67" Type="http://schemas.openxmlformats.org/officeDocument/2006/relationships/hyperlink" Target="files/85/d9653b4b-c0af-4d7b-beed-f09bf4581441.jpeg" TargetMode="External"/><Relationship Id="rId116" Type="http://schemas.openxmlformats.org/officeDocument/2006/relationships/hyperlink" Target="files/69/mmexport1604565757447.jpg" TargetMode="External"/><Relationship Id="rId137" Type="http://schemas.openxmlformats.org/officeDocument/2006/relationships/hyperlink" Target="files/62/ebbed7a3-035f-4bb1-bcfa-d0546bc7b2a4.jpeg" TargetMode="External"/><Relationship Id="rId158" Type="http://schemas.openxmlformats.org/officeDocument/2006/relationships/hyperlink" Target="files/55/img_20201103_134138.jpg" TargetMode="External"/><Relationship Id="rId272" Type="http://schemas.openxmlformats.org/officeDocument/2006/relationships/hyperlink" Target="files/17/9d37eaa2-ddd9-4944-ad42-2ffd08c85489.jpeg" TargetMode="External"/><Relationship Id="rId293" Type="http://schemas.openxmlformats.org/officeDocument/2006/relationships/hyperlink" Target="files/10/mmexport1604302722256.jpg" TargetMode="External"/><Relationship Id="rId302" Type="http://schemas.openxmlformats.org/officeDocument/2006/relationships/hyperlink" Target="files/7/mvimg_20201102_150737.jpg" TargetMode="External"/><Relationship Id="rId307" Type="http://schemas.openxmlformats.org/officeDocument/2006/relationships/hyperlink" Target="files/5/767162e8-108b-443f-8df6-841ab8773c50.jpeg" TargetMode="External"/><Relationship Id="rId20" Type="http://schemas.openxmlformats.org/officeDocument/2006/relationships/hyperlink" Target="files/101/1w9j7s0on1sqhj8t1r764ua2c_0.jpg" TargetMode="External"/><Relationship Id="rId41" Type="http://schemas.openxmlformats.org/officeDocument/2006/relationships/hyperlink" Target="files/94/mmexport1604657710924.jpg" TargetMode="External"/><Relationship Id="rId62" Type="http://schemas.openxmlformats.org/officeDocument/2006/relationships/hyperlink" Target="files/87/mmexport1604578408912.jpg" TargetMode="External"/><Relationship Id="rId83" Type="http://schemas.openxmlformats.org/officeDocument/2006/relationships/hyperlink" Target="files/80/41dc111b-cf46-454d-83e5-694abc79256c.jpeg" TargetMode="External"/><Relationship Id="rId88" Type="http://schemas.openxmlformats.org/officeDocument/2006/relationships/hyperlink" Target="files/78/mmexport1604571167330.jpg" TargetMode="External"/><Relationship Id="rId111" Type="http://schemas.openxmlformats.org/officeDocument/2006/relationships/hyperlink" Target="files/71/img_20201105_171119.jpg" TargetMode="External"/><Relationship Id="rId132" Type="http://schemas.openxmlformats.org/officeDocument/2006/relationships/hyperlink" Target="files/64/img_2480.jpg" TargetMode="External"/><Relationship Id="rId153" Type="http://schemas.openxmlformats.org/officeDocument/2006/relationships/hyperlink" Target="files/57/img_20201104_150924_b15409d2.jpg" TargetMode="External"/><Relationship Id="rId174" Type="http://schemas.openxmlformats.org/officeDocument/2006/relationships/hyperlink" Target="files/50/img_20201103_155924.jpg" TargetMode="External"/><Relationship Id="rId179" Type="http://schemas.openxmlformats.org/officeDocument/2006/relationships/hyperlink" Target="files/48/eacb1d96-1e87-49b9-b37b-2d11245d0442.jpeg" TargetMode="External"/><Relationship Id="rId195" Type="http://schemas.openxmlformats.org/officeDocument/2006/relationships/hyperlink" Target="files/43/355cd5ce-240d-437f-9157-ca05b6919a3f.jpeg" TargetMode="External"/><Relationship Id="rId209" Type="http://schemas.openxmlformats.org/officeDocument/2006/relationships/hyperlink" Target="files/38/fe0ba696-4938-4a5d-afd3-c0d083f883f7.jpeg" TargetMode="External"/><Relationship Id="rId190" Type="http://schemas.openxmlformats.org/officeDocument/2006/relationships/hyperlink" Target="files/44/mmexport1604395743295.jpg" TargetMode="External"/><Relationship Id="rId204" Type="http://schemas.openxmlformats.org/officeDocument/2006/relationships/hyperlink" Target="files/40/img_20201103_152146.jpg" TargetMode="External"/><Relationship Id="rId220" Type="http://schemas.openxmlformats.org/officeDocument/2006/relationships/hyperlink" Target="files/34/mmexport1604386773600_b4690f95.jpg" TargetMode="External"/><Relationship Id="rId225" Type="http://schemas.openxmlformats.org/officeDocument/2006/relationships/hyperlink" Target="files/33/img_20201103_095908.jpg" TargetMode="External"/><Relationship Id="rId241" Type="http://schemas.openxmlformats.org/officeDocument/2006/relationships/hyperlink" Target="files/27/ab81fa00-6c47-4e19-8590-4662ba4737fa.jpeg" TargetMode="External"/><Relationship Id="rId246" Type="http://schemas.openxmlformats.org/officeDocument/2006/relationships/hyperlink" Target="files/26/1604373028272.jpg" TargetMode="External"/><Relationship Id="rId267" Type="http://schemas.openxmlformats.org/officeDocument/2006/relationships/hyperlink" Target="files/19/mmexport1604318047972.jpg" TargetMode="External"/><Relationship Id="rId288" Type="http://schemas.openxmlformats.org/officeDocument/2006/relationships/hyperlink" Target="files/12/mmexport1604307266849.jpg" TargetMode="External"/><Relationship Id="rId15" Type="http://schemas.openxmlformats.org/officeDocument/2006/relationships/hyperlink" Target="files/103/img20201106155949.jpg" TargetMode="External"/><Relationship Id="rId36" Type="http://schemas.openxmlformats.org/officeDocument/2006/relationships/hyperlink" Target="files/96/d8190724-be01-4b8d-a306-d8498933ddd5.jpeg" TargetMode="External"/><Relationship Id="rId57" Type="http://schemas.openxmlformats.org/officeDocument/2006/relationships/hyperlink" Target="files/89/4d7b153f-dfc1-43e7-8cfb-e9fe2ab43303.jpeg" TargetMode="External"/><Relationship Id="rId106" Type="http://schemas.openxmlformats.org/officeDocument/2006/relationships/hyperlink" Target="files/72/img_20201105_170705.jpg" TargetMode="External"/><Relationship Id="rId127" Type="http://schemas.openxmlformats.org/officeDocument/2006/relationships/hyperlink" Target="files/65/img_20201103_161143.jpg" TargetMode="External"/><Relationship Id="rId262" Type="http://schemas.openxmlformats.org/officeDocument/2006/relationships/hyperlink" Target="files/20/img_8238.heic.jpg.jpg" TargetMode="External"/><Relationship Id="rId283" Type="http://schemas.openxmlformats.org/officeDocument/2006/relationships/hyperlink" Target="files/13/20201102_145027.jpg" TargetMode="External"/><Relationship Id="rId313" Type="http://schemas.openxmlformats.org/officeDocument/2006/relationships/hyperlink" Target="files/3/img_20201102_103517.jpg" TargetMode="External"/><Relationship Id="rId318" Type="http://schemas.openxmlformats.org/officeDocument/2006/relationships/hyperlink" Target="files/2/mmexport1604232985636.jpg" TargetMode="External"/><Relationship Id="rId10" Type="http://schemas.openxmlformats.org/officeDocument/2006/relationships/hyperlink" Target="files/104/img_20201106_095109.jpg" TargetMode="External"/><Relationship Id="rId31" Type="http://schemas.openxmlformats.org/officeDocument/2006/relationships/hyperlink" Target="files/97/img_20201106_170750.jpg" TargetMode="External"/><Relationship Id="rId52" Type="http://schemas.openxmlformats.org/officeDocument/2006/relationships/hyperlink" Target="files/90/img_20201106_150827.jpg" TargetMode="External"/><Relationship Id="rId73" Type="http://schemas.openxmlformats.org/officeDocument/2006/relationships/hyperlink" Target="files/83/0b18965c-9ec7-4ab4-97ee-6a9a560da381.jpeg" TargetMode="External"/><Relationship Id="rId78" Type="http://schemas.openxmlformats.org/officeDocument/2006/relationships/hyperlink" Target="files/82/fae06d46-e674-427e-97ee-0e37203e4300.jpeg" TargetMode="External"/><Relationship Id="rId94" Type="http://schemas.openxmlformats.org/officeDocument/2006/relationships/hyperlink" Target="files/76/417e0350-9e00-4e39-a17b-e7952bd17bb2.jpeg" TargetMode="External"/><Relationship Id="rId99" Type="http://schemas.openxmlformats.org/officeDocument/2006/relationships/hyperlink" Target="files/75/img_20201105_171747.jpg" TargetMode="External"/><Relationship Id="rId101" Type="http://schemas.openxmlformats.org/officeDocument/2006/relationships/hyperlink" Target="files/74/img_7440.heic.jpg.jpg" TargetMode="External"/><Relationship Id="rId122" Type="http://schemas.openxmlformats.org/officeDocument/2006/relationships/hyperlink" Target="files/67/img_20201105_155857.jpg" TargetMode="External"/><Relationship Id="rId143" Type="http://schemas.openxmlformats.org/officeDocument/2006/relationships/hyperlink" Target="files/60/mmexport1604475494788.jpg" TargetMode="External"/><Relationship Id="rId148" Type="http://schemas.openxmlformats.org/officeDocument/2006/relationships/hyperlink" Target="files/58/img_2215.jpg.jpg" TargetMode="External"/><Relationship Id="rId164" Type="http://schemas.openxmlformats.org/officeDocument/2006/relationships/hyperlink" Target="files/53/mmexport1604406676143.jpg" TargetMode="External"/><Relationship Id="rId169" Type="http://schemas.openxmlformats.org/officeDocument/2006/relationships/hyperlink" Target="files/51/img_8259.heic.jpg.jpg" TargetMode="External"/><Relationship Id="rId185" Type="http://schemas.openxmlformats.org/officeDocument/2006/relationships/hyperlink" Target="files/46/mmexport1604396354685.jpg" TargetMode="External"/><Relationship Id="rId4" Type="http://schemas.openxmlformats.org/officeDocument/2006/relationships/hyperlink" Target="files/106/img_20201106_135643.jpg" TargetMode="External"/><Relationship Id="rId9" Type="http://schemas.openxmlformats.org/officeDocument/2006/relationships/hyperlink" Target="files/105/mmexport1604673956229.jpg" TargetMode="External"/><Relationship Id="rId180" Type="http://schemas.openxmlformats.org/officeDocument/2006/relationships/hyperlink" Target="files/48/317db648-f2c1-48c0-aa78-f16e03efddae.jpeg" TargetMode="External"/><Relationship Id="rId210" Type="http://schemas.openxmlformats.org/officeDocument/2006/relationships/hyperlink" Target="files/38/b9acd209-31dd-4399-b987-ebe28ce8bd13.jpeg" TargetMode="External"/><Relationship Id="rId215" Type="http://schemas.openxmlformats.org/officeDocument/2006/relationships/hyperlink" Target="files/36/8ce4aed8-c8f3-4b95-8453-1dbdfc16f038.jpeg" TargetMode="External"/><Relationship Id="rId236" Type="http://schemas.openxmlformats.org/officeDocument/2006/relationships/hyperlink" Target="files/29/img_20201102_143754.jpg" TargetMode="External"/><Relationship Id="rId257" Type="http://schemas.openxmlformats.org/officeDocument/2006/relationships/hyperlink" Target="files/22/0ef9c772-de1c-4499-be68-f16076df8dc5.jpeg" TargetMode="External"/><Relationship Id="rId278" Type="http://schemas.openxmlformats.org/officeDocument/2006/relationships/hyperlink" Target="files/15/mmexport1604309190504.jpg" TargetMode="External"/><Relationship Id="rId26" Type="http://schemas.openxmlformats.org/officeDocument/2006/relationships/hyperlink" Target="files/99/mmexport1604662377035.jpg" TargetMode="External"/><Relationship Id="rId231" Type="http://schemas.openxmlformats.org/officeDocument/2006/relationships/hyperlink" Target="files/31/16aa79fe-a00b-4386-870e-d3edce321801.jpeg" TargetMode="External"/><Relationship Id="rId252" Type="http://schemas.openxmlformats.org/officeDocument/2006/relationships/hyperlink" Target="files/24/b02c51aa-89bb-484d-bd43-fd1dab7af84b.jpeg" TargetMode="External"/><Relationship Id="rId273" Type="http://schemas.openxmlformats.org/officeDocument/2006/relationships/hyperlink" Target="files/17/51a7bcf4-6002-485e-b15c-19485ba61ecb.jpeg" TargetMode="External"/><Relationship Id="rId294" Type="http://schemas.openxmlformats.org/officeDocument/2006/relationships/hyperlink" Target="files/10/mmexport1604302728094.jpg" TargetMode="External"/><Relationship Id="rId308" Type="http://schemas.openxmlformats.org/officeDocument/2006/relationships/hyperlink" Target="files/5/52feee3c-3351-4505-8fa0-a24d6dba344a.jpeg" TargetMode="External"/><Relationship Id="rId47" Type="http://schemas.openxmlformats.org/officeDocument/2006/relationships/hyperlink" Target="files/92/mmexport1604652135360_b5ebf58f.jpg" TargetMode="External"/><Relationship Id="rId68" Type="http://schemas.openxmlformats.org/officeDocument/2006/relationships/hyperlink" Target="files/85/7bfdcd06-c4e8-4738-8b04-bd83c12ee936.jpeg" TargetMode="External"/><Relationship Id="rId89" Type="http://schemas.openxmlformats.org/officeDocument/2006/relationships/hyperlink" Target="files/78/mmexport1604571191208.jpg" TargetMode="External"/><Relationship Id="rId112" Type="http://schemas.openxmlformats.org/officeDocument/2006/relationships/hyperlink" Target="files/70/4389995a-e6e3-42cb-8874-264f9fb9da47.jpeg" TargetMode="External"/><Relationship Id="rId133" Type="http://schemas.openxmlformats.org/officeDocument/2006/relationships/hyperlink" Target="files/63/mmexport1604548392423.jpg" TargetMode="External"/><Relationship Id="rId154" Type="http://schemas.openxmlformats.org/officeDocument/2006/relationships/hyperlink" Target="files/56/img_20201103_110819.jpg" TargetMode="External"/><Relationship Id="rId175" Type="http://schemas.openxmlformats.org/officeDocument/2006/relationships/hyperlink" Target="files/49/20201103_180058.jpg" TargetMode="External"/><Relationship Id="rId196" Type="http://schemas.openxmlformats.org/officeDocument/2006/relationships/hyperlink" Target="files/42/img_20201103_164740.jpg" TargetMode="External"/><Relationship Id="rId200" Type="http://schemas.openxmlformats.org/officeDocument/2006/relationships/hyperlink" Target="files/41/mmexport1604392466962.jpg" TargetMode="External"/><Relationship Id="rId16" Type="http://schemas.openxmlformats.org/officeDocument/2006/relationships/hyperlink" Target="files/102/0b04bff7-be13-4406-a492-8a8ea5ebdc99.jpeg" TargetMode="External"/><Relationship Id="rId221" Type="http://schemas.openxmlformats.org/officeDocument/2006/relationships/hyperlink" Target="files/34/mmexport1604386796571.jpg" TargetMode="External"/><Relationship Id="rId242" Type="http://schemas.openxmlformats.org/officeDocument/2006/relationships/hyperlink" Target="files/27/b1839a67-279f-49d9-9d81-fa36cda4513c.jpeg" TargetMode="External"/><Relationship Id="rId263" Type="http://schemas.openxmlformats.org/officeDocument/2006/relationships/hyperlink" Target="files/20/img_8258.heic.jpg.jpg" TargetMode="External"/><Relationship Id="rId284" Type="http://schemas.openxmlformats.org/officeDocument/2006/relationships/hyperlink" Target="files/13/20201102_144635_b9f02a.jpg" TargetMode="External"/><Relationship Id="rId319" Type="http://schemas.openxmlformats.org/officeDocument/2006/relationships/hyperlink" Target="files/1/9e7d52aa-a9a0-4a53-8c4f-664df8647199.jpeg" TargetMode="External"/><Relationship Id="rId37" Type="http://schemas.openxmlformats.org/officeDocument/2006/relationships/hyperlink" Target="files/95/3faa6759-0d15-4f27-922e-e871cc235d1d.jpeg" TargetMode="External"/><Relationship Id="rId58" Type="http://schemas.openxmlformats.org/officeDocument/2006/relationships/hyperlink" Target="files/88/mmexport1604630258539.jpg" TargetMode="External"/><Relationship Id="rId79" Type="http://schemas.openxmlformats.org/officeDocument/2006/relationships/hyperlink" Target="files/81/img_20201105_180934.jpg" TargetMode="External"/><Relationship Id="rId102" Type="http://schemas.openxmlformats.org/officeDocument/2006/relationships/hyperlink" Target="files/74/img_7449.heic.jpg.jpg" TargetMode="External"/><Relationship Id="rId123" Type="http://schemas.openxmlformats.org/officeDocument/2006/relationships/hyperlink" Target="files/67/img_20201105_155428.jpg" TargetMode="External"/><Relationship Id="rId144" Type="http://schemas.openxmlformats.org/officeDocument/2006/relationships/hyperlink" Target="files/60/mmexport1604475484800.jpg" TargetMode="External"/><Relationship Id="rId90" Type="http://schemas.openxmlformats.org/officeDocument/2006/relationships/hyperlink" Target="files/78/mmexport1604571175894.jpg" TargetMode="External"/><Relationship Id="rId165" Type="http://schemas.openxmlformats.org/officeDocument/2006/relationships/hyperlink" Target="files/53/mmexport1604406683242.jpg" TargetMode="External"/><Relationship Id="rId186" Type="http://schemas.openxmlformats.org/officeDocument/2006/relationships/hyperlink" Target="files/46/mmexport1604396356449.jpg" TargetMode="External"/><Relationship Id="rId211" Type="http://schemas.openxmlformats.org/officeDocument/2006/relationships/hyperlink" Target="files/37/img_20201103_151024_1.jpg" TargetMode="External"/><Relationship Id="rId232" Type="http://schemas.openxmlformats.org/officeDocument/2006/relationships/hyperlink" Target="files/30/mmexport1604376698197.jpg" TargetMode="External"/><Relationship Id="rId253" Type="http://schemas.openxmlformats.org/officeDocument/2006/relationships/hyperlink" Target="files/23/img20201103100215.jpg" TargetMode="External"/><Relationship Id="rId274" Type="http://schemas.openxmlformats.org/officeDocument/2006/relationships/hyperlink" Target="files/16/mmexport1604311440683.jpg" TargetMode="External"/><Relationship Id="rId295" Type="http://schemas.openxmlformats.org/officeDocument/2006/relationships/hyperlink" Target="files/9/img20201102155831.jpg" TargetMode="External"/><Relationship Id="rId309" Type="http://schemas.openxmlformats.org/officeDocument/2006/relationships/hyperlink" Target="files/5/da9de78b-1b0d-4201-a6c6-d5ec322abc53.jpeg" TargetMode="External"/><Relationship Id="rId27" Type="http://schemas.openxmlformats.org/officeDocument/2006/relationships/hyperlink" Target="files/99/mmexport1604662346119.jpg" TargetMode="External"/><Relationship Id="rId48" Type="http://schemas.openxmlformats.org/officeDocument/2006/relationships/hyperlink" Target="files/92/mmexport1604652145755.jpg" TargetMode="External"/><Relationship Id="rId69" Type="http://schemas.openxmlformats.org/officeDocument/2006/relationships/hyperlink" Target="files/85/3fe3bc5c-77c0-46f6-958d-58df4a9e14bd.jpeg" TargetMode="External"/><Relationship Id="rId113" Type="http://schemas.openxmlformats.org/officeDocument/2006/relationships/hyperlink" Target="files/70/8d9cb89d-5f77-4aae-8205-f03aba3a22a0.jpeg" TargetMode="External"/><Relationship Id="rId134" Type="http://schemas.openxmlformats.org/officeDocument/2006/relationships/hyperlink" Target="files/63/mmexport1604548509757.jpg" TargetMode="External"/><Relationship Id="rId320" Type="http://schemas.openxmlformats.org/officeDocument/2006/relationships/hyperlink" Target="files/1/2b27e592-1fa5-4750-9f37-5921edbc80e8.jpeg" TargetMode="External"/><Relationship Id="rId80" Type="http://schemas.openxmlformats.org/officeDocument/2006/relationships/hyperlink" Target="files/81/img_20201105_180801.jpg" TargetMode="External"/><Relationship Id="rId155" Type="http://schemas.openxmlformats.org/officeDocument/2006/relationships/hyperlink" Target="files/56/img_20201103_110119.jpg" TargetMode="External"/><Relationship Id="rId176" Type="http://schemas.openxmlformats.org/officeDocument/2006/relationships/hyperlink" Target="files/49/20201103_180129.jpg" TargetMode="External"/><Relationship Id="rId197" Type="http://schemas.openxmlformats.org/officeDocument/2006/relationships/hyperlink" Target="files/42/img_20201103_163109.jpg" TargetMode="External"/><Relationship Id="rId201" Type="http://schemas.openxmlformats.org/officeDocument/2006/relationships/hyperlink" Target="files/41/mmexport1604391953782.jpg" TargetMode="External"/><Relationship Id="rId222" Type="http://schemas.openxmlformats.org/officeDocument/2006/relationships/hyperlink" Target="files/34/mmexport1604386858431_beac8ca9.jpg" TargetMode="External"/><Relationship Id="rId243" Type="http://schemas.openxmlformats.org/officeDocument/2006/relationships/hyperlink" Target="files/27/a61d2d89-d817-442f-a0bc-372e55869760.jpeg" TargetMode="External"/><Relationship Id="rId264" Type="http://schemas.openxmlformats.org/officeDocument/2006/relationships/hyperlink" Target="files/20/img_8239.heic.jpg.jpg" TargetMode="External"/><Relationship Id="rId285" Type="http://schemas.openxmlformats.org/officeDocument/2006/relationships/hyperlink" Target="files/13/20201102_154001_bc34b12f.jpg" TargetMode="External"/><Relationship Id="rId17" Type="http://schemas.openxmlformats.org/officeDocument/2006/relationships/hyperlink" Target="files/102/6fdb2b1f-d58e-404b-952a-eecb166628bc.jpeg" TargetMode="External"/><Relationship Id="rId38" Type="http://schemas.openxmlformats.org/officeDocument/2006/relationships/hyperlink" Target="files/95/22cdb4d8-26ae-43bf-90d6-a8684ab81fe2.jpeg" TargetMode="External"/><Relationship Id="rId59" Type="http://schemas.openxmlformats.org/officeDocument/2006/relationships/hyperlink" Target="files/88/mmexport1604630267157.jpg" TargetMode="External"/><Relationship Id="rId103" Type="http://schemas.openxmlformats.org/officeDocument/2006/relationships/hyperlink" Target="files/73/7625na9yk5tetsjpaj551k8ha_0.jpg" TargetMode="External"/><Relationship Id="rId124" Type="http://schemas.openxmlformats.org/officeDocument/2006/relationships/hyperlink" Target="files/66/a5de2653-1182-4d30-bf1a-4451f40eb112.jpeg" TargetMode="External"/><Relationship Id="rId310" Type="http://schemas.openxmlformats.org/officeDocument/2006/relationships/hyperlink" Target="files/4/955e7c52-5b98-4b1c-9322-5378304ba64a.jpeg" TargetMode="External"/><Relationship Id="rId70" Type="http://schemas.openxmlformats.org/officeDocument/2006/relationships/hyperlink" Target="files/84/img_20201105_162644.jpg" TargetMode="External"/><Relationship Id="rId91" Type="http://schemas.openxmlformats.org/officeDocument/2006/relationships/hyperlink" Target="files/77/c18ca134-bef0-483e-86be-0d62dda868b9.jpeg" TargetMode="External"/><Relationship Id="rId145" Type="http://schemas.openxmlformats.org/officeDocument/2006/relationships/hyperlink" Target="files/59/9986dcd0-56ff-4a95-9c81-a04357881469.jpeg" TargetMode="External"/><Relationship Id="rId166" Type="http://schemas.openxmlformats.org/officeDocument/2006/relationships/hyperlink" Target="files/52/d7f4872d-c9f6-4c92-b887-b20a1ea47fb3.jpeg" TargetMode="External"/><Relationship Id="rId187" Type="http://schemas.openxmlformats.org/officeDocument/2006/relationships/hyperlink" Target="files/45/mmexport1604396278015.jpg" TargetMode="External"/><Relationship Id="rId1" Type="http://schemas.openxmlformats.org/officeDocument/2006/relationships/hyperlink" Target="files/107/mmexport1604813297149.jpg" TargetMode="External"/><Relationship Id="rId212" Type="http://schemas.openxmlformats.org/officeDocument/2006/relationships/hyperlink" Target="files/37/img_20201103_150548.jpg" TargetMode="External"/><Relationship Id="rId233" Type="http://schemas.openxmlformats.org/officeDocument/2006/relationships/hyperlink" Target="files/30/mmexport1604376704518.jpg" TargetMode="External"/><Relationship Id="rId254" Type="http://schemas.openxmlformats.org/officeDocument/2006/relationships/hyperlink" Target="files/23/img20201103100111.jpg" TargetMode="External"/><Relationship Id="rId28" Type="http://schemas.openxmlformats.org/officeDocument/2006/relationships/hyperlink" Target="files/98/mmexport1604660775467.jpg" TargetMode="External"/><Relationship Id="rId49" Type="http://schemas.openxmlformats.org/officeDocument/2006/relationships/hyperlink" Target="files/91/mmexport1604651372987.jpg" TargetMode="External"/><Relationship Id="rId114" Type="http://schemas.openxmlformats.org/officeDocument/2006/relationships/hyperlink" Target="files/70/e7952c48-3d92-472e-be33-69527351161c.jpeg" TargetMode="External"/><Relationship Id="rId275" Type="http://schemas.openxmlformats.org/officeDocument/2006/relationships/hyperlink" Target="files/16/mmexport1604311222322.jpg" TargetMode="External"/><Relationship Id="rId296" Type="http://schemas.openxmlformats.org/officeDocument/2006/relationships/hyperlink" Target="files/9/img20201102153621.jpg" TargetMode="External"/><Relationship Id="rId300" Type="http://schemas.openxmlformats.org/officeDocument/2006/relationships/hyperlink" Target="files/8/1a6490a7-5009-4bbe-a50b-83cec9f6140a.jpeg" TargetMode="External"/><Relationship Id="rId60" Type="http://schemas.openxmlformats.org/officeDocument/2006/relationships/hyperlink" Target="files/88/mmexport1604630283237.jpg" TargetMode="External"/><Relationship Id="rId81" Type="http://schemas.openxmlformats.org/officeDocument/2006/relationships/hyperlink" Target="files/81/img_20201105_175825.jpg" TargetMode="External"/><Relationship Id="rId135" Type="http://schemas.openxmlformats.org/officeDocument/2006/relationships/hyperlink" Target="files/63/mmexport1604548516809.jpg" TargetMode="External"/><Relationship Id="rId156" Type="http://schemas.openxmlformats.org/officeDocument/2006/relationships/hyperlink" Target="files/56/img_20201103_102427.jpg" TargetMode="External"/><Relationship Id="rId177" Type="http://schemas.openxmlformats.org/officeDocument/2006/relationships/hyperlink" Target="files/49/mmexport1604397862470.jpg" TargetMode="External"/><Relationship Id="rId198" Type="http://schemas.openxmlformats.org/officeDocument/2006/relationships/hyperlink" Target="files/42/img_20201103_153357.jpg" TargetMode="External"/><Relationship Id="rId321" Type="http://schemas.openxmlformats.org/officeDocument/2006/relationships/hyperlink" Target="files/1/image.jpg" TargetMode="External"/><Relationship Id="rId202" Type="http://schemas.openxmlformats.org/officeDocument/2006/relationships/hyperlink" Target="files/40/img_20201103_153142.jpg" TargetMode="External"/><Relationship Id="rId223" Type="http://schemas.openxmlformats.org/officeDocument/2006/relationships/hyperlink" Target="files/33/img_20201103_095228.jpg" TargetMode="External"/><Relationship Id="rId244" Type="http://schemas.openxmlformats.org/officeDocument/2006/relationships/hyperlink" Target="files/26/1604373067329.jpg" TargetMode="External"/><Relationship Id="rId18" Type="http://schemas.openxmlformats.org/officeDocument/2006/relationships/hyperlink" Target="files/102/f20ffe91-945c-44c4-8a2c-0f9a9e118fdd.jpeg" TargetMode="External"/><Relationship Id="rId39" Type="http://schemas.openxmlformats.org/officeDocument/2006/relationships/hyperlink" Target="files/95/0c72003e-6e3c-4468-97eb-9f85974b8328.jpeg" TargetMode="External"/><Relationship Id="rId265" Type="http://schemas.openxmlformats.org/officeDocument/2006/relationships/hyperlink" Target="files/19/mmexport1604317892097.jpg" TargetMode="External"/><Relationship Id="rId286" Type="http://schemas.openxmlformats.org/officeDocument/2006/relationships/hyperlink" Target="files/12/img_20201102_154659.jpg" TargetMode="External"/><Relationship Id="rId50" Type="http://schemas.openxmlformats.org/officeDocument/2006/relationships/hyperlink" Target="files/91/mmexport1604652972464.jpg" TargetMode="External"/><Relationship Id="rId104" Type="http://schemas.openxmlformats.org/officeDocument/2006/relationships/hyperlink" Target="files/73/6c9g2sl83sdbec14vbto7ve0k_0.jpg" TargetMode="External"/><Relationship Id="rId125" Type="http://schemas.openxmlformats.org/officeDocument/2006/relationships/hyperlink" Target="files/66/f2c933ec-c4ba-4182-b1c7-8c9474549b5f.jpeg" TargetMode="External"/><Relationship Id="rId146" Type="http://schemas.openxmlformats.org/officeDocument/2006/relationships/hyperlink" Target="files/59/2c2ad898-e329-4df3-aa38-26f0c73fd8b1.jpeg" TargetMode="External"/><Relationship Id="rId167" Type="http://schemas.openxmlformats.org/officeDocument/2006/relationships/hyperlink" Target="files/52/485e6325-4ea6-4df0-8a72-9296dedfadd8.jpeg" TargetMode="External"/><Relationship Id="rId188" Type="http://schemas.openxmlformats.org/officeDocument/2006/relationships/hyperlink" Target="files/45/img_20201103_151023.jpg" TargetMode="External"/><Relationship Id="rId311" Type="http://schemas.openxmlformats.org/officeDocument/2006/relationships/hyperlink" Target="files/4/5ac15989-cca7-40ac-a4f1-98e291f8594a.jpeg" TargetMode="External"/><Relationship Id="rId71" Type="http://schemas.openxmlformats.org/officeDocument/2006/relationships/hyperlink" Target="files/84/img_20201105_161916.jpg" TargetMode="External"/><Relationship Id="rId92" Type="http://schemas.openxmlformats.org/officeDocument/2006/relationships/hyperlink" Target="files/77/c1496d2e-757f-447b-86d5-d5a18f9f5cfe.jpeg" TargetMode="External"/><Relationship Id="rId213" Type="http://schemas.openxmlformats.org/officeDocument/2006/relationships/hyperlink" Target="files/37/img_20201103_150717.jpg" TargetMode="External"/><Relationship Id="rId234" Type="http://schemas.openxmlformats.org/officeDocument/2006/relationships/hyperlink" Target="files/30/mmexport1604376707601.jpg" TargetMode="External"/><Relationship Id="rId2" Type="http://schemas.openxmlformats.org/officeDocument/2006/relationships/hyperlink" Target="files/107/mmexport1604813285144.jpg" TargetMode="External"/><Relationship Id="rId29" Type="http://schemas.openxmlformats.org/officeDocument/2006/relationships/hyperlink" Target="files/98/mmexport1604660773291.jpg" TargetMode="External"/><Relationship Id="rId255" Type="http://schemas.openxmlformats.org/officeDocument/2006/relationships/hyperlink" Target="files/23/img20201103095849.jpg" TargetMode="External"/><Relationship Id="rId276" Type="http://schemas.openxmlformats.org/officeDocument/2006/relationships/hyperlink" Target="files/16/mmexport1604311210189.jpg" TargetMode="External"/><Relationship Id="rId297" Type="http://schemas.openxmlformats.org/officeDocument/2006/relationships/hyperlink" Target="files/9/img20201102153244.jpg" TargetMode="External"/><Relationship Id="rId40" Type="http://schemas.openxmlformats.org/officeDocument/2006/relationships/hyperlink" Target="files/94/mmexport1604658299468.jpg" TargetMode="External"/><Relationship Id="rId115" Type="http://schemas.openxmlformats.org/officeDocument/2006/relationships/hyperlink" Target="files/69/img_20201105_163242.jpg" TargetMode="External"/><Relationship Id="rId136" Type="http://schemas.openxmlformats.org/officeDocument/2006/relationships/hyperlink" Target="files/62/831c49c1-dfe7-4b05-908d-e86fc9d1937a.jpeg" TargetMode="External"/><Relationship Id="rId157" Type="http://schemas.openxmlformats.org/officeDocument/2006/relationships/hyperlink" Target="files/55/img_20201103_133335.jpg" TargetMode="External"/><Relationship Id="rId178" Type="http://schemas.openxmlformats.org/officeDocument/2006/relationships/hyperlink" Target="files/48/86a92d0f-00f7-48a4-a9bc-cdd8dbf00a19.jpeg" TargetMode="External"/><Relationship Id="rId301" Type="http://schemas.openxmlformats.org/officeDocument/2006/relationships/hyperlink" Target="files/7/mvimg_20201102_151447.jpg" TargetMode="External"/><Relationship Id="rId61" Type="http://schemas.openxmlformats.org/officeDocument/2006/relationships/hyperlink" Target="files/87/img_20201105_183225_b6bf86c3.jpg" TargetMode="External"/><Relationship Id="rId82" Type="http://schemas.openxmlformats.org/officeDocument/2006/relationships/hyperlink" Target="files/80/51b8eb25-f75e-49df-b35e-695102910444.jpeg" TargetMode="External"/><Relationship Id="rId199" Type="http://schemas.openxmlformats.org/officeDocument/2006/relationships/hyperlink" Target="files/41/mmexport1604393064353.jpg" TargetMode="External"/><Relationship Id="rId203" Type="http://schemas.openxmlformats.org/officeDocument/2006/relationships/hyperlink" Target="files/40/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46" workbookViewId="0">
      <pane xSplit="2" topLeftCell="D1" activePane="topRight" state="frozen"/>
      <selection pane="topRight" activeCell="Y7" sqref="Y7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41" t="s">
        <v>1</v>
      </c>
      <c r="K1" s="242"/>
      <c r="L1" s="242"/>
      <c r="M1" s="242"/>
      <c r="N1" s="242"/>
      <c r="O1" s="242"/>
      <c r="P1" s="242"/>
      <c r="Q1" s="243"/>
      <c r="R1" s="192"/>
      <c r="S1" s="244" t="s">
        <v>2</v>
      </c>
      <c r="T1" s="245"/>
      <c r="U1" s="245"/>
      <c r="V1" s="245"/>
      <c r="W1" s="245"/>
      <c r="X1" s="246"/>
      <c r="Y1" s="262" t="s">
        <v>3</v>
      </c>
      <c r="Z1" s="262"/>
      <c r="AB1" s="241" t="s">
        <v>4</v>
      </c>
      <c r="AC1" s="242"/>
      <c r="AD1" s="242"/>
      <c r="AE1" s="242"/>
      <c r="AF1" s="242"/>
      <c r="AG1" s="242"/>
      <c r="AH1" s="242"/>
      <c r="AI1" s="243"/>
      <c r="AJ1" s="213"/>
      <c r="AK1" s="247" t="s">
        <v>5</v>
      </c>
      <c r="AL1" s="248"/>
      <c r="AM1" s="248"/>
      <c r="AN1" s="248"/>
      <c r="AO1" s="248"/>
      <c r="AP1" s="249"/>
      <c r="AQ1" s="264" t="s">
        <v>3</v>
      </c>
      <c r="AR1" s="265"/>
      <c r="AS1" s="250" t="s">
        <v>6</v>
      </c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41" t="s">
        <v>7</v>
      </c>
      <c r="K2" s="242"/>
      <c r="L2" s="243"/>
      <c r="M2" s="192"/>
      <c r="N2" s="193" t="s">
        <v>8</v>
      </c>
      <c r="O2" s="251" t="s">
        <v>8</v>
      </c>
      <c r="P2" s="252"/>
      <c r="Q2" s="253"/>
      <c r="R2" s="193"/>
      <c r="S2" s="244" t="s">
        <v>9</v>
      </c>
      <c r="T2" s="246"/>
      <c r="U2" s="254" t="s">
        <v>7</v>
      </c>
      <c r="V2" s="255"/>
      <c r="W2" s="254" t="s">
        <v>8</v>
      </c>
      <c r="X2" s="255"/>
      <c r="Y2" s="263"/>
      <c r="Z2" s="263"/>
      <c r="AA2" s="210" t="s">
        <v>7</v>
      </c>
      <c r="AB2" s="241" t="s">
        <v>7</v>
      </c>
      <c r="AC2" s="242"/>
      <c r="AD2" s="243"/>
      <c r="AE2" s="192"/>
      <c r="AF2" s="192" t="s">
        <v>8</v>
      </c>
      <c r="AG2" s="241" t="s">
        <v>8</v>
      </c>
      <c r="AH2" s="242"/>
      <c r="AI2" s="243"/>
      <c r="AJ2" s="213"/>
      <c r="AK2" s="256" t="s">
        <v>10</v>
      </c>
      <c r="AL2" s="257"/>
      <c r="AM2" s="254" t="s">
        <v>7</v>
      </c>
      <c r="AN2" s="255"/>
      <c r="AO2" s="254" t="s">
        <v>8</v>
      </c>
      <c r="AP2" s="255"/>
      <c r="AQ2" s="266"/>
      <c r="AR2" s="267"/>
      <c r="AS2" s="258" t="s">
        <v>11</v>
      </c>
      <c r="AT2" s="259"/>
      <c r="AU2" s="259"/>
      <c r="AV2" s="260"/>
      <c r="AW2" s="258" t="s">
        <v>12</v>
      </c>
      <c r="AX2" s="259"/>
      <c r="AY2" s="259"/>
      <c r="AZ2" s="259"/>
      <c r="BA2" s="259"/>
      <c r="BB2" s="259"/>
      <c r="BC2" s="259"/>
      <c r="BD2" s="259"/>
      <c r="BE2" s="260"/>
      <c r="BF2" s="261" t="s">
        <v>13</v>
      </c>
      <c r="BG2" s="261"/>
      <c r="BH2" s="261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 s="165" customFormat="1">
      <c r="A4" s="29">
        <v>3</v>
      </c>
      <c r="B4" s="29">
        <v>742</v>
      </c>
      <c r="C4" s="30" t="s">
        <v>42</v>
      </c>
      <c r="D4" s="30" t="s">
        <v>43</v>
      </c>
      <c r="E4" s="60">
        <v>1</v>
      </c>
      <c r="F4" s="61">
        <v>200</v>
      </c>
      <c r="G4" s="186">
        <v>0</v>
      </c>
      <c r="H4" s="186">
        <v>0</v>
      </c>
      <c r="I4" s="195">
        <v>18000</v>
      </c>
      <c r="J4" s="111">
        <f t="shared" ref="J4:J67" si="0">I4*3</f>
        <v>54000</v>
      </c>
      <c r="K4" s="195">
        <f t="shared" ref="K4:K67" si="1">I4*M4</f>
        <v>3330</v>
      </c>
      <c r="L4" s="111">
        <f t="shared" ref="L4:L67" si="2">K4*3</f>
        <v>9990</v>
      </c>
      <c r="M4" s="196">
        <v>0.185</v>
      </c>
      <c r="N4" s="197">
        <v>22500</v>
      </c>
      <c r="O4" s="198">
        <f t="shared" ref="O4:O67" si="3">N4*3</f>
        <v>67500</v>
      </c>
      <c r="P4" s="195">
        <f t="shared" ref="P4:P67" si="4">N4*R4</f>
        <v>3850.3125</v>
      </c>
      <c r="Q4" s="111">
        <f t="shared" ref="Q4:Q67" si="5">P4*3</f>
        <v>11550.9375</v>
      </c>
      <c r="R4" s="196">
        <v>0.171125</v>
      </c>
      <c r="S4" s="204">
        <v>107493.09</v>
      </c>
      <c r="T4" s="204">
        <v>17657.29</v>
      </c>
      <c r="U4" s="205">
        <f t="shared" ref="U4:U67" si="6">S4/J4</f>
        <v>1.99061277777778</v>
      </c>
      <c r="V4" s="205">
        <f t="shared" ref="V4:V67" si="7">T4/L4</f>
        <v>1.7674964964965001</v>
      </c>
      <c r="W4" s="205">
        <f t="shared" ref="W4:W67" si="8">S4/O4</f>
        <v>1.5924902222222199</v>
      </c>
      <c r="X4" s="205">
        <f t="shared" ref="X4:X67" si="9">T4/Q4</f>
        <v>1.52864561859156</v>
      </c>
      <c r="Y4" s="189">
        <f>(G4*500)+(H4*260)</f>
        <v>0</v>
      </c>
      <c r="Z4" s="214">
        <v>0</v>
      </c>
      <c r="AA4" s="215">
        <v>13000</v>
      </c>
      <c r="AB4" s="198">
        <f t="shared" ref="AB4:AB67" si="10">AA4*2</f>
        <v>26000</v>
      </c>
      <c r="AC4" s="195">
        <v>2843.9633020383699</v>
      </c>
      <c r="AD4" s="111">
        <f t="shared" ref="AD4:AD67" si="11">AC4*2</f>
        <v>5687.9266040767397</v>
      </c>
      <c r="AE4" s="196">
        <v>0.218766407849105</v>
      </c>
      <c r="AF4" s="195">
        <v>14950</v>
      </c>
      <c r="AG4" s="111">
        <f t="shared" ref="AG4:AG67" si="12">AF4*2</f>
        <v>29900</v>
      </c>
      <c r="AH4" s="195">
        <v>3041.6187515300398</v>
      </c>
      <c r="AI4" s="111">
        <f t="shared" ref="AI4:AI67" si="13">AH4*2</f>
        <v>6083.2375030600797</v>
      </c>
      <c r="AJ4" s="222">
        <v>0.203452759299668</v>
      </c>
      <c r="AK4" s="110">
        <v>18403.7</v>
      </c>
      <c r="AL4" s="110">
        <v>4232.66</v>
      </c>
      <c r="AM4" s="79">
        <f t="shared" ref="AM4:AM67" si="14">AK4/AB4</f>
        <v>0.70783461538461501</v>
      </c>
      <c r="AN4" s="79">
        <f t="shared" ref="AN4:AN67" si="15">AL4/AD4</f>
        <v>0.74414813949362502</v>
      </c>
      <c r="AO4" s="79">
        <f t="shared" ref="AO4:AO67" si="16">AK4/AG4</f>
        <v>0.61550836120401298</v>
      </c>
      <c r="AP4" s="79">
        <f t="shared" ref="AP4:AP67" si="17">AL4/AI4</f>
        <v>0.69579068676355704</v>
      </c>
      <c r="AQ4" s="228"/>
      <c r="AR4" s="228"/>
      <c r="AS4" s="229">
        <v>50</v>
      </c>
      <c r="AT4" s="229">
        <v>22</v>
      </c>
      <c r="AU4" s="229">
        <f>AT4-AS4</f>
        <v>-28</v>
      </c>
      <c r="AV4" s="230">
        <f>AU4*2</f>
        <v>-56</v>
      </c>
      <c r="AW4" s="229">
        <v>22</v>
      </c>
      <c r="AX4" s="229">
        <v>18</v>
      </c>
      <c r="AY4" s="229">
        <v>0</v>
      </c>
      <c r="AZ4" s="229">
        <f>(AX4+AY4)-AW4</f>
        <v>-4</v>
      </c>
      <c r="BA4" s="230">
        <f>AZ4*5</f>
        <v>-20</v>
      </c>
      <c r="BB4" s="233">
        <v>200</v>
      </c>
      <c r="BC4" s="229">
        <v>0</v>
      </c>
      <c r="BD4" s="229">
        <v>90</v>
      </c>
      <c r="BE4" s="235">
        <v>-110</v>
      </c>
      <c r="BF4" s="236">
        <v>10</v>
      </c>
      <c r="BG4" s="229">
        <v>9</v>
      </c>
      <c r="BH4" s="229">
        <f>BG4-BF4</f>
        <v>-1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si="0"/>
        <v>78000</v>
      </c>
      <c r="K5" s="199">
        <f t="shared" si="1"/>
        <v>4810</v>
      </c>
      <c r="L5" s="111">
        <f t="shared" si="2"/>
        <v>14430</v>
      </c>
      <c r="M5" s="200">
        <v>0.185</v>
      </c>
      <c r="N5" s="201">
        <v>31000</v>
      </c>
      <c r="O5" s="198">
        <f t="shared" si="3"/>
        <v>93000</v>
      </c>
      <c r="P5" s="199">
        <f t="shared" si="4"/>
        <v>5304.875</v>
      </c>
      <c r="Q5" s="111">
        <f t="shared" si="5"/>
        <v>15914.625</v>
      </c>
      <c r="R5" s="200">
        <v>0.171125</v>
      </c>
      <c r="S5" s="206">
        <v>59425.78</v>
      </c>
      <c r="T5" s="206">
        <v>11649.71</v>
      </c>
      <c r="U5" s="207">
        <f t="shared" si="6"/>
        <v>0.76186897435897405</v>
      </c>
      <c r="V5" s="207">
        <f t="shared" si="7"/>
        <v>0.80732571032570999</v>
      </c>
      <c r="W5" s="207">
        <f t="shared" si="8"/>
        <v>0.63898688172043006</v>
      </c>
      <c r="X5" s="207">
        <f t="shared" si="9"/>
        <v>0.73201284981581405</v>
      </c>
      <c r="Y5" s="216">
        <v>0</v>
      </c>
      <c r="Z5" s="217">
        <v>0</v>
      </c>
      <c r="AA5" s="218">
        <v>16000</v>
      </c>
      <c r="AB5" s="198">
        <f t="shared" si="10"/>
        <v>32000</v>
      </c>
      <c r="AC5" s="199">
        <v>3236.2615806067301</v>
      </c>
      <c r="AD5" s="111">
        <f t="shared" si="11"/>
        <v>6472.5231612134603</v>
      </c>
      <c r="AE5" s="200">
        <v>0.20226634878792099</v>
      </c>
      <c r="AF5" s="199">
        <v>18400</v>
      </c>
      <c r="AG5" s="111">
        <f t="shared" si="12"/>
        <v>36800</v>
      </c>
      <c r="AH5" s="199">
        <v>3461.1817604589</v>
      </c>
      <c r="AI5" s="111">
        <f t="shared" si="13"/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si="14"/>
        <v>1.056869375</v>
      </c>
      <c r="AN5" s="79">
        <f t="shared" si="15"/>
        <v>0.84809275506259796</v>
      </c>
      <c r="AO5" s="79">
        <f t="shared" si="16"/>
        <v>0.91901684782608695</v>
      </c>
      <c r="AP5" s="79">
        <f t="shared" si="17"/>
        <v>0.79298060314408403</v>
      </c>
      <c r="AQ5" s="228"/>
      <c r="AR5" s="228"/>
      <c r="AS5" s="229">
        <v>56</v>
      </c>
      <c r="AT5" s="229">
        <v>42</v>
      </c>
      <c r="AU5" s="229">
        <f t="shared" ref="AU5:AU36" si="18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19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20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0"/>
        <v>135000</v>
      </c>
      <c r="K6" s="195">
        <f t="shared" si="1"/>
        <v>8325</v>
      </c>
      <c r="L6" s="111">
        <f t="shared" si="2"/>
        <v>24975</v>
      </c>
      <c r="M6" s="196">
        <v>0.185</v>
      </c>
      <c r="N6" s="197">
        <v>54000</v>
      </c>
      <c r="O6" s="198">
        <f t="shared" si="3"/>
        <v>162000</v>
      </c>
      <c r="P6" s="195">
        <f t="shared" si="4"/>
        <v>9240.75</v>
      </c>
      <c r="Q6" s="111">
        <f t="shared" si="5"/>
        <v>27722.25</v>
      </c>
      <c r="R6" s="196">
        <v>0.171125</v>
      </c>
      <c r="S6" s="204">
        <v>223782.22</v>
      </c>
      <c r="T6" s="204">
        <v>40056.57</v>
      </c>
      <c r="U6" s="205">
        <f t="shared" si="6"/>
        <v>1.6576460740740699</v>
      </c>
      <c r="V6" s="205">
        <f t="shared" si="7"/>
        <v>1.6038666666666701</v>
      </c>
      <c r="W6" s="205">
        <f t="shared" si="8"/>
        <v>1.38137172839506</v>
      </c>
      <c r="X6" s="205">
        <f t="shared" si="9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10"/>
        <v>64000</v>
      </c>
      <c r="AC6" s="195">
        <v>7188.2218348019896</v>
      </c>
      <c r="AD6" s="111">
        <f t="shared" si="11"/>
        <v>14376.443669603999</v>
      </c>
      <c r="AE6" s="196">
        <v>0.22463193233756201</v>
      </c>
      <c r="AF6" s="195">
        <v>36800</v>
      </c>
      <c r="AG6" s="111">
        <f t="shared" si="12"/>
        <v>73600</v>
      </c>
      <c r="AH6" s="195">
        <v>7687.8032523207303</v>
      </c>
      <c r="AI6" s="111">
        <f t="shared" si="13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14"/>
        <v>0.93942499999999995</v>
      </c>
      <c r="AN6" s="79">
        <f t="shared" si="15"/>
        <v>0.80637536420155198</v>
      </c>
      <c r="AO6" s="79">
        <f t="shared" si="16"/>
        <v>0.81689130434782598</v>
      </c>
      <c r="AP6" s="79">
        <f t="shared" si="17"/>
        <v>0.75397416007625195</v>
      </c>
      <c r="AQ6" s="228"/>
      <c r="AR6" s="228"/>
      <c r="AS6" s="229">
        <v>71</v>
      </c>
      <c r="AT6" s="229">
        <v>99</v>
      </c>
      <c r="AU6" s="229">
        <f t="shared" si="18"/>
        <v>28</v>
      </c>
      <c r="AV6" s="230"/>
      <c r="AW6" s="229">
        <v>45</v>
      </c>
      <c r="AX6" s="229">
        <v>30</v>
      </c>
      <c r="AY6" s="229">
        <v>11</v>
      </c>
      <c r="AZ6" s="229">
        <f t="shared" si="19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20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0"/>
        <v>36000</v>
      </c>
      <c r="K7" s="199">
        <f t="shared" si="1"/>
        <v>2796.0208292454599</v>
      </c>
      <c r="L7" s="111">
        <f t="shared" si="2"/>
        <v>8388.0624877363807</v>
      </c>
      <c r="M7" s="200">
        <v>0.23300173577045499</v>
      </c>
      <c r="N7" s="201">
        <v>15500</v>
      </c>
      <c r="O7" s="198">
        <f t="shared" si="3"/>
        <v>46500</v>
      </c>
      <c r="P7" s="199">
        <f t="shared" si="4"/>
        <v>3340.6623866088999</v>
      </c>
      <c r="Q7" s="111">
        <f t="shared" si="5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6"/>
        <v>1.48641333333333</v>
      </c>
      <c r="V7" s="205">
        <f t="shared" si="7"/>
        <v>1.39912167048807</v>
      </c>
      <c r="W7" s="205">
        <f t="shared" si="8"/>
        <v>1.1507716129032299</v>
      </c>
      <c r="X7" s="205">
        <f t="shared" si="9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10"/>
        <v>15600</v>
      </c>
      <c r="AC7" s="199">
        <v>2347.4924878873398</v>
      </c>
      <c r="AD7" s="111">
        <f t="shared" si="11"/>
        <v>4694.9849757746797</v>
      </c>
      <c r="AE7" s="200">
        <v>0.30096057537017101</v>
      </c>
      <c r="AF7" s="199">
        <v>8970</v>
      </c>
      <c r="AG7" s="111">
        <f t="shared" si="12"/>
        <v>17940</v>
      </c>
      <c r="AH7" s="199">
        <v>2510.6432157955101</v>
      </c>
      <c r="AI7" s="111">
        <f t="shared" si="13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14"/>
        <v>1.40064935897436</v>
      </c>
      <c r="AN7" s="225">
        <f t="shared" si="15"/>
        <v>1.1120844958909599</v>
      </c>
      <c r="AO7" s="225">
        <f t="shared" si="16"/>
        <v>1.21795596432553</v>
      </c>
      <c r="AP7" s="225">
        <f t="shared" si="17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18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19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20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0"/>
        <v>27000</v>
      </c>
      <c r="K8" s="199">
        <f t="shared" si="1"/>
        <v>2596.5142716242499</v>
      </c>
      <c r="L8" s="111">
        <f t="shared" si="2"/>
        <v>7789.5428148727597</v>
      </c>
      <c r="M8" s="200">
        <v>0.28850158573602802</v>
      </c>
      <c r="N8" s="201">
        <v>12000</v>
      </c>
      <c r="O8" s="198">
        <f t="shared" si="3"/>
        <v>36000</v>
      </c>
      <c r="P8" s="199">
        <f t="shared" si="4"/>
        <v>3202.3676016699101</v>
      </c>
      <c r="Q8" s="111">
        <f t="shared" si="5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6"/>
        <v>1.3786262962963001</v>
      </c>
      <c r="V8" s="209">
        <f t="shared" si="7"/>
        <v>0.83499894083401904</v>
      </c>
      <c r="W8" s="205">
        <f t="shared" si="8"/>
        <v>1.0339697222222199</v>
      </c>
      <c r="X8" s="209">
        <f t="shared" si="9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10"/>
        <v>11700</v>
      </c>
      <c r="AC8" s="199">
        <v>2179.99010721786</v>
      </c>
      <c r="AD8" s="111">
        <f t="shared" si="11"/>
        <v>4359.98021443572</v>
      </c>
      <c r="AE8" s="200">
        <v>0.372647881575703</v>
      </c>
      <c r="AF8" s="199">
        <v>6727.5</v>
      </c>
      <c r="AG8" s="111">
        <f t="shared" si="12"/>
        <v>13455</v>
      </c>
      <c r="AH8" s="199">
        <v>2331.4994196695002</v>
      </c>
      <c r="AI8" s="111">
        <f t="shared" si="13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14"/>
        <v>0.79916324786324799</v>
      </c>
      <c r="AN8" s="79">
        <f t="shared" si="15"/>
        <v>0.36902002322692401</v>
      </c>
      <c r="AO8" s="79">
        <f t="shared" si="16"/>
        <v>0.69492456335934605</v>
      </c>
      <c r="AP8" s="79">
        <f t="shared" si="17"/>
        <v>0.34503975991297298</v>
      </c>
      <c r="AQ8" s="228"/>
      <c r="AR8" s="228"/>
      <c r="AS8" s="229">
        <v>24</v>
      </c>
      <c r="AT8" s="229">
        <v>22</v>
      </c>
      <c r="AU8" s="229">
        <f t="shared" si="18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19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20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0"/>
        <v>40500</v>
      </c>
      <c r="K9" s="199">
        <f t="shared" si="1"/>
        <v>3051.8937152694202</v>
      </c>
      <c r="L9" s="111">
        <f t="shared" si="2"/>
        <v>9155.6811458082502</v>
      </c>
      <c r="M9" s="200">
        <v>0.22606620113106801</v>
      </c>
      <c r="N9" s="201">
        <v>16875</v>
      </c>
      <c r="O9" s="198">
        <f t="shared" si="3"/>
        <v>50625</v>
      </c>
      <c r="P9" s="199">
        <f t="shared" si="4"/>
        <v>3528.75210828025</v>
      </c>
      <c r="Q9" s="111">
        <f t="shared" si="5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6"/>
        <v>1.3188340740740701</v>
      </c>
      <c r="V9" s="209">
        <f t="shared" si="7"/>
        <v>0.99984696432893005</v>
      </c>
      <c r="W9" s="205">
        <f t="shared" si="8"/>
        <v>1.05506725925926</v>
      </c>
      <c r="X9" s="209">
        <f t="shared" si="9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10"/>
        <v>17550</v>
      </c>
      <c r="AC9" s="199">
        <v>2562.3190984449402</v>
      </c>
      <c r="AD9" s="111">
        <f t="shared" si="11"/>
        <v>5124.6381968898804</v>
      </c>
      <c r="AE9" s="200">
        <v>0.29200217646096199</v>
      </c>
      <c r="AF9" s="199">
        <v>10091.25</v>
      </c>
      <c r="AG9" s="111">
        <f t="shared" si="12"/>
        <v>20182.5</v>
      </c>
      <c r="AH9" s="199">
        <v>2740.4002757868702</v>
      </c>
      <c r="AI9" s="111">
        <f t="shared" si="13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14"/>
        <v>0.92695840455840495</v>
      </c>
      <c r="AN9" s="79">
        <f t="shared" si="15"/>
        <v>0.83060692998449903</v>
      </c>
      <c r="AO9" s="79">
        <f t="shared" si="16"/>
        <v>0.80605078657252605</v>
      </c>
      <c r="AP9" s="79">
        <f t="shared" si="17"/>
        <v>0.77663107057923997</v>
      </c>
      <c r="AQ9" s="228"/>
      <c r="AR9" s="228"/>
      <c r="AS9" s="229">
        <v>36</v>
      </c>
      <c r="AT9" s="229">
        <v>42</v>
      </c>
      <c r="AU9" s="229">
        <f t="shared" si="18"/>
        <v>6</v>
      </c>
      <c r="AV9" s="230"/>
      <c r="AW9" s="229">
        <v>12</v>
      </c>
      <c r="AX9" s="229">
        <v>4</v>
      </c>
      <c r="AY9" s="229">
        <v>0</v>
      </c>
      <c r="AZ9" s="229">
        <f t="shared" si="19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20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0"/>
        <v>36000</v>
      </c>
      <c r="K10" s="199">
        <f t="shared" si="1"/>
        <v>2603.0326054378202</v>
      </c>
      <c r="L10" s="111">
        <f t="shared" si="2"/>
        <v>7809.0978163134596</v>
      </c>
      <c r="M10" s="200">
        <v>0.21691938378648501</v>
      </c>
      <c r="N10" s="201">
        <v>15500</v>
      </c>
      <c r="O10" s="198">
        <f t="shared" si="3"/>
        <v>46500</v>
      </c>
      <c r="P10" s="199">
        <f t="shared" si="4"/>
        <v>3110.0816650387301</v>
      </c>
      <c r="Q10" s="111">
        <f t="shared" si="5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6"/>
        <v>1.2757530555555601</v>
      </c>
      <c r="V10" s="209">
        <f t="shared" si="7"/>
        <v>0.10743494571772</v>
      </c>
      <c r="W10" s="209">
        <f t="shared" si="8"/>
        <v>0.98767978494623698</v>
      </c>
      <c r="X10" s="209">
        <f t="shared" si="9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10"/>
        <v>15600</v>
      </c>
      <c r="AC10" s="199">
        <v>2185.4627916488398</v>
      </c>
      <c r="AD10" s="111">
        <f t="shared" si="11"/>
        <v>4370.9255832976796</v>
      </c>
      <c r="AE10" s="200">
        <v>0.28018753739087698</v>
      </c>
      <c r="AF10" s="199">
        <v>8970</v>
      </c>
      <c r="AG10" s="111">
        <f t="shared" si="12"/>
        <v>17940</v>
      </c>
      <c r="AH10" s="199">
        <v>2337.3524556684301</v>
      </c>
      <c r="AI10" s="111">
        <f t="shared" si="13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14"/>
        <v>1.42438461538462</v>
      </c>
      <c r="AN10" s="79">
        <f t="shared" si="15"/>
        <v>-0.50138579535060201</v>
      </c>
      <c r="AO10" s="225">
        <f t="shared" si="16"/>
        <v>1.23859531772575</v>
      </c>
      <c r="AP10" s="79">
        <f t="shared" si="17"/>
        <v>-0.46880392272146099</v>
      </c>
      <c r="AQ10" s="228"/>
      <c r="AR10" s="228"/>
      <c r="AS10" s="229">
        <v>27</v>
      </c>
      <c r="AT10" s="229">
        <v>32</v>
      </c>
      <c r="AU10" s="229">
        <f t="shared" si="18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19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20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0"/>
        <v>46500</v>
      </c>
      <c r="K11" s="199">
        <f t="shared" si="1"/>
        <v>3758.5779844537401</v>
      </c>
      <c r="L11" s="111">
        <f t="shared" si="2"/>
        <v>11275.733953361199</v>
      </c>
      <c r="M11" s="200">
        <v>0.24248890222282199</v>
      </c>
      <c r="N11" s="201">
        <v>18600</v>
      </c>
      <c r="O11" s="198">
        <f t="shared" si="3"/>
        <v>55800</v>
      </c>
      <c r="P11" s="199">
        <f t="shared" si="4"/>
        <v>4172.0215627436501</v>
      </c>
      <c r="Q11" s="111">
        <f t="shared" si="5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6"/>
        <v>1.2701079569892499</v>
      </c>
      <c r="V11" s="205">
        <f t="shared" si="7"/>
        <v>1.37174751231065</v>
      </c>
      <c r="W11" s="205">
        <f t="shared" si="8"/>
        <v>1.0584232974910399</v>
      </c>
      <c r="X11" s="205">
        <f t="shared" si="9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10"/>
        <v>20150</v>
      </c>
      <c r="AC11" s="199">
        <v>3155.6394327809498</v>
      </c>
      <c r="AD11" s="111">
        <f t="shared" si="11"/>
        <v>6311.2788655618997</v>
      </c>
      <c r="AE11" s="200">
        <v>0.31321483203781197</v>
      </c>
      <c r="AF11" s="199">
        <v>11586.25</v>
      </c>
      <c r="AG11" s="111">
        <f t="shared" si="12"/>
        <v>23172.5</v>
      </c>
      <c r="AH11" s="199">
        <v>3374.9563733592299</v>
      </c>
      <c r="AI11" s="111">
        <f t="shared" si="13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14"/>
        <v>1.3115146401985101</v>
      </c>
      <c r="AN11" s="225">
        <f t="shared" si="15"/>
        <v>1.0065772936551101</v>
      </c>
      <c r="AO11" s="225">
        <f t="shared" si="16"/>
        <v>1.1404475132161001</v>
      </c>
      <c r="AP11" s="79">
        <f t="shared" si="17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18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19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20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0"/>
        <v>36000</v>
      </c>
      <c r="K12" s="199">
        <f t="shared" si="1"/>
        <v>2220</v>
      </c>
      <c r="L12" s="111">
        <f t="shared" si="2"/>
        <v>6660</v>
      </c>
      <c r="M12" s="200">
        <v>0.185</v>
      </c>
      <c r="N12" s="201">
        <v>15500</v>
      </c>
      <c r="O12" s="198">
        <f t="shared" si="3"/>
        <v>46500</v>
      </c>
      <c r="P12" s="199">
        <f t="shared" si="4"/>
        <v>2652.4375</v>
      </c>
      <c r="Q12" s="111">
        <f t="shared" si="5"/>
        <v>7957.3125</v>
      </c>
      <c r="R12" s="200">
        <v>0.171125</v>
      </c>
      <c r="S12" s="208">
        <v>45533.63</v>
      </c>
      <c r="T12" s="208">
        <v>9008.6</v>
      </c>
      <c r="U12" s="205">
        <f t="shared" si="6"/>
        <v>1.26482305555556</v>
      </c>
      <c r="V12" s="205">
        <f t="shared" si="7"/>
        <v>1.3526426426426399</v>
      </c>
      <c r="W12" s="209">
        <f t="shared" si="8"/>
        <v>0.97921784946236601</v>
      </c>
      <c r="X12" s="209">
        <f t="shared" si="9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10"/>
        <v>15600</v>
      </c>
      <c r="AC12" s="199">
        <v>1763.3373664246999</v>
      </c>
      <c r="AD12" s="111">
        <f t="shared" si="11"/>
        <v>3526.6747328493998</v>
      </c>
      <c r="AE12" s="200">
        <v>0.22606889313137099</v>
      </c>
      <c r="AF12" s="199">
        <v>8970</v>
      </c>
      <c r="AG12" s="111">
        <f t="shared" si="12"/>
        <v>17940</v>
      </c>
      <c r="AH12" s="199">
        <v>1885.88931339121</v>
      </c>
      <c r="AI12" s="111">
        <f t="shared" si="13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14"/>
        <v>1.1916705128205101</v>
      </c>
      <c r="AN12" s="225">
        <f t="shared" si="15"/>
        <v>1.1721126310563299</v>
      </c>
      <c r="AO12" s="225">
        <f t="shared" si="16"/>
        <v>1.0362352285395799</v>
      </c>
      <c r="AP12" s="225">
        <f t="shared" si="17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18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19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20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0"/>
        <v>54000</v>
      </c>
      <c r="K13" s="199">
        <f t="shared" si="1"/>
        <v>3330</v>
      </c>
      <c r="L13" s="111">
        <f t="shared" si="2"/>
        <v>9990</v>
      </c>
      <c r="M13" s="200">
        <v>0.185</v>
      </c>
      <c r="N13" s="201">
        <v>22500</v>
      </c>
      <c r="O13" s="198">
        <f t="shared" si="3"/>
        <v>67500</v>
      </c>
      <c r="P13" s="199">
        <f t="shared" si="4"/>
        <v>3850.3125</v>
      </c>
      <c r="Q13" s="111">
        <f t="shared" si="5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6"/>
        <v>1.25587481481481</v>
      </c>
      <c r="V13" s="205">
        <f t="shared" si="7"/>
        <v>1.07444044044044</v>
      </c>
      <c r="W13" s="205">
        <f t="shared" si="8"/>
        <v>1.00469985185185</v>
      </c>
      <c r="X13" s="209">
        <f t="shared" si="9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10"/>
        <v>23400</v>
      </c>
      <c r="AC13" s="199">
        <v>2363.08760778858</v>
      </c>
      <c r="AD13" s="111">
        <f t="shared" si="11"/>
        <v>4726.1752155771601</v>
      </c>
      <c r="AE13" s="200">
        <v>0.20197329981098999</v>
      </c>
      <c r="AF13" s="199">
        <v>13455</v>
      </c>
      <c r="AG13" s="111">
        <f t="shared" si="12"/>
        <v>26910</v>
      </c>
      <c r="AH13" s="199">
        <v>2527.3221965298899</v>
      </c>
      <c r="AI13" s="111">
        <f t="shared" si="13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14"/>
        <v>1.33813931623932</v>
      </c>
      <c r="AN13" s="225">
        <f t="shared" si="15"/>
        <v>1.1253179912735201</v>
      </c>
      <c r="AO13" s="225">
        <f t="shared" si="16"/>
        <v>1.1635994054254899</v>
      </c>
      <c r="AP13" s="225">
        <f t="shared" si="17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18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19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20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0"/>
        <v>54000</v>
      </c>
      <c r="K14" s="199">
        <f t="shared" si="1"/>
        <v>3330</v>
      </c>
      <c r="L14" s="111">
        <f t="shared" si="2"/>
        <v>9990</v>
      </c>
      <c r="M14" s="200">
        <v>0.185</v>
      </c>
      <c r="N14" s="201">
        <v>22500</v>
      </c>
      <c r="O14" s="198">
        <f t="shared" si="3"/>
        <v>67500</v>
      </c>
      <c r="P14" s="199">
        <f t="shared" si="4"/>
        <v>3850.3125</v>
      </c>
      <c r="Q14" s="111">
        <f t="shared" si="5"/>
        <v>11550.9375</v>
      </c>
      <c r="R14" s="200">
        <v>0.171125</v>
      </c>
      <c r="S14" s="208">
        <v>66511.75</v>
      </c>
      <c r="T14" s="208">
        <v>13884.64</v>
      </c>
      <c r="U14" s="205">
        <f t="shared" si="6"/>
        <v>1.2316990740740701</v>
      </c>
      <c r="V14" s="205">
        <f t="shared" si="7"/>
        <v>1.3898538538538501</v>
      </c>
      <c r="W14" s="209">
        <f t="shared" si="8"/>
        <v>0.98535925925925905</v>
      </c>
      <c r="X14" s="209">
        <f t="shared" si="9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10"/>
        <v>23400</v>
      </c>
      <c r="AC14" s="199">
        <v>2625.9125276448399</v>
      </c>
      <c r="AD14" s="111">
        <f t="shared" si="11"/>
        <v>5251.8250552896798</v>
      </c>
      <c r="AE14" s="200">
        <v>0.22443696817477299</v>
      </c>
      <c r="AF14" s="199">
        <v>13455</v>
      </c>
      <c r="AG14" s="111">
        <f t="shared" si="12"/>
        <v>26910</v>
      </c>
      <c r="AH14" s="199">
        <v>2808.4134483161602</v>
      </c>
      <c r="AI14" s="111">
        <f t="shared" si="13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14"/>
        <v>1.2063192307692301</v>
      </c>
      <c r="AN14" s="79">
        <f t="shared" si="15"/>
        <v>0.90646583804330805</v>
      </c>
      <c r="AO14" s="225">
        <f t="shared" si="16"/>
        <v>1.04897324414716</v>
      </c>
      <c r="AP14" s="79">
        <f t="shared" si="17"/>
        <v>0.84756039087733204</v>
      </c>
      <c r="AQ14" s="228"/>
      <c r="AR14" s="228"/>
      <c r="AS14" s="229">
        <v>42</v>
      </c>
      <c r="AT14" s="229">
        <v>76</v>
      </c>
      <c r="AU14" s="229">
        <f t="shared" si="18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19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20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0"/>
        <v>24000</v>
      </c>
      <c r="K15" s="199">
        <f t="shared" si="1"/>
        <v>1320</v>
      </c>
      <c r="L15" s="111">
        <f t="shared" si="2"/>
        <v>3960</v>
      </c>
      <c r="M15" s="200">
        <v>0.16500000000000001</v>
      </c>
      <c r="N15" s="201">
        <v>11500</v>
      </c>
      <c r="O15" s="198">
        <f t="shared" si="3"/>
        <v>34500</v>
      </c>
      <c r="P15" s="199">
        <f t="shared" si="4"/>
        <v>1725</v>
      </c>
      <c r="Q15" s="111">
        <f t="shared" si="5"/>
        <v>5175</v>
      </c>
      <c r="R15" s="200">
        <v>0.15</v>
      </c>
      <c r="S15" s="208">
        <v>29441.53</v>
      </c>
      <c r="T15" s="208">
        <v>4201.3900000000003</v>
      </c>
      <c r="U15" s="205">
        <f t="shared" si="6"/>
        <v>1.2267304166666699</v>
      </c>
      <c r="V15" s="205">
        <f t="shared" si="7"/>
        <v>1.0609570707070699</v>
      </c>
      <c r="W15" s="209">
        <f t="shared" si="8"/>
        <v>0.85337768115942003</v>
      </c>
      <c r="X15" s="209">
        <f t="shared" si="9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10"/>
        <v>10400</v>
      </c>
      <c r="AC15" s="199">
        <v>1012.36082382723</v>
      </c>
      <c r="AD15" s="111">
        <f t="shared" si="11"/>
        <v>2024.72164765446</v>
      </c>
      <c r="AE15" s="200">
        <v>0.19468477381292801</v>
      </c>
      <c r="AF15" s="199">
        <v>5980</v>
      </c>
      <c r="AG15" s="111">
        <f t="shared" si="12"/>
        <v>11960</v>
      </c>
      <c r="AH15" s="199">
        <v>1082.7199010832201</v>
      </c>
      <c r="AI15" s="111">
        <f t="shared" si="13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14"/>
        <v>1.3258692307692299</v>
      </c>
      <c r="AN15" s="225">
        <f t="shared" si="15"/>
        <v>1.06862096451949</v>
      </c>
      <c r="AO15" s="225">
        <f t="shared" si="16"/>
        <v>1.15292976588629</v>
      </c>
      <c r="AP15" s="79">
        <f t="shared" si="17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18"/>
        <v>40</v>
      </c>
      <c r="AV15" s="230"/>
      <c r="AW15" s="229">
        <v>8</v>
      </c>
      <c r="AX15" s="229">
        <v>2</v>
      </c>
      <c r="AY15" s="229">
        <v>0</v>
      </c>
      <c r="AZ15" s="229">
        <f t="shared" si="19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20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0"/>
        <v>144000</v>
      </c>
      <c r="K16" s="195">
        <f t="shared" si="1"/>
        <v>11393.7996706593</v>
      </c>
      <c r="L16" s="111">
        <f t="shared" si="2"/>
        <v>34181.399011977897</v>
      </c>
      <c r="M16" s="196">
        <v>0.237370826472069</v>
      </c>
      <c r="N16" s="197">
        <v>56000</v>
      </c>
      <c r="O16" s="198">
        <f t="shared" si="3"/>
        <v>168000</v>
      </c>
      <c r="P16" s="195">
        <f t="shared" si="4"/>
        <v>12295.8088112532</v>
      </c>
      <c r="Q16" s="111">
        <f t="shared" si="5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6"/>
        <v>1.2126440972222201</v>
      </c>
      <c r="V16" s="205">
        <f t="shared" si="7"/>
        <v>1.16623020567505</v>
      </c>
      <c r="W16" s="205">
        <f t="shared" si="8"/>
        <v>1.0394092261904799</v>
      </c>
      <c r="X16" s="205">
        <f t="shared" si="9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10"/>
        <v>70000</v>
      </c>
      <c r="AC16" s="195">
        <v>10731.139446758099</v>
      </c>
      <c r="AD16" s="111">
        <f t="shared" si="11"/>
        <v>21462.278893516199</v>
      </c>
      <c r="AE16" s="196">
        <v>0.30660398419308899</v>
      </c>
      <c r="AF16" s="195">
        <v>40250</v>
      </c>
      <c r="AG16" s="111">
        <f t="shared" si="12"/>
        <v>80500</v>
      </c>
      <c r="AH16" s="195">
        <v>11476.953638307799</v>
      </c>
      <c r="AI16" s="111">
        <f t="shared" si="13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14"/>
        <v>0.83501614285714298</v>
      </c>
      <c r="AN16" s="79">
        <f t="shared" si="15"/>
        <v>0.72066158848921802</v>
      </c>
      <c r="AO16" s="79">
        <f t="shared" si="16"/>
        <v>0.72610099378881998</v>
      </c>
      <c r="AP16" s="79">
        <f t="shared" si="17"/>
        <v>0.67383037726901995</v>
      </c>
      <c r="AQ16" s="228"/>
      <c r="AR16" s="228"/>
      <c r="AS16" s="229">
        <v>71</v>
      </c>
      <c r="AT16" s="229">
        <v>45</v>
      </c>
      <c r="AU16" s="229">
        <f t="shared" si="18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19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20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0"/>
        <v>78000</v>
      </c>
      <c r="K17" s="195">
        <f t="shared" si="1"/>
        <v>3770</v>
      </c>
      <c r="L17" s="111">
        <f t="shared" si="2"/>
        <v>11310</v>
      </c>
      <c r="M17" s="196">
        <v>0.14499999999999999</v>
      </c>
      <c r="N17" s="197">
        <v>31000</v>
      </c>
      <c r="O17" s="198">
        <f t="shared" si="3"/>
        <v>93000</v>
      </c>
      <c r="P17" s="195">
        <f t="shared" si="4"/>
        <v>3875</v>
      </c>
      <c r="Q17" s="111">
        <f t="shared" si="5"/>
        <v>11625</v>
      </c>
      <c r="R17" s="196">
        <v>0.125</v>
      </c>
      <c r="S17" s="204">
        <v>94483.65</v>
      </c>
      <c r="T17" s="204">
        <v>12351.11</v>
      </c>
      <c r="U17" s="205">
        <f t="shared" si="6"/>
        <v>1.2113288461538501</v>
      </c>
      <c r="V17" s="205">
        <f t="shared" si="7"/>
        <v>1.0920521662245799</v>
      </c>
      <c r="W17" s="205">
        <f t="shared" si="8"/>
        <v>1.0159532258064501</v>
      </c>
      <c r="X17" s="205">
        <f t="shared" si="9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10"/>
        <v>32000</v>
      </c>
      <c r="AC17" s="195">
        <v>2197.5898706877801</v>
      </c>
      <c r="AD17" s="111">
        <f t="shared" si="11"/>
        <v>4395.1797413755603</v>
      </c>
      <c r="AE17" s="196">
        <v>0.13734936691798599</v>
      </c>
      <c r="AF17" s="195">
        <v>18400</v>
      </c>
      <c r="AG17" s="111">
        <f t="shared" si="12"/>
        <v>36800</v>
      </c>
      <c r="AH17" s="195">
        <v>2350.32236670058</v>
      </c>
      <c r="AI17" s="111">
        <f t="shared" si="13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14"/>
        <v>0.91208250000000002</v>
      </c>
      <c r="AN17" s="79">
        <f t="shared" si="15"/>
        <v>0.76895603794857603</v>
      </c>
      <c r="AO17" s="79">
        <f t="shared" si="16"/>
        <v>0.79311521739130397</v>
      </c>
      <c r="AP17" s="79">
        <f t="shared" si="17"/>
        <v>0.71898647774528002</v>
      </c>
      <c r="AQ17" s="228"/>
      <c r="AR17" s="228"/>
      <c r="AS17" s="229">
        <v>48</v>
      </c>
      <c r="AT17" s="229">
        <v>33</v>
      </c>
      <c r="AU17" s="229">
        <f t="shared" si="18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19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20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0"/>
        <v>45000</v>
      </c>
      <c r="K18" s="199">
        <f t="shared" si="1"/>
        <v>3757.7349012974901</v>
      </c>
      <c r="L18" s="111">
        <f t="shared" si="2"/>
        <v>11273.204703892499</v>
      </c>
      <c r="M18" s="200">
        <v>0.250515660086499</v>
      </c>
      <c r="N18" s="201">
        <v>18800</v>
      </c>
      <c r="O18" s="198">
        <f t="shared" si="3"/>
        <v>56400</v>
      </c>
      <c r="P18" s="199">
        <f t="shared" si="4"/>
        <v>4356.4673289042103</v>
      </c>
      <c r="Q18" s="111">
        <f t="shared" si="5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6"/>
        <v>1.19104377777778</v>
      </c>
      <c r="V18" s="205">
        <f t="shared" si="7"/>
        <v>1.01648202982097</v>
      </c>
      <c r="W18" s="209">
        <f t="shared" si="8"/>
        <v>0.95030088652482303</v>
      </c>
      <c r="X18" s="209">
        <f t="shared" si="9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10"/>
        <v>19500</v>
      </c>
      <c r="AC18" s="199">
        <v>3154.9315942143398</v>
      </c>
      <c r="AD18" s="111">
        <f t="shared" si="11"/>
        <v>6309.8631884286797</v>
      </c>
      <c r="AE18" s="200">
        <v>0.32358272761172702</v>
      </c>
      <c r="AF18" s="199">
        <v>11212.5</v>
      </c>
      <c r="AG18" s="111">
        <f t="shared" si="12"/>
        <v>22425</v>
      </c>
      <c r="AH18" s="199">
        <v>3374.1993400122401</v>
      </c>
      <c r="AI18" s="111">
        <f t="shared" si="13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14"/>
        <v>1.1489133333333299</v>
      </c>
      <c r="AN18" s="79">
        <f t="shared" si="15"/>
        <v>0.98556178070615696</v>
      </c>
      <c r="AO18" s="79">
        <f t="shared" si="16"/>
        <v>0.99905507246376801</v>
      </c>
      <c r="AP18" s="79">
        <f t="shared" si="17"/>
        <v>0.92151639149710696</v>
      </c>
      <c r="AQ18" s="228"/>
      <c r="AR18" s="228"/>
      <c r="AS18" s="229">
        <v>36</v>
      </c>
      <c r="AT18" s="229">
        <v>23</v>
      </c>
      <c r="AU18" s="229">
        <f t="shared" si="18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19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20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0"/>
        <v>42000</v>
      </c>
      <c r="K19" s="199">
        <f t="shared" si="1"/>
        <v>3283.9093519776902</v>
      </c>
      <c r="L19" s="111">
        <f t="shared" si="2"/>
        <v>9851.7280559330593</v>
      </c>
      <c r="M19" s="200">
        <v>0.23456495371269201</v>
      </c>
      <c r="N19" s="201">
        <v>17500</v>
      </c>
      <c r="O19" s="198">
        <f t="shared" si="3"/>
        <v>52500</v>
      </c>
      <c r="P19" s="199">
        <f t="shared" si="4"/>
        <v>3797.0201882242</v>
      </c>
      <c r="Q19" s="111">
        <f t="shared" si="5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6"/>
        <v>1.1889904761904799</v>
      </c>
      <c r="V19" s="209">
        <f t="shared" si="7"/>
        <v>0.99072872744614005</v>
      </c>
      <c r="W19" s="209">
        <f t="shared" si="8"/>
        <v>0.95119238095238101</v>
      </c>
      <c r="X19" s="209">
        <f t="shared" si="9"/>
        <v>0.85684646698044598</v>
      </c>
      <c r="Y19" s="189">
        <f t="shared" ref="Y19:Y50" si="21">(G19*200)+(H19*100)</f>
        <v>600</v>
      </c>
      <c r="Z19" s="219">
        <v>0</v>
      </c>
      <c r="AA19" s="218">
        <v>9100</v>
      </c>
      <c r="AB19" s="198">
        <f t="shared" si="10"/>
        <v>18200</v>
      </c>
      <c r="AC19" s="199">
        <v>2757.11556009793</v>
      </c>
      <c r="AD19" s="111">
        <f t="shared" si="11"/>
        <v>5514.2311201958601</v>
      </c>
      <c r="AE19" s="200">
        <v>0.30297973187889299</v>
      </c>
      <c r="AF19" s="199">
        <v>10465</v>
      </c>
      <c r="AG19" s="111">
        <f t="shared" si="12"/>
        <v>20930</v>
      </c>
      <c r="AH19" s="199">
        <v>2948.7350915247298</v>
      </c>
      <c r="AI19" s="111">
        <f t="shared" si="13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14"/>
        <v>1.5670302197802199</v>
      </c>
      <c r="AN19" s="225">
        <f t="shared" si="15"/>
        <v>1.0839244619452399</v>
      </c>
      <c r="AO19" s="225">
        <f t="shared" si="16"/>
        <v>1.3626349737219301</v>
      </c>
      <c r="AP19" s="225">
        <f t="shared" si="17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18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19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20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0"/>
        <v>45000</v>
      </c>
      <c r="K20" s="199">
        <f t="shared" si="1"/>
        <v>3848.8599721238102</v>
      </c>
      <c r="L20" s="111">
        <f t="shared" si="2"/>
        <v>11546.5799163714</v>
      </c>
      <c r="M20" s="200">
        <v>0.25659066480825399</v>
      </c>
      <c r="N20" s="201">
        <v>18800</v>
      </c>
      <c r="O20" s="198">
        <f t="shared" si="3"/>
        <v>56400</v>
      </c>
      <c r="P20" s="199">
        <f t="shared" si="4"/>
        <v>4462.1116610155404</v>
      </c>
      <c r="Q20" s="111">
        <f t="shared" si="5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6"/>
        <v>1.1640377777777799</v>
      </c>
      <c r="V20" s="205">
        <f t="shared" si="7"/>
        <v>1.07056982149955</v>
      </c>
      <c r="W20" s="209">
        <f t="shared" si="8"/>
        <v>0.92875354609929095</v>
      </c>
      <c r="X20" s="209">
        <f t="shared" si="9"/>
        <v>0.92343572872301305</v>
      </c>
      <c r="Y20" s="189">
        <f t="shared" si="21"/>
        <v>600</v>
      </c>
      <c r="Z20" s="214">
        <f>(T20-L20)*0.2</f>
        <v>162.96801672571999</v>
      </c>
      <c r="AA20" s="218">
        <v>9750</v>
      </c>
      <c r="AB20" s="198">
        <f t="shared" si="10"/>
        <v>19500</v>
      </c>
      <c r="AC20" s="199">
        <v>3231.4386849289499</v>
      </c>
      <c r="AD20" s="111">
        <f t="shared" si="11"/>
        <v>6462.8773698578998</v>
      </c>
      <c r="AE20" s="200">
        <v>0.33142960871066102</v>
      </c>
      <c r="AF20" s="199">
        <v>11212.5</v>
      </c>
      <c r="AG20" s="111">
        <f t="shared" si="12"/>
        <v>22425</v>
      </c>
      <c r="AH20" s="199">
        <v>3456.0236735315102</v>
      </c>
      <c r="AI20" s="111">
        <f t="shared" si="13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14"/>
        <v>1.16128307692308</v>
      </c>
      <c r="AN20" s="79">
        <f t="shared" si="15"/>
        <v>0.90876704970330202</v>
      </c>
      <c r="AO20" s="225">
        <f t="shared" si="16"/>
        <v>1.0098113712374599</v>
      </c>
      <c r="AP20" s="79">
        <f t="shared" si="17"/>
        <v>0.84971206143366296</v>
      </c>
      <c r="AQ20" s="228"/>
      <c r="AR20" s="228"/>
      <c r="AS20" s="229">
        <v>48</v>
      </c>
      <c r="AT20" s="229">
        <v>43</v>
      </c>
      <c r="AU20" s="229">
        <f t="shared" si="18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19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20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0"/>
        <v>36000</v>
      </c>
      <c r="K21" s="199">
        <f t="shared" si="1"/>
        <v>2521.1382209954299</v>
      </c>
      <c r="L21" s="111">
        <f t="shared" si="2"/>
        <v>7563.4146629862798</v>
      </c>
      <c r="M21" s="200">
        <v>0.210094851749619</v>
      </c>
      <c r="N21" s="201">
        <v>15500</v>
      </c>
      <c r="O21" s="198">
        <f t="shared" si="3"/>
        <v>46500</v>
      </c>
      <c r="P21" s="199">
        <f t="shared" si="4"/>
        <v>3012.2349369601502</v>
      </c>
      <c r="Q21" s="111">
        <f t="shared" si="5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6"/>
        <v>1.15728583333333</v>
      </c>
      <c r="V21" s="205">
        <f t="shared" si="7"/>
        <v>1.13755894438861</v>
      </c>
      <c r="W21" s="209">
        <f t="shared" si="8"/>
        <v>0.89596322580645205</v>
      </c>
      <c r="X21" s="209">
        <f t="shared" si="9"/>
        <v>0.95209815746562099</v>
      </c>
      <c r="Y21" s="189">
        <f t="shared" si="21"/>
        <v>500</v>
      </c>
      <c r="Z21" s="214">
        <f>(T21-L21)*0.2</f>
        <v>208.08306740274401</v>
      </c>
      <c r="AA21" s="218">
        <v>7800</v>
      </c>
      <c r="AB21" s="198">
        <f t="shared" si="10"/>
        <v>15600</v>
      </c>
      <c r="AC21" s="199">
        <v>2116.7056313774101</v>
      </c>
      <c r="AD21" s="111">
        <f t="shared" si="11"/>
        <v>4233.4112627548202</v>
      </c>
      <c r="AE21" s="200">
        <v>0.27137251684325803</v>
      </c>
      <c r="AF21" s="199">
        <v>8970</v>
      </c>
      <c r="AG21" s="111">
        <f t="shared" si="12"/>
        <v>17940</v>
      </c>
      <c r="AH21" s="199">
        <v>2263.8166727581402</v>
      </c>
      <c r="AI21" s="111">
        <f t="shared" si="13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14"/>
        <v>1.24944935897436</v>
      </c>
      <c r="AN21" s="225">
        <f t="shared" si="15"/>
        <v>1.08142576183842</v>
      </c>
      <c r="AO21" s="225">
        <f t="shared" si="16"/>
        <v>1.0864777034559601</v>
      </c>
      <c r="AP21" s="225">
        <f t="shared" si="17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18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19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20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0"/>
        <v>66000</v>
      </c>
      <c r="K22" s="199">
        <f t="shared" si="1"/>
        <v>4840</v>
      </c>
      <c r="L22" s="111">
        <f t="shared" si="2"/>
        <v>14520</v>
      </c>
      <c r="M22" s="200">
        <v>0.22</v>
      </c>
      <c r="N22" s="201">
        <v>27500</v>
      </c>
      <c r="O22" s="198">
        <f t="shared" si="3"/>
        <v>82500</v>
      </c>
      <c r="P22" s="199">
        <f t="shared" si="4"/>
        <v>5596.25</v>
      </c>
      <c r="Q22" s="111">
        <f t="shared" si="5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6"/>
        <v>1.1522998484848499</v>
      </c>
      <c r="V22" s="205">
        <f t="shared" si="7"/>
        <v>1.06662672176309</v>
      </c>
      <c r="W22" s="209">
        <f t="shared" si="8"/>
        <v>0.92183987878787899</v>
      </c>
      <c r="X22" s="209">
        <f t="shared" si="9"/>
        <v>0.92248797557888496</v>
      </c>
      <c r="Y22" s="189">
        <f t="shared" si="21"/>
        <v>900</v>
      </c>
      <c r="Z22" s="214">
        <f>(T22-L22)*0.2</f>
        <v>193.48400000000001</v>
      </c>
      <c r="AA22" s="218">
        <v>14300</v>
      </c>
      <c r="AB22" s="198">
        <f t="shared" si="10"/>
        <v>28600</v>
      </c>
      <c r="AC22" s="199">
        <v>3678.78193261666</v>
      </c>
      <c r="AD22" s="111">
        <f t="shared" si="11"/>
        <v>7357.56386523332</v>
      </c>
      <c r="AE22" s="200">
        <v>0.25725747780536101</v>
      </c>
      <c r="AF22" s="199">
        <v>16445</v>
      </c>
      <c r="AG22" s="111">
        <f t="shared" si="12"/>
        <v>32890</v>
      </c>
      <c r="AH22" s="199">
        <v>3934.45727693351</v>
      </c>
      <c r="AI22" s="111">
        <f t="shared" si="13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14"/>
        <v>0.93994790209790202</v>
      </c>
      <c r="AN22" s="79">
        <f t="shared" si="15"/>
        <v>0.882913165143691</v>
      </c>
      <c r="AO22" s="79">
        <f t="shared" si="16"/>
        <v>0.81734600182426298</v>
      </c>
      <c r="AP22" s="79">
        <f t="shared" si="17"/>
        <v>0.82553825632883904</v>
      </c>
      <c r="AQ22" s="228"/>
      <c r="AR22" s="228"/>
      <c r="AS22" s="229">
        <v>59</v>
      </c>
      <c r="AT22" s="229">
        <v>65</v>
      </c>
      <c r="AU22" s="229">
        <f t="shared" si="18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19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20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0"/>
        <v>39000</v>
      </c>
      <c r="K23" s="199">
        <f t="shared" si="1"/>
        <v>2696.3527634381398</v>
      </c>
      <c r="L23" s="111">
        <f t="shared" si="2"/>
        <v>8089.0582903144204</v>
      </c>
      <c r="M23" s="200">
        <v>0.20741175103370299</v>
      </c>
      <c r="N23" s="201">
        <v>16250</v>
      </c>
      <c r="O23" s="198">
        <f t="shared" si="3"/>
        <v>48750</v>
      </c>
      <c r="P23" s="199">
        <f t="shared" si="4"/>
        <v>3117.6578827253402</v>
      </c>
      <c r="Q23" s="111">
        <f t="shared" si="5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6"/>
        <v>1.12219897435897</v>
      </c>
      <c r="V23" s="209">
        <f t="shared" si="7"/>
        <v>0.76777293191672602</v>
      </c>
      <c r="W23" s="209">
        <f t="shared" si="8"/>
        <v>0.89775917948717998</v>
      </c>
      <c r="X23" s="209">
        <f t="shared" si="9"/>
        <v>0.66401983300906198</v>
      </c>
      <c r="Y23" s="189">
        <f t="shared" si="21"/>
        <v>800</v>
      </c>
      <c r="Z23" s="219">
        <v>0</v>
      </c>
      <c r="AA23" s="218">
        <v>8450</v>
      </c>
      <c r="AB23" s="198">
        <f t="shared" si="10"/>
        <v>16900</v>
      </c>
      <c r="AC23" s="199">
        <v>2263.8128409699402</v>
      </c>
      <c r="AD23" s="111">
        <f t="shared" si="11"/>
        <v>4527.6256819398805</v>
      </c>
      <c r="AE23" s="200">
        <v>0.26790684508519902</v>
      </c>
      <c r="AF23" s="199">
        <v>9717.5</v>
      </c>
      <c r="AG23" s="111">
        <f t="shared" si="12"/>
        <v>19435</v>
      </c>
      <c r="AH23" s="199">
        <v>2421.1478334173498</v>
      </c>
      <c r="AI23" s="111">
        <f t="shared" si="13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14"/>
        <v>1.0057112426035499</v>
      </c>
      <c r="AN23" s="79">
        <f t="shared" si="15"/>
        <v>0.78962137136483201</v>
      </c>
      <c r="AO23" s="79">
        <f t="shared" si="16"/>
        <v>0.874531515307435</v>
      </c>
      <c r="AP23" s="79">
        <f t="shared" si="17"/>
        <v>0.73830890263191395</v>
      </c>
      <c r="AQ23" s="228"/>
      <c r="AR23" s="228"/>
      <c r="AS23" s="229">
        <v>42</v>
      </c>
      <c r="AT23" s="229">
        <v>0</v>
      </c>
      <c r="AU23" s="229">
        <f t="shared" si="18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19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20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0"/>
        <v>48000</v>
      </c>
      <c r="K24" s="199">
        <f t="shared" si="1"/>
        <v>3402.30608359085</v>
      </c>
      <c r="L24" s="111">
        <f t="shared" si="2"/>
        <v>10206.9182507725</v>
      </c>
      <c r="M24" s="200">
        <v>0.21264413022442799</v>
      </c>
      <c r="N24" s="201">
        <v>20000</v>
      </c>
      <c r="O24" s="198">
        <f t="shared" si="3"/>
        <v>60000</v>
      </c>
      <c r="P24" s="199">
        <f t="shared" si="4"/>
        <v>3933.9164091519201</v>
      </c>
      <c r="Q24" s="111">
        <f t="shared" si="5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6"/>
        <v>1.1207558333333301</v>
      </c>
      <c r="V24" s="209">
        <f t="shared" si="7"/>
        <v>0.78321877412851504</v>
      </c>
      <c r="W24" s="209">
        <f t="shared" si="8"/>
        <v>0.89660466666666705</v>
      </c>
      <c r="X24" s="209">
        <f t="shared" si="9"/>
        <v>0.67737839924627696</v>
      </c>
      <c r="Y24" s="189">
        <f t="shared" si="21"/>
        <v>700</v>
      </c>
      <c r="Z24" s="219">
        <v>0</v>
      </c>
      <c r="AA24" s="218">
        <v>10400</v>
      </c>
      <c r="AB24" s="198">
        <f t="shared" si="10"/>
        <v>20800</v>
      </c>
      <c r="AC24" s="199">
        <v>2856.51948268148</v>
      </c>
      <c r="AD24" s="111">
        <f t="shared" si="11"/>
        <v>5713.03896536296</v>
      </c>
      <c r="AE24" s="200">
        <v>0.27466533487321898</v>
      </c>
      <c r="AF24" s="199">
        <v>11960</v>
      </c>
      <c r="AG24" s="111">
        <f t="shared" si="12"/>
        <v>23920</v>
      </c>
      <c r="AH24" s="199">
        <v>3055.0475867278401</v>
      </c>
      <c r="AI24" s="111">
        <f t="shared" si="13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14"/>
        <v>1.0662033653846199</v>
      </c>
      <c r="AN24" s="79">
        <f t="shared" si="15"/>
        <v>0.92935476760969005</v>
      </c>
      <c r="AO24" s="79">
        <f t="shared" si="16"/>
        <v>0.92713336120401302</v>
      </c>
      <c r="AP24" s="79">
        <f t="shared" si="17"/>
        <v>0.86896191454856597</v>
      </c>
      <c r="AQ24" s="228"/>
      <c r="AR24" s="228"/>
      <c r="AS24" s="229">
        <v>100</v>
      </c>
      <c r="AT24" s="229">
        <v>31</v>
      </c>
      <c r="AU24" s="229">
        <f t="shared" si="18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19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20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0"/>
        <v>60000</v>
      </c>
      <c r="K25" s="199">
        <f t="shared" si="1"/>
        <v>3300</v>
      </c>
      <c r="L25" s="111">
        <f t="shared" si="2"/>
        <v>9900</v>
      </c>
      <c r="M25" s="200">
        <v>0.16500000000000001</v>
      </c>
      <c r="N25" s="201">
        <v>25000</v>
      </c>
      <c r="O25" s="198">
        <f t="shared" si="3"/>
        <v>75000</v>
      </c>
      <c r="P25" s="199">
        <f t="shared" si="4"/>
        <v>3750</v>
      </c>
      <c r="Q25" s="111">
        <f t="shared" si="5"/>
        <v>11250</v>
      </c>
      <c r="R25" s="200">
        <v>0.15</v>
      </c>
      <c r="S25" s="208">
        <v>67138.64</v>
      </c>
      <c r="T25" s="208">
        <v>10408.379999999999</v>
      </c>
      <c r="U25" s="205">
        <f t="shared" si="6"/>
        <v>1.1189773333333299</v>
      </c>
      <c r="V25" s="205">
        <f t="shared" si="7"/>
        <v>1.05135151515152</v>
      </c>
      <c r="W25" s="209">
        <f t="shared" si="8"/>
        <v>0.89518186666666699</v>
      </c>
      <c r="X25" s="209">
        <f t="shared" si="9"/>
        <v>0.92518933333333297</v>
      </c>
      <c r="Y25" s="189">
        <f t="shared" si="21"/>
        <v>800</v>
      </c>
      <c r="Z25" s="214">
        <f>(T25-L25)*0.2</f>
        <v>101.676</v>
      </c>
      <c r="AA25" s="218">
        <v>12000</v>
      </c>
      <c r="AB25" s="198">
        <f t="shared" si="10"/>
        <v>24000</v>
      </c>
      <c r="AC25" s="199">
        <v>2119.2546709622802</v>
      </c>
      <c r="AD25" s="111">
        <f t="shared" si="11"/>
        <v>4238.5093419245604</v>
      </c>
      <c r="AE25" s="200">
        <v>0.176604555913523</v>
      </c>
      <c r="AF25" s="199">
        <v>13800</v>
      </c>
      <c r="AG25" s="111">
        <f t="shared" si="12"/>
        <v>27600</v>
      </c>
      <c r="AH25" s="199">
        <v>2266.5428705941599</v>
      </c>
      <c r="AI25" s="111">
        <f t="shared" si="13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14"/>
        <v>1.2022649999999999</v>
      </c>
      <c r="AN25" s="79">
        <f t="shared" si="15"/>
        <v>0.99443687862349905</v>
      </c>
      <c r="AO25" s="225">
        <f t="shared" si="16"/>
        <v>1.04544782608696</v>
      </c>
      <c r="AP25" s="79">
        <f t="shared" si="17"/>
        <v>0.92981475327115304</v>
      </c>
      <c r="AQ25" s="228"/>
      <c r="AR25" s="228"/>
      <c r="AS25" s="229">
        <v>50</v>
      </c>
      <c r="AT25" s="229">
        <v>66</v>
      </c>
      <c r="AU25" s="229">
        <f t="shared" si="18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19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20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0"/>
        <v>60000</v>
      </c>
      <c r="K26" s="199">
        <f t="shared" si="1"/>
        <v>4718.4710373508196</v>
      </c>
      <c r="L26" s="111">
        <f t="shared" si="2"/>
        <v>14155.4131120525</v>
      </c>
      <c r="M26" s="200">
        <v>0.23592355186754099</v>
      </c>
      <c r="N26" s="201">
        <v>25000</v>
      </c>
      <c r="O26" s="198">
        <f t="shared" si="3"/>
        <v>75000</v>
      </c>
      <c r="P26" s="199">
        <f t="shared" si="4"/>
        <v>5455.7321369368701</v>
      </c>
      <c r="Q26" s="111">
        <f t="shared" si="5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6"/>
        <v>1.1123845000000001</v>
      </c>
      <c r="V26" s="205">
        <f t="shared" si="7"/>
        <v>1.4040430923967699</v>
      </c>
      <c r="W26" s="209">
        <f t="shared" si="8"/>
        <v>0.88990760000000002</v>
      </c>
      <c r="X26" s="209">
        <f t="shared" si="9"/>
        <v>1.2143075393701901</v>
      </c>
      <c r="Y26" s="189">
        <f t="shared" si="21"/>
        <v>900</v>
      </c>
      <c r="Z26" s="214">
        <f>(T26-L26)*0.2</f>
        <v>1143.8793775895001</v>
      </c>
      <c r="AA26" s="218">
        <v>13000</v>
      </c>
      <c r="AB26" s="198">
        <f t="shared" si="10"/>
        <v>26000</v>
      </c>
      <c r="AC26" s="199">
        <v>3961.54964177579</v>
      </c>
      <c r="AD26" s="111">
        <f t="shared" si="11"/>
        <v>7923.0992835515799</v>
      </c>
      <c r="AE26" s="200">
        <v>0.304734587828907</v>
      </c>
      <c r="AF26" s="199">
        <v>14950</v>
      </c>
      <c r="AG26" s="111">
        <f t="shared" si="12"/>
        <v>29900</v>
      </c>
      <c r="AH26" s="199">
        <v>4236.8773418792098</v>
      </c>
      <c r="AI26" s="111">
        <f t="shared" si="13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14"/>
        <v>0.89015038461538498</v>
      </c>
      <c r="AN26" s="79">
        <f t="shared" si="15"/>
        <v>0.61353894808458898</v>
      </c>
      <c r="AO26" s="79">
        <f t="shared" si="16"/>
        <v>0.77404381270903</v>
      </c>
      <c r="AP26" s="79">
        <f t="shared" si="17"/>
        <v>0.57366895566581499</v>
      </c>
      <c r="AQ26" s="228"/>
      <c r="AR26" s="228"/>
      <c r="AS26" s="229">
        <v>71</v>
      </c>
      <c r="AT26" s="229">
        <v>1</v>
      </c>
      <c r="AU26" s="229">
        <f t="shared" si="18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19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20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0"/>
        <v>330000</v>
      </c>
      <c r="K27" s="199">
        <f t="shared" si="1"/>
        <v>23100</v>
      </c>
      <c r="L27" s="111">
        <f t="shared" si="2"/>
        <v>69300</v>
      </c>
      <c r="M27" s="200">
        <v>0.21</v>
      </c>
      <c r="N27" s="201">
        <v>132000</v>
      </c>
      <c r="O27" s="198">
        <f t="shared" si="3"/>
        <v>396000</v>
      </c>
      <c r="P27" s="199">
        <f t="shared" si="4"/>
        <v>25641</v>
      </c>
      <c r="Q27" s="111">
        <f t="shared" si="5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6"/>
        <v>1.1105941515151501</v>
      </c>
      <c r="V27" s="205">
        <f t="shared" si="7"/>
        <v>1.09479668109668</v>
      </c>
      <c r="W27" s="209">
        <f t="shared" si="8"/>
        <v>0.92549512626262598</v>
      </c>
      <c r="X27" s="209">
        <f t="shared" si="9"/>
        <v>0.98630331630331602</v>
      </c>
      <c r="Y27" s="189">
        <v>0</v>
      </c>
      <c r="Z27" s="219">
        <v>0</v>
      </c>
      <c r="AA27" s="218">
        <v>75000</v>
      </c>
      <c r="AB27" s="198">
        <f t="shared" si="10"/>
        <v>150000</v>
      </c>
      <c r="AC27" s="199">
        <v>19173.243988511502</v>
      </c>
      <c r="AD27" s="111">
        <f t="shared" si="11"/>
        <v>38346.487977023004</v>
      </c>
      <c r="AE27" s="200">
        <v>0.25564325318015302</v>
      </c>
      <c r="AF27" s="199">
        <v>86250</v>
      </c>
      <c r="AG27" s="111">
        <f t="shared" si="12"/>
        <v>172500</v>
      </c>
      <c r="AH27" s="199">
        <v>20505.784445713001</v>
      </c>
      <c r="AI27" s="111">
        <f t="shared" si="13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14"/>
        <v>1.2801153333333299</v>
      </c>
      <c r="AN27" s="79">
        <f t="shared" si="15"/>
        <v>0.98899304736131499</v>
      </c>
      <c r="AO27" s="225">
        <f t="shared" si="16"/>
        <v>1.11314376811594</v>
      </c>
      <c r="AP27" s="79">
        <f t="shared" si="17"/>
        <v>0.92472468196476598</v>
      </c>
      <c r="AQ27" s="228"/>
      <c r="AR27" s="228"/>
      <c r="AS27" s="229">
        <v>180</v>
      </c>
      <c r="AT27" s="229">
        <v>269</v>
      </c>
      <c r="AU27" s="229">
        <f t="shared" si="18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19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20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0"/>
        <v>36000</v>
      </c>
      <c r="K28" s="199">
        <f t="shared" si="1"/>
        <v>2452.8422482432402</v>
      </c>
      <c r="L28" s="111">
        <f t="shared" si="2"/>
        <v>7358.5267447297301</v>
      </c>
      <c r="M28" s="200">
        <v>0.20440352068693701</v>
      </c>
      <c r="N28" s="201">
        <v>15500</v>
      </c>
      <c r="O28" s="198">
        <f t="shared" si="3"/>
        <v>46500</v>
      </c>
      <c r="P28" s="199">
        <f t="shared" si="4"/>
        <v>2930.6354778489599</v>
      </c>
      <c r="Q28" s="111">
        <f t="shared" si="5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6"/>
        <v>1.10617472222222</v>
      </c>
      <c r="V28" s="209">
        <f t="shared" si="7"/>
        <v>0.97477528435122296</v>
      </c>
      <c r="W28" s="209">
        <f t="shared" si="8"/>
        <v>0.85639333333333301</v>
      </c>
      <c r="X28" s="209">
        <f t="shared" si="9"/>
        <v>0.81585376894260897</v>
      </c>
      <c r="Y28" s="189">
        <f t="shared" si="21"/>
        <v>500</v>
      </c>
      <c r="Z28" s="219">
        <v>0</v>
      </c>
      <c r="AA28" s="218">
        <v>7800</v>
      </c>
      <c r="AB28" s="198">
        <f t="shared" si="10"/>
        <v>15600</v>
      </c>
      <c r="AC28" s="199">
        <v>2059.3654709208899</v>
      </c>
      <c r="AD28" s="111">
        <f t="shared" si="11"/>
        <v>4118.7309418417799</v>
      </c>
      <c r="AE28" s="200">
        <v>0.26402121422062702</v>
      </c>
      <c r="AF28" s="199">
        <v>8970</v>
      </c>
      <c r="AG28" s="111">
        <f t="shared" si="12"/>
        <v>17940</v>
      </c>
      <c r="AH28" s="199">
        <v>2202.4913711498898</v>
      </c>
      <c r="AI28" s="111">
        <f t="shared" si="13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14"/>
        <v>1.5277980769230799</v>
      </c>
      <c r="AN28" s="225">
        <f t="shared" si="15"/>
        <v>1.30841515896403</v>
      </c>
      <c r="AO28" s="225">
        <f t="shared" si="16"/>
        <v>1.32852006688963</v>
      </c>
      <c r="AP28" s="225">
        <f t="shared" si="17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18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19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20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0"/>
        <v>48000</v>
      </c>
      <c r="K29" s="199">
        <f t="shared" si="1"/>
        <v>4150.8370667689096</v>
      </c>
      <c r="L29" s="111">
        <f t="shared" si="2"/>
        <v>12452.511200306701</v>
      </c>
      <c r="M29" s="200">
        <v>0.25942731667305702</v>
      </c>
      <c r="N29" s="201">
        <v>20000</v>
      </c>
      <c r="O29" s="198">
        <f t="shared" si="3"/>
        <v>60000</v>
      </c>
      <c r="P29" s="199">
        <f t="shared" si="4"/>
        <v>4799.4053584515596</v>
      </c>
      <c r="Q29" s="111">
        <f t="shared" si="5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6"/>
        <v>1.10391895833333</v>
      </c>
      <c r="V29" s="209">
        <f t="shared" si="7"/>
        <v>0.97128039521073495</v>
      </c>
      <c r="W29" s="209">
        <f t="shared" si="8"/>
        <v>0.88313516666666703</v>
      </c>
      <c r="X29" s="209">
        <f t="shared" si="9"/>
        <v>0.84002628774982102</v>
      </c>
      <c r="Y29" s="189">
        <f t="shared" si="21"/>
        <v>0</v>
      </c>
      <c r="Z29" s="219">
        <v>0</v>
      </c>
      <c r="AA29" s="218">
        <v>10400</v>
      </c>
      <c r="AB29" s="198">
        <f t="shared" si="10"/>
        <v>20800</v>
      </c>
      <c r="AC29" s="199">
        <v>3484.9736206414</v>
      </c>
      <c r="AD29" s="111">
        <f t="shared" si="11"/>
        <v>6969.9472412828</v>
      </c>
      <c r="AE29" s="200">
        <v>0.33509361736936499</v>
      </c>
      <c r="AF29" s="199">
        <v>11960</v>
      </c>
      <c r="AG29" s="111">
        <f t="shared" si="12"/>
        <v>23920</v>
      </c>
      <c r="AH29" s="199">
        <v>3727.1792872759802</v>
      </c>
      <c r="AI29" s="111">
        <f t="shared" si="13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14"/>
        <v>1.0701745192307699</v>
      </c>
      <c r="AN29" s="79">
        <f t="shared" si="15"/>
        <v>0.80592145184820096</v>
      </c>
      <c r="AO29" s="79">
        <f t="shared" si="16"/>
        <v>0.93058653846153805</v>
      </c>
      <c r="AP29" s="79">
        <f t="shared" si="17"/>
        <v>0.75354974459859803</v>
      </c>
      <c r="AQ29" s="228"/>
      <c r="AR29" s="228"/>
      <c r="AS29" s="229">
        <v>42</v>
      </c>
      <c r="AT29" s="229">
        <v>20</v>
      </c>
      <c r="AU29" s="229">
        <f t="shared" si="18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19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20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0"/>
        <v>60000</v>
      </c>
      <c r="K30" s="199">
        <f t="shared" si="1"/>
        <v>5082.6117218396403</v>
      </c>
      <c r="L30" s="111">
        <f t="shared" si="2"/>
        <v>15247.8351655189</v>
      </c>
      <c r="M30" s="200">
        <v>0.25413058609198202</v>
      </c>
      <c r="N30" s="201">
        <v>25000</v>
      </c>
      <c r="O30" s="198">
        <f t="shared" si="3"/>
        <v>75000</v>
      </c>
      <c r="P30" s="199">
        <f t="shared" si="4"/>
        <v>5876.7698033770703</v>
      </c>
      <c r="Q30" s="111">
        <f t="shared" si="5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6"/>
        <v>1.09753583333333</v>
      </c>
      <c r="V30" s="209">
        <f t="shared" si="7"/>
        <v>0.66404574092570401</v>
      </c>
      <c r="W30" s="209">
        <f t="shared" si="8"/>
        <v>0.87802866666666701</v>
      </c>
      <c r="X30" s="209">
        <f t="shared" si="9"/>
        <v>0.57430982998979896</v>
      </c>
      <c r="Y30" s="189">
        <f t="shared" si="21"/>
        <v>800</v>
      </c>
      <c r="Z30" s="219">
        <v>0</v>
      </c>
      <c r="AA30" s="218">
        <v>13000</v>
      </c>
      <c r="AB30" s="198">
        <f t="shared" si="10"/>
        <v>26000</v>
      </c>
      <c r="AC30" s="199">
        <v>4267.2760914611899</v>
      </c>
      <c r="AD30" s="111">
        <f t="shared" si="11"/>
        <v>8534.5521829223799</v>
      </c>
      <c r="AE30" s="200">
        <v>0.32825200703547702</v>
      </c>
      <c r="AF30" s="199">
        <v>14950</v>
      </c>
      <c r="AG30" s="111">
        <f t="shared" si="12"/>
        <v>29900</v>
      </c>
      <c r="AH30" s="199">
        <v>4563.85177981775</v>
      </c>
      <c r="AI30" s="111">
        <f t="shared" si="13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14"/>
        <v>2.0046588461538501</v>
      </c>
      <c r="AN30" s="79">
        <f t="shared" si="15"/>
        <v>0.97677064025467197</v>
      </c>
      <c r="AO30" s="225">
        <f t="shared" si="16"/>
        <v>1.7431816053511699</v>
      </c>
      <c r="AP30" s="79">
        <f t="shared" si="17"/>
        <v>0.91329653132741495</v>
      </c>
      <c r="AQ30" s="228"/>
      <c r="AR30" s="228"/>
      <c r="AS30" s="229">
        <v>50</v>
      </c>
      <c r="AT30" s="229">
        <v>0</v>
      </c>
      <c r="AU30" s="229">
        <f t="shared" si="18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19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20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0"/>
        <v>46500</v>
      </c>
      <c r="K31" s="199">
        <f t="shared" si="1"/>
        <v>3418.0424848808502</v>
      </c>
      <c r="L31" s="111">
        <f t="shared" si="2"/>
        <v>10254.127454642599</v>
      </c>
      <c r="M31" s="200">
        <v>0.22051886999231299</v>
      </c>
      <c r="N31" s="201">
        <v>18600</v>
      </c>
      <c r="O31" s="198">
        <f t="shared" si="3"/>
        <v>55800</v>
      </c>
      <c r="P31" s="199">
        <f t="shared" si="4"/>
        <v>3794.0271582177502</v>
      </c>
      <c r="Q31" s="111">
        <f t="shared" si="5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6"/>
        <v>1.09541655913979</v>
      </c>
      <c r="V31" s="209">
        <f t="shared" si="7"/>
        <v>0.99067424751002997</v>
      </c>
      <c r="W31" s="209">
        <f t="shared" si="8"/>
        <v>0.91284713261648798</v>
      </c>
      <c r="X31" s="209">
        <f t="shared" si="9"/>
        <v>0.89249932208110705</v>
      </c>
      <c r="Y31" s="189">
        <f t="shared" si="21"/>
        <v>700</v>
      </c>
      <c r="Z31" s="219">
        <v>0</v>
      </c>
      <c r="AA31" s="218">
        <v>10000</v>
      </c>
      <c r="AB31" s="198">
        <f t="shared" si="10"/>
        <v>20000</v>
      </c>
      <c r="AC31" s="199">
        <v>2848.36873740071</v>
      </c>
      <c r="AD31" s="111">
        <f t="shared" si="11"/>
        <v>5696.7374748014199</v>
      </c>
      <c r="AE31" s="200">
        <v>0.28483687374007099</v>
      </c>
      <c r="AF31" s="199">
        <v>11500</v>
      </c>
      <c r="AG31" s="111">
        <f t="shared" si="12"/>
        <v>23000</v>
      </c>
      <c r="AH31" s="199">
        <v>3046.3303646500599</v>
      </c>
      <c r="AI31" s="111">
        <f t="shared" si="13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14"/>
        <v>1.2234149999999999</v>
      </c>
      <c r="AN31" s="79">
        <f t="shared" si="15"/>
        <v>0.85838780909777801</v>
      </c>
      <c r="AO31" s="225">
        <f t="shared" si="16"/>
        <v>1.0638391304347801</v>
      </c>
      <c r="AP31" s="79">
        <f t="shared" si="17"/>
        <v>0.80260664712274699</v>
      </c>
      <c r="AQ31" s="228"/>
      <c r="AR31" s="228"/>
      <c r="AS31" s="229">
        <v>42</v>
      </c>
      <c r="AT31" s="229">
        <v>110</v>
      </c>
      <c r="AU31" s="229">
        <f t="shared" si="18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19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20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0"/>
        <v>51000</v>
      </c>
      <c r="K32" s="199">
        <f t="shared" si="1"/>
        <v>3740</v>
      </c>
      <c r="L32" s="111">
        <f t="shared" si="2"/>
        <v>11220</v>
      </c>
      <c r="M32" s="200">
        <v>0.22</v>
      </c>
      <c r="N32" s="201">
        <v>21250</v>
      </c>
      <c r="O32" s="198">
        <f t="shared" si="3"/>
        <v>63750</v>
      </c>
      <c r="P32" s="199">
        <f t="shared" si="4"/>
        <v>4324.375</v>
      </c>
      <c r="Q32" s="111">
        <f t="shared" si="5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6"/>
        <v>1.0947576470588201</v>
      </c>
      <c r="V32" s="209">
        <f t="shared" si="7"/>
        <v>0.84445900178253097</v>
      </c>
      <c r="W32" s="209">
        <f t="shared" si="8"/>
        <v>0.87580611764705896</v>
      </c>
      <c r="X32" s="209">
        <f t="shared" si="9"/>
        <v>0.73034292046056704</v>
      </c>
      <c r="Y32" s="189">
        <f t="shared" si="21"/>
        <v>700</v>
      </c>
      <c r="Z32" s="219">
        <v>0</v>
      </c>
      <c r="AA32" s="218">
        <v>10725</v>
      </c>
      <c r="AB32" s="198">
        <f t="shared" si="10"/>
        <v>21450</v>
      </c>
      <c r="AC32" s="199">
        <v>2615.23457328941</v>
      </c>
      <c r="AD32" s="111">
        <f t="shared" si="11"/>
        <v>5230.4691465788201</v>
      </c>
      <c r="AE32" s="200">
        <v>0.24384471545822001</v>
      </c>
      <c r="AF32" s="199">
        <v>12333.75</v>
      </c>
      <c r="AG32" s="111">
        <f t="shared" si="12"/>
        <v>24667.5</v>
      </c>
      <c r="AH32" s="199">
        <v>2796.9933761330299</v>
      </c>
      <c r="AI32" s="111">
        <f t="shared" si="13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14"/>
        <v>1.2452102564102601</v>
      </c>
      <c r="AN32" s="225">
        <f t="shared" si="15"/>
        <v>1.0966243828723801</v>
      </c>
      <c r="AO32" s="225">
        <f t="shared" si="16"/>
        <v>1.08279152731327</v>
      </c>
      <c r="AP32" s="225">
        <f t="shared" si="17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18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19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20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0"/>
        <v>31500</v>
      </c>
      <c r="K33" s="199">
        <f t="shared" si="1"/>
        <v>2712.0345968833599</v>
      </c>
      <c r="L33" s="111">
        <f t="shared" si="2"/>
        <v>8136.1037906500896</v>
      </c>
      <c r="M33" s="200">
        <v>0.258289009226987</v>
      </c>
      <c r="N33" s="201">
        <v>13500</v>
      </c>
      <c r="O33" s="198">
        <f t="shared" si="3"/>
        <v>40500</v>
      </c>
      <c r="P33" s="199">
        <f t="shared" si="4"/>
        <v>3225.3840027219999</v>
      </c>
      <c r="Q33" s="111">
        <f t="shared" si="5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6"/>
        <v>1.0942422222222199</v>
      </c>
      <c r="V33" s="209">
        <f t="shared" si="7"/>
        <v>0.86787240940983701</v>
      </c>
      <c r="W33" s="209">
        <f t="shared" si="8"/>
        <v>0.85107728395061699</v>
      </c>
      <c r="X33" s="209">
        <f t="shared" si="9"/>
        <v>0.72974256647073399</v>
      </c>
      <c r="Y33" s="189">
        <f t="shared" si="21"/>
        <v>500</v>
      </c>
      <c r="Z33" s="219">
        <v>0</v>
      </c>
      <c r="AA33" s="218">
        <v>6825</v>
      </c>
      <c r="AB33" s="198">
        <f t="shared" si="10"/>
        <v>13650</v>
      </c>
      <c r="AC33" s="199">
        <v>2276.97904696666</v>
      </c>
      <c r="AD33" s="111">
        <f t="shared" si="11"/>
        <v>4553.95809393332</v>
      </c>
      <c r="AE33" s="200">
        <v>0.33362330358485798</v>
      </c>
      <c r="AF33" s="199">
        <v>7848.75</v>
      </c>
      <c r="AG33" s="111">
        <f t="shared" si="12"/>
        <v>15697.5</v>
      </c>
      <c r="AH33" s="199">
        <v>2435.2290907308402</v>
      </c>
      <c r="AI33" s="111">
        <f t="shared" si="13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14"/>
        <v>1.1446109890109899</v>
      </c>
      <c r="AN33" s="79">
        <f t="shared" si="15"/>
        <v>0.80629420039932498</v>
      </c>
      <c r="AO33" s="79">
        <f t="shared" si="16"/>
        <v>0.99531390348781701</v>
      </c>
      <c r="AP33" s="79">
        <f t="shared" si="17"/>
        <v>0.75389827059310499</v>
      </c>
      <c r="AQ33" s="228"/>
      <c r="AR33" s="228"/>
      <c r="AS33" s="229">
        <v>27</v>
      </c>
      <c r="AT33" s="229">
        <v>0</v>
      </c>
      <c r="AU33" s="229">
        <f t="shared" si="18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19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20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0"/>
        <v>54000</v>
      </c>
      <c r="K34" s="199">
        <f t="shared" si="1"/>
        <v>3780</v>
      </c>
      <c r="L34" s="111">
        <f t="shared" si="2"/>
        <v>11340</v>
      </c>
      <c r="M34" s="200">
        <v>0.21</v>
      </c>
      <c r="N34" s="201">
        <v>22500</v>
      </c>
      <c r="O34" s="198">
        <f t="shared" si="3"/>
        <v>67500</v>
      </c>
      <c r="P34" s="199">
        <f t="shared" si="4"/>
        <v>4370.625</v>
      </c>
      <c r="Q34" s="111">
        <f t="shared" si="5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6"/>
        <v>1.0869796296296299</v>
      </c>
      <c r="V34" s="205">
        <f t="shared" si="7"/>
        <v>1.1959435626102299</v>
      </c>
      <c r="W34" s="209">
        <f t="shared" si="8"/>
        <v>0.86958370370370397</v>
      </c>
      <c r="X34" s="209">
        <f t="shared" si="9"/>
        <v>1.0343295676629001</v>
      </c>
      <c r="Y34" s="189">
        <f t="shared" si="21"/>
        <v>900</v>
      </c>
      <c r="Z34" s="214">
        <f>(T34-L34)*0.2</f>
        <v>444.4</v>
      </c>
      <c r="AA34" s="218">
        <v>12220</v>
      </c>
      <c r="AB34" s="198">
        <f t="shared" si="10"/>
        <v>24440</v>
      </c>
      <c r="AC34" s="199">
        <v>2961.7579195029498</v>
      </c>
      <c r="AD34" s="111">
        <f t="shared" si="11"/>
        <v>5923.5158390058996</v>
      </c>
      <c r="AE34" s="200">
        <v>0.242369715180274</v>
      </c>
      <c r="AF34" s="199">
        <v>14053</v>
      </c>
      <c r="AG34" s="111">
        <f t="shared" si="12"/>
        <v>28106</v>
      </c>
      <c r="AH34" s="199">
        <v>3167.6000949084</v>
      </c>
      <c r="AI34" s="111">
        <f t="shared" si="13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14"/>
        <v>0.85248281505728296</v>
      </c>
      <c r="AN34" s="79">
        <f t="shared" si="15"/>
        <v>0.74527022801729703</v>
      </c>
      <c r="AO34" s="79">
        <f t="shared" si="16"/>
        <v>0.74128940439763802</v>
      </c>
      <c r="AP34" s="79">
        <f t="shared" si="17"/>
        <v>0.69683985789368696</v>
      </c>
      <c r="AQ34" s="228"/>
      <c r="AR34" s="228"/>
      <c r="AS34" s="229">
        <v>42</v>
      </c>
      <c r="AT34" s="229">
        <v>22</v>
      </c>
      <c r="AU34" s="229">
        <f t="shared" si="18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19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20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0"/>
        <v>31500</v>
      </c>
      <c r="K35" s="199">
        <f t="shared" si="1"/>
        <v>2495.1060137290301</v>
      </c>
      <c r="L35" s="111">
        <f t="shared" si="2"/>
        <v>7485.3180411870999</v>
      </c>
      <c r="M35" s="200">
        <v>0.23762914416466999</v>
      </c>
      <c r="N35" s="201">
        <v>13500</v>
      </c>
      <c r="O35" s="198">
        <f t="shared" si="3"/>
        <v>40500</v>
      </c>
      <c r="P35" s="199">
        <f t="shared" si="4"/>
        <v>2967.3939377563202</v>
      </c>
      <c r="Q35" s="111">
        <f t="shared" si="5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6"/>
        <v>1.0848949206349201</v>
      </c>
      <c r="V35" s="209">
        <f t="shared" si="7"/>
        <v>0.91166466975099503</v>
      </c>
      <c r="W35" s="209">
        <f t="shared" si="8"/>
        <v>0.84380716049382698</v>
      </c>
      <c r="X35" s="209">
        <f t="shared" si="9"/>
        <v>0.76656488747831197</v>
      </c>
      <c r="Y35" s="189">
        <f t="shared" si="21"/>
        <v>900</v>
      </c>
      <c r="Z35" s="219">
        <v>0</v>
      </c>
      <c r="AA35" s="218">
        <v>6825</v>
      </c>
      <c r="AB35" s="198">
        <f t="shared" si="10"/>
        <v>13650</v>
      </c>
      <c r="AC35" s="199">
        <v>2094.84942402667</v>
      </c>
      <c r="AD35" s="111">
        <f t="shared" si="11"/>
        <v>4189.69884805334</v>
      </c>
      <c r="AE35" s="200">
        <v>0.30693764454603301</v>
      </c>
      <c r="AF35" s="199">
        <v>7848.75</v>
      </c>
      <c r="AG35" s="111">
        <f t="shared" si="12"/>
        <v>15697.5</v>
      </c>
      <c r="AH35" s="199">
        <v>2240.4414589965299</v>
      </c>
      <c r="AI35" s="111">
        <f t="shared" si="13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14"/>
        <v>1.29368644688645</v>
      </c>
      <c r="AN35" s="79">
        <f t="shared" si="15"/>
        <v>0.779970140698379</v>
      </c>
      <c r="AO35" s="225">
        <f t="shared" si="16"/>
        <v>1.1249447364230001</v>
      </c>
      <c r="AP35" s="79">
        <f t="shared" si="17"/>
        <v>0.72928484403775296</v>
      </c>
      <c r="AQ35" s="228"/>
      <c r="AR35" s="228"/>
      <c r="AS35" s="229">
        <v>27</v>
      </c>
      <c r="AT35" s="229">
        <v>10</v>
      </c>
      <c r="AU35" s="229">
        <f t="shared" si="18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19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20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0"/>
        <v>49500</v>
      </c>
      <c r="K36" s="199">
        <f t="shared" si="1"/>
        <v>4280.4390789148902</v>
      </c>
      <c r="L36" s="111">
        <f t="shared" si="2"/>
        <v>12841.3172367447</v>
      </c>
      <c r="M36" s="200">
        <v>0.25942055023726601</v>
      </c>
      <c r="N36" s="201">
        <v>19800</v>
      </c>
      <c r="O36" s="198">
        <f t="shared" si="3"/>
        <v>59400</v>
      </c>
      <c r="P36" s="199">
        <f t="shared" si="4"/>
        <v>4751.2873775955304</v>
      </c>
      <c r="Q36" s="111">
        <f t="shared" si="5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6"/>
        <v>1.0755571717171699</v>
      </c>
      <c r="V36" s="205">
        <f t="shared" si="7"/>
        <v>1.0816919903087201</v>
      </c>
      <c r="W36" s="209">
        <f t="shared" si="8"/>
        <v>0.89629764309764304</v>
      </c>
      <c r="X36" s="209">
        <f t="shared" si="9"/>
        <v>0.97449728856641205</v>
      </c>
      <c r="Y36" s="189">
        <f t="shared" si="21"/>
        <v>800</v>
      </c>
      <c r="Z36" s="214">
        <f>(T36-L36)*0.2</f>
        <v>209.80655265106</v>
      </c>
      <c r="AA36" s="218">
        <v>10725</v>
      </c>
      <c r="AB36" s="198">
        <f t="shared" si="10"/>
        <v>21450</v>
      </c>
      <c r="AC36" s="199">
        <v>3593.78531000562</v>
      </c>
      <c r="AD36" s="111">
        <f t="shared" si="11"/>
        <v>7187.57062001124</v>
      </c>
      <c r="AE36" s="200">
        <v>0.33508487738980203</v>
      </c>
      <c r="AF36" s="199">
        <v>12333.75</v>
      </c>
      <c r="AG36" s="111">
        <f t="shared" si="12"/>
        <v>24667.5</v>
      </c>
      <c r="AH36" s="199">
        <v>3843.5533890510101</v>
      </c>
      <c r="AI36" s="111">
        <f t="shared" si="13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14"/>
        <v>1.7176913752913801</v>
      </c>
      <c r="AN36" s="225">
        <f t="shared" si="15"/>
        <v>1.1686702564860301</v>
      </c>
      <c r="AO36" s="225">
        <f t="shared" si="16"/>
        <v>1.49364467416641</v>
      </c>
      <c r="AP36" s="225">
        <f t="shared" si="17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18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19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20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0"/>
        <v>36000</v>
      </c>
      <c r="K37" s="199">
        <f t="shared" si="1"/>
        <v>3087.3265609903801</v>
      </c>
      <c r="L37" s="111">
        <f t="shared" si="2"/>
        <v>9261.9796829711395</v>
      </c>
      <c r="M37" s="200">
        <v>0.25727721341586501</v>
      </c>
      <c r="N37" s="201">
        <v>15500</v>
      </c>
      <c r="O37" s="198">
        <f t="shared" si="3"/>
        <v>46500</v>
      </c>
      <c r="P37" s="199">
        <f t="shared" si="4"/>
        <v>3688.7120473499599</v>
      </c>
      <c r="Q37" s="111">
        <f t="shared" si="5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6"/>
        <v>1.07538055555556</v>
      </c>
      <c r="V37" s="209">
        <f t="shared" si="7"/>
        <v>0.86085483588993195</v>
      </c>
      <c r="W37" s="209">
        <f t="shared" si="8"/>
        <v>0.83255268817204298</v>
      </c>
      <c r="X37" s="209">
        <f t="shared" si="9"/>
        <v>0.72050622707439704</v>
      </c>
      <c r="Y37" s="189">
        <f t="shared" si="21"/>
        <v>600</v>
      </c>
      <c r="Z37" s="219">
        <v>0</v>
      </c>
      <c r="AA37" s="218">
        <v>6500</v>
      </c>
      <c r="AB37" s="198">
        <f t="shared" si="10"/>
        <v>13000</v>
      </c>
      <c r="AC37" s="199">
        <v>2160.0566043040299</v>
      </c>
      <c r="AD37" s="111">
        <f t="shared" si="11"/>
        <v>4320.1132086080597</v>
      </c>
      <c r="AE37" s="200">
        <v>0.33231640066215901</v>
      </c>
      <c r="AF37" s="199">
        <v>7475</v>
      </c>
      <c r="AG37" s="111">
        <f t="shared" si="12"/>
        <v>14950</v>
      </c>
      <c r="AH37" s="199">
        <v>2310.1805383031601</v>
      </c>
      <c r="AI37" s="111">
        <f t="shared" si="13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14"/>
        <v>1.5057153846153799</v>
      </c>
      <c r="AN37" s="225">
        <f t="shared" si="15"/>
        <v>1.0220195135632999</v>
      </c>
      <c r="AO37" s="225">
        <f t="shared" si="16"/>
        <v>1.3093177257525099</v>
      </c>
      <c r="AP37" s="79">
        <f t="shared" si="17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22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23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24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0"/>
        <v>30000</v>
      </c>
      <c r="K38" s="199">
        <f t="shared" si="1"/>
        <v>2785.2541967656002</v>
      </c>
      <c r="L38" s="111">
        <f t="shared" si="2"/>
        <v>8355.7625902967993</v>
      </c>
      <c r="M38" s="200">
        <v>0.27852541967656003</v>
      </c>
      <c r="N38" s="201">
        <v>12800</v>
      </c>
      <c r="O38" s="198">
        <f t="shared" si="3"/>
        <v>38400</v>
      </c>
      <c r="P38" s="199">
        <f t="shared" si="4"/>
        <v>3297.74096897047</v>
      </c>
      <c r="Q38" s="111">
        <f t="shared" si="5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6"/>
        <v>1.071952</v>
      </c>
      <c r="V38" s="205">
        <f t="shared" si="7"/>
        <v>1.04706301854003</v>
      </c>
      <c r="W38" s="209">
        <f t="shared" si="8"/>
        <v>0.8374625</v>
      </c>
      <c r="X38" s="209">
        <f t="shared" si="9"/>
        <v>0.88434376565880701</v>
      </c>
      <c r="Y38" s="189">
        <f t="shared" si="21"/>
        <v>600</v>
      </c>
      <c r="Z38" s="214">
        <f>(T38-L38)*0.2</f>
        <v>78.6494819406402</v>
      </c>
      <c r="AA38" s="218">
        <v>6500</v>
      </c>
      <c r="AB38" s="198">
        <f t="shared" si="10"/>
        <v>13000</v>
      </c>
      <c r="AC38" s="199">
        <v>2338.4530027011201</v>
      </c>
      <c r="AD38" s="111">
        <f t="shared" si="11"/>
        <v>4676.9060054022402</v>
      </c>
      <c r="AE38" s="200">
        <v>0.359762000415557</v>
      </c>
      <c r="AF38" s="199">
        <v>7475</v>
      </c>
      <c r="AG38" s="111">
        <f t="shared" si="12"/>
        <v>14950</v>
      </c>
      <c r="AH38" s="199">
        <v>2500.9754863888502</v>
      </c>
      <c r="AI38" s="111">
        <f t="shared" si="13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14"/>
        <v>1.2160261538461501</v>
      </c>
      <c r="AN38" s="225">
        <f t="shared" si="15"/>
        <v>1.01763858296542</v>
      </c>
      <c r="AO38" s="225">
        <f t="shared" si="16"/>
        <v>1.05741404682274</v>
      </c>
      <c r="AP38" s="79">
        <f t="shared" si="17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22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23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24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0"/>
        <v>66000</v>
      </c>
      <c r="K39" s="199">
        <f t="shared" si="1"/>
        <v>4070</v>
      </c>
      <c r="L39" s="111">
        <f t="shared" si="2"/>
        <v>12210</v>
      </c>
      <c r="M39" s="200">
        <v>0.185</v>
      </c>
      <c r="N39" s="201">
        <v>27500</v>
      </c>
      <c r="O39" s="198">
        <f t="shared" si="3"/>
        <v>82500</v>
      </c>
      <c r="P39" s="199">
        <f t="shared" si="4"/>
        <v>4705.9375</v>
      </c>
      <c r="Q39" s="111">
        <f t="shared" si="5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6"/>
        <v>1.0672093939393901</v>
      </c>
      <c r="V39" s="209">
        <f t="shared" si="7"/>
        <v>0.866069615069615</v>
      </c>
      <c r="W39" s="209">
        <f t="shared" si="8"/>
        <v>0.85376751515151506</v>
      </c>
      <c r="X39" s="209">
        <f t="shared" si="9"/>
        <v>0.74903318060074797</v>
      </c>
      <c r="Y39" s="189">
        <f t="shared" si="21"/>
        <v>800</v>
      </c>
      <c r="Z39" s="219">
        <v>0</v>
      </c>
      <c r="AA39" s="218">
        <v>14300</v>
      </c>
      <c r="AB39" s="198">
        <f t="shared" si="10"/>
        <v>28600</v>
      </c>
      <c r="AC39" s="199">
        <v>2903.7597106039502</v>
      </c>
      <c r="AD39" s="111">
        <f t="shared" si="11"/>
        <v>5807.5194212079005</v>
      </c>
      <c r="AE39" s="200">
        <v>0.203060119622654</v>
      </c>
      <c r="AF39" s="199">
        <v>16445</v>
      </c>
      <c r="AG39" s="111">
        <f t="shared" si="12"/>
        <v>32890</v>
      </c>
      <c r="AH39" s="199">
        <v>3105.5710104909199</v>
      </c>
      <c r="AI39" s="111">
        <f t="shared" si="13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14"/>
        <v>1.4660164335664301</v>
      </c>
      <c r="AN39" s="225">
        <f t="shared" si="15"/>
        <v>1.48041002990082</v>
      </c>
      <c r="AO39" s="225">
        <f t="shared" si="16"/>
        <v>1.2747968987534199</v>
      </c>
      <c r="AP39" s="225">
        <f t="shared" si="17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22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23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24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0"/>
        <v>37500</v>
      </c>
      <c r="K40" s="199">
        <f t="shared" si="1"/>
        <v>2676.4750785822098</v>
      </c>
      <c r="L40" s="111">
        <f t="shared" si="2"/>
        <v>8029.4252357466403</v>
      </c>
      <c r="M40" s="200">
        <v>0.21411800628657701</v>
      </c>
      <c r="N40" s="201">
        <v>15625</v>
      </c>
      <c r="O40" s="198">
        <f t="shared" si="3"/>
        <v>46875</v>
      </c>
      <c r="P40" s="199">
        <f t="shared" si="4"/>
        <v>3094.6743096106702</v>
      </c>
      <c r="Q40" s="111">
        <f t="shared" si="5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6"/>
        <v>1.06696026666667</v>
      </c>
      <c r="V40" s="205">
        <f t="shared" si="7"/>
        <v>1.07355380328147</v>
      </c>
      <c r="W40" s="209">
        <f t="shared" si="8"/>
        <v>0.85356821333333299</v>
      </c>
      <c r="X40" s="209">
        <f t="shared" si="9"/>
        <v>0.928478965000191</v>
      </c>
      <c r="Y40" s="189">
        <f t="shared" si="21"/>
        <v>600</v>
      </c>
      <c r="Z40" s="214">
        <f>(T40-L40)*0.2</f>
        <v>118.118952850672</v>
      </c>
      <c r="AA40" s="218">
        <v>8125</v>
      </c>
      <c r="AB40" s="198">
        <f t="shared" si="10"/>
        <v>16250</v>
      </c>
      <c r="AC40" s="199">
        <v>2247.1238680596498</v>
      </c>
      <c r="AD40" s="111">
        <f t="shared" si="11"/>
        <v>4494.2477361192996</v>
      </c>
      <c r="AE40" s="200">
        <v>0.27656909145349501</v>
      </c>
      <c r="AF40" s="199">
        <v>9343.75</v>
      </c>
      <c r="AG40" s="111">
        <f t="shared" si="12"/>
        <v>18687.5</v>
      </c>
      <c r="AH40" s="199">
        <v>2403.2989768897901</v>
      </c>
      <c r="AI40" s="111">
        <f t="shared" si="13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14"/>
        <v>0.671548307692308</v>
      </c>
      <c r="AN40" s="79">
        <f t="shared" si="15"/>
        <v>0.47399478735443101</v>
      </c>
      <c r="AO40" s="79">
        <f t="shared" si="16"/>
        <v>0.58395505016722404</v>
      </c>
      <c r="AP40" s="79">
        <f t="shared" si="17"/>
        <v>0.44319288205182999</v>
      </c>
      <c r="AQ40" s="228"/>
      <c r="AR40" s="228"/>
      <c r="AS40" s="229">
        <v>36</v>
      </c>
      <c r="AT40" s="229">
        <v>34</v>
      </c>
      <c r="AU40" s="229">
        <f t="shared" si="22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23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24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0"/>
        <v>33000</v>
      </c>
      <c r="K41" s="199">
        <f t="shared" si="1"/>
        <v>2425.38985702328</v>
      </c>
      <c r="L41" s="111">
        <f t="shared" si="2"/>
        <v>7276.1695710698305</v>
      </c>
      <c r="M41" s="200">
        <v>0.220489987002116</v>
      </c>
      <c r="N41" s="201">
        <v>14000</v>
      </c>
      <c r="O41" s="198">
        <f t="shared" si="3"/>
        <v>42000</v>
      </c>
      <c r="P41" s="199">
        <f t="shared" si="4"/>
        <v>2855.3453316773998</v>
      </c>
      <c r="Q41" s="111">
        <f t="shared" si="5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6"/>
        <v>1.0653172727272699</v>
      </c>
      <c r="V41" s="205">
        <f t="shared" si="7"/>
        <v>1.22016122814117</v>
      </c>
      <c r="W41" s="209">
        <f t="shared" si="8"/>
        <v>0.83703499999999997</v>
      </c>
      <c r="X41" s="209">
        <f t="shared" si="9"/>
        <v>1.03643038683806</v>
      </c>
      <c r="Y41" s="189">
        <f t="shared" si="21"/>
        <v>600</v>
      </c>
      <c r="Z41" s="214">
        <f>(T41-L41)*0.2</f>
        <v>320.38608578603402</v>
      </c>
      <c r="AA41" s="218">
        <v>7150</v>
      </c>
      <c r="AB41" s="198">
        <f t="shared" si="10"/>
        <v>14300</v>
      </c>
      <c r="AC41" s="199">
        <v>2036.31690079246</v>
      </c>
      <c r="AD41" s="111">
        <f t="shared" si="11"/>
        <v>4072.6338015849201</v>
      </c>
      <c r="AE41" s="200">
        <v>0.28479956654439997</v>
      </c>
      <c r="AF41" s="199">
        <v>8222.5</v>
      </c>
      <c r="AG41" s="111">
        <f t="shared" si="12"/>
        <v>16445</v>
      </c>
      <c r="AH41" s="199">
        <v>2177.8409253975301</v>
      </c>
      <c r="AI41" s="111">
        <f t="shared" si="13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14"/>
        <v>1.0812006993007</v>
      </c>
      <c r="AN41" s="225">
        <f t="shared" si="15"/>
        <v>1.0012365949556099</v>
      </c>
      <c r="AO41" s="79">
        <f t="shared" si="16"/>
        <v>0.94017452113104305</v>
      </c>
      <c r="AP41" s="79">
        <f t="shared" si="17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22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23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24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0"/>
        <v>39000</v>
      </c>
      <c r="K42" s="199">
        <f t="shared" si="1"/>
        <v>3112.6844088185699</v>
      </c>
      <c r="L42" s="111">
        <f t="shared" si="2"/>
        <v>9338.0532264557096</v>
      </c>
      <c r="M42" s="200">
        <v>0.239437262216813</v>
      </c>
      <c r="N42" s="201">
        <v>16250</v>
      </c>
      <c r="O42" s="198">
        <f t="shared" si="3"/>
        <v>48750</v>
      </c>
      <c r="P42" s="199">
        <f t="shared" si="4"/>
        <v>3599.04134769647</v>
      </c>
      <c r="Q42" s="111">
        <f t="shared" si="5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6"/>
        <v>1.06405461538462</v>
      </c>
      <c r="V42" s="205">
        <f t="shared" si="7"/>
        <v>1.1256618210549301</v>
      </c>
      <c r="W42" s="209">
        <f t="shared" si="8"/>
        <v>0.85124369230769203</v>
      </c>
      <c r="X42" s="209">
        <f t="shared" si="9"/>
        <v>0.97354535875021098</v>
      </c>
      <c r="Y42" s="189">
        <f t="shared" si="21"/>
        <v>500</v>
      </c>
      <c r="Z42" s="214">
        <f>(T42-L42)*0.2</f>
        <v>234.68735470885801</v>
      </c>
      <c r="AA42" s="218">
        <v>8450</v>
      </c>
      <c r="AB42" s="198">
        <f t="shared" si="10"/>
        <v>16900</v>
      </c>
      <c r="AC42" s="199">
        <v>2613.3579515705901</v>
      </c>
      <c r="AD42" s="111">
        <f t="shared" si="11"/>
        <v>5226.7159031411802</v>
      </c>
      <c r="AE42" s="200">
        <v>0.309273130363384</v>
      </c>
      <c r="AF42" s="199">
        <v>9717.5</v>
      </c>
      <c r="AG42" s="111">
        <f t="shared" si="12"/>
        <v>19435</v>
      </c>
      <c r="AH42" s="199">
        <v>2794.9863292047498</v>
      </c>
      <c r="AI42" s="111">
        <f t="shared" si="13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14"/>
        <v>1.2029414201183399</v>
      </c>
      <c r="AN42" s="225">
        <f t="shared" si="15"/>
        <v>1.0215152495262301</v>
      </c>
      <c r="AO42" s="225">
        <f t="shared" si="16"/>
        <v>1.04603601749421</v>
      </c>
      <c r="AP42" s="79">
        <f t="shared" si="17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22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23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24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0"/>
        <v>60000</v>
      </c>
      <c r="K43" s="199">
        <f t="shared" si="1"/>
        <v>4000</v>
      </c>
      <c r="L43" s="111">
        <f t="shared" si="2"/>
        <v>12000</v>
      </c>
      <c r="M43" s="200">
        <v>0.2</v>
      </c>
      <c r="N43" s="201">
        <v>25000</v>
      </c>
      <c r="O43" s="198">
        <f t="shared" si="3"/>
        <v>75000</v>
      </c>
      <c r="P43" s="199">
        <f t="shared" si="4"/>
        <v>4625</v>
      </c>
      <c r="Q43" s="111">
        <f t="shared" si="5"/>
        <v>13875</v>
      </c>
      <c r="R43" s="200">
        <v>0.185</v>
      </c>
      <c r="S43" s="208">
        <v>63832.24</v>
      </c>
      <c r="T43" s="208">
        <v>11954.15</v>
      </c>
      <c r="U43" s="205">
        <f t="shared" si="6"/>
        <v>1.06387066666667</v>
      </c>
      <c r="V43" s="209">
        <f t="shared" si="7"/>
        <v>0.99617916666666695</v>
      </c>
      <c r="W43" s="209">
        <f t="shared" si="8"/>
        <v>0.85109653333333302</v>
      </c>
      <c r="X43" s="209">
        <f t="shared" si="9"/>
        <v>0.86156036036035999</v>
      </c>
      <c r="Y43" s="189">
        <f t="shared" si="21"/>
        <v>700</v>
      </c>
      <c r="Z43" s="219">
        <v>0</v>
      </c>
      <c r="AA43" s="218">
        <v>13000</v>
      </c>
      <c r="AB43" s="198">
        <f t="shared" si="10"/>
        <v>26000</v>
      </c>
      <c r="AC43" s="199">
        <v>3220.6883625618998</v>
      </c>
      <c r="AD43" s="111">
        <f t="shared" si="11"/>
        <v>6441.3767251237996</v>
      </c>
      <c r="AE43" s="200">
        <v>0.247745258658608</v>
      </c>
      <c r="AF43" s="199">
        <v>14950</v>
      </c>
      <c r="AG43" s="111">
        <f t="shared" si="12"/>
        <v>29900</v>
      </c>
      <c r="AH43" s="199">
        <v>3444.52620375995</v>
      </c>
      <c r="AI43" s="111">
        <f t="shared" si="13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14"/>
        <v>1.06920307692308</v>
      </c>
      <c r="AN43" s="79">
        <f t="shared" si="15"/>
        <v>0.73986667809875795</v>
      </c>
      <c r="AO43" s="79">
        <f t="shared" si="16"/>
        <v>0.92974180602006695</v>
      </c>
      <c r="AP43" s="79">
        <f t="shared" si="17"/>
        <v>0.69178745030271904</v>
      </c>
      <c r="AQ43" s="228"/>
      <c r="AR43" s="228"/>
      <c r="AS43" s="229">
        <v>42</v>
      </c>
      <c r="AT43" s="229">
        <v>1</v>
      </c>
      <c r="AU43" s="229">
        <f t="shared" si="22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23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24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0"/>
        <v>48000</v>
      </c>
      <c r="K44" s="199">
        <f t="shared" si="1"/>
        <v>3882.2320241201901</v>
      </c>
      <c r="L44" s="111">
        <f t="shared" si="2"/>
        <v>11646.696072360601</v>
      </c>
      <c r="M44" s="200">
        <v>0.24263950150751201</v>
      </c>
      <c r="N44" s="201">
        <v>20000</v>
      </c>
      <c r="O44" s="198">
        <f t="shared" si="3"/>
        <v>60000</v>
      </c>
      <c r="P44" s="199">
        <f t="shared" si="4"/>
        <v>4488.8307778889603</v>
      </c>
      <c r="Q44" s="111">
        <f t="shared" si="5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6"/>
        <v>1.0626252083333301</v>
      </c>
      <c r="V44" s="205">
        <f t="shared" si="7"/>
        <v>1.0168583370270401</v>
      </c>
      <c r="W44" s="209">
        <f t="shared" si="8"/>
        <v>0.85010016666666699</v>
      </c>
      <c r="X44" s="209">
        <f t="shared" si="9"/>
        <v>0.87944504823960801</v>
      </c>
      <c r="Y44" s="189">
        <f t="shared" si="21"/>
        <v>1000</v>
      </c>
      <c r="Z44" s="214">
        <f>(T44-L44)*0.2</f>
        <v>39.268785527879999</v>
      </c>
      <c r="AA44" s="218">
        <v>10400</v>
      </c>
      <c r="AB44" s="198">
        <f t="shared" si="10"/>
        <v>20800</v>
      </c>
      <c r="AC44" s="199">
        <v>3259.45730358424</v>
      </c>
      <c r="AD44" s="111">
        <f t="shared" si="11"/>
        <v>6518.91460716848</v>
      </c>
      <c r="AE44" s="200">
        <v>0.313409356113869</v>
      </c>
      <c r="AF44" s="199">
        <v>11960</v>
      </c>
      <c r="AG44" s="111">
        <f t="shared" si="12"/>
        <v>23920</v>
      </c>
      <c r="AH44" s="199">
        <v>3485.9895861833502</v>
      </c>
      <c r="AI44" s="111">
        <f t="shared" si="13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14"/>
        <v>1.1681355769230799</v>
      </c>
      <c r="AN44" s="225">
        <f t="shared" si="15"/>
        <v>1.0681594129708201</v>
      </c>
      <c r="AO44" s="225">
        <f t="shared" si="16"/>
        <v>1.0157700668896299</v>
      </c>
      <c r="AP44" s="79">
        <f t="shared" si="17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22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23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24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0"/>
        <v>39000</v>
      </c>
      <c r="K45" s="199">
        <f t="shared" si="1"/>
        <v>2708.4690778005202</v>
      </c>
      <c r="L45" s="111">
        <f t="shared" si="2"/>
        <v>8125.40723340157</v>
      </c>
      <c r="M45" s="200">
        <v>0.20834377521542499</v>
      </c>
      <c r="N45" s="201">
        <v>16250</v>
      </c>
      <c r="O45" s="198">
        <f t="shared" si="3"/>
        <v>48750</v>
      </c>
      <c r="P45" s="199">
        <f t="shared" si="4"/>
        <v>3131.66737120686</v>
      </c>
      <c r="Q45" s="111">
        <f t="shared" si="5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6"/>
        <v>1.05933512820513</v>
      </c>
      <c r="V45" s="209">
        <f t="shared" si="7"/>
        <v>0.97949182993357398</v>
      </c>
      <c r="W45" s="209">
        <f t="shared" si="8"/>
        <v>0.84746810256410299</v>
      </c>
      <c r="X45" s="209">
        <f t="shared" si="9"/>
        <v>0.84712806913173899</v>
      </c>
      <c r="Y45" s="189">
        <f t="shared" si="21"/>
        <v>500</v>
      </c>
      <c r="Z45" s="219">
        <v>0</v>
      </c>
      <c r="AA45" s="218">
        <v>7800</v>
      </c>
      <c r="AB45" s="198">
        <f t="shared" si="10"/>
        <v>15600</v>
      </c>
      <c r="AC45" s="199">
        <v>2099.06353529541</v>
      </c>
      <c r="AD45" s="111">
        <f t="shared" si="11"/>
        <v>4198.12707059082</v>
      </c>
      <c r="AE45" s="200">
        <v>0.26911070965325701</v>
      </c>
      <c r="AF45" s="199">
        <v>8970</v>
      </c>
      <c r="AG45" s="111">
        <f t="shared" si="12"/>
        <v>17940</v>
      </c>
      <c r="AH45" s="199">
        <v>2244.94845099844</v>
      </c>
      <c r="AI45" s="111">
        <f t="shared" si="13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14"/>
        <v>0.87830576923076897</v>
      </c>
      <c r="AN45" s="79">
        <f t="shared" si="15"/>
        <v>0.76923588678927701</v>
      </c>
      <c r="AO45" s="79">
        <f t="shared" si="16"/>
        <v>0.76374414715719097</v>
      </c>
      <c r="AP45" s="79">
        <f t="shared" si="17"/>
        <v>0.71924814099044199</v>
      </c>
      <c r="AQ45" s="228"/>
      <c r="AR45" s="228"/>
      <c r="AS45" s="229">
        <v>33</v>
      </c>
      <c r="AT45" s="229">
        <v>10</v>
      </c>
      <c r="AU45" s="229">
        <f t="shared" si="22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23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24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0"/>
        <v>36000</v>
      </c>
      <c r="K46" s="199">
        <f t="shared" si="1"/>
        <v>2517.06324829</v>
      </c>
      <c r="L46" s="111">
        <f t="shared" si="2"/>
        <v>7551.1897448699901</v>
      </c>
      <c r="M46" s="200">
        <v>0.209755270690833</v>
      </c>
      <c r="N46" s="201">
        <v>15500</v>
      </c>
      <c r="O46" s="198">
        <f t="shared" si="3"/>
        <v>46500</v>
      </c>
      <c r="P46" s="199">
        <f t="shared" si="4"/>
        <v>3007.3661935298301</v>
      </c>
      <c r="Q46" s="111">
        <f t="shared" si="5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6"/>
        <v>1.05864055555556</v>
      </c>
      <c r="V46" s="205">
        <f t="shared" si="7"/>
        <v>1.0247590461168099</v>
      </c>
      <c r="W46" s="209">
        <f t="shared" si="8"/>
        <v>0.819592688172043</v>
      </c>
      <c r="X46" s="209">
        <f t="shared" si="9"/>
        <v>0.85768847800534798</v>
      </c>
      <c r="Y46" s="189">
        <f t="shared" si="21"/>
        <v>600</v>
      </c>
      <c r="Z46" s="214">
        <f>(T46-L46)*0.2</f>
        <v>37.392051026001901</v>
      </c>
      <c r="AA46" s="218">
        <v>6825</v>
      </c>
      <c r="AB46" s="198">
        <f t="shared" si="10"/>
        <v>13650</v>
      </c>
      <c r="AC46" s="199">
        <v>1849.1238081838801</v>
      </c>
      <c r="AD46" s="111">
        <f t="shared" si="11"/>
        <v>3698.2476163677602</v>
      </c>
      <c r="AE46" s="200">
        <v>0.27093389130899298</v>
      </c>
      <c r="AF46" s="199">
        <v>7848.75</v>
      </c>
      <c r="AG46" s="111">
        <f t="shared" si="12"/>
        <v>15697.5</v>
      </c>
      <c r="AH46" s="199">
        <v>1977.6379128526601</v>
      </c>
      <c r="AI46" s="111">
        <f t="shared" si="13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14"/>
        <v>1.0671098901098901</v>
      </c>
      <c r="AN46" s="79">
        <f t="shared" si="15"/>
        <v>0.83600675798895696</v>
      </c>
      <c r="AO46" s="79">
        <f t="shared" si="16"/>
        <v>0.92792164357381701</v>
      </c>
      <c r="AP46" s="79">
        <f t="shared" si="17"/>
        <v>0.78167999811964195</v>
      </c>
      <c r="AQ46" s="228"/>
      <c r="AR46" s="228"/>
      <c r="AS46" s="229">
        <v>27</v>
      </c>
      <c r="AT46" s="229">
        <v>44</v>
      </c>
      <c r="AU46" s="229">
        <f t="shared" si="22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23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24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0"/>
        <v>60000</v>
      </c>
      <c r="K47" s="199">
        <f t="shared" si="1"/>
        <v>4483.2797613213997</v>
      </c>
      <c r="L47" s="111">
        <f t="shared" si="2"/>
        <v>13449.8392839642</v>
      </c>
      <c r="M47" s="200">
        <v>0.22416398806606999</v>
      </c>
      <c r="N47" s="201">
        <v>25000</v>
      </c>
      <c r="O47" s="198">
        <f t="shared" si="3"/>
        <v>75000</v>
      </c>
      <c r="P47" s="199">
        <f t="shared" si="4"/>
        <v>5183.7922240278704</v>
      </c>
      <c r="Q47" s="111">
        <f t="shared" si="5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6"/>
        <v>1.0584895000000001</v>
      </c>
      <c r="V47" s="209">
        <f t="shared" si="7"/>
        <v>0.90338997689634704</v>
      </c>
      <c r="W47" s="209">
        <f t="shared" si="8"/>
        <v>0.84679159999999998</v>
      </c>
      <c r="X47" s="209">
        <f t="shared" si="9"/>
        <v>0.78131025028873302</v>
      </c>
      <c r="Y47" s="189">
        <f t="shared" si="21"/>
        <v>600</v>
      </c>
      <c r="Z47" s="219">
        <v>0</v>
      </c>
      <c r="AA47" s="218">
        <v>13000</v>
      </c>
      <c r="AB47" s="198">
        <f t="shared" si="10"/>
        <v>26000</v>
      </c>
      <c r="AC47" s="199">
        <v>3764.0869662761002</v>
      </c>
      <c r="AD47" s="111">
        <f t="shared" si="11"/>
        <v>7528.1739325522003</v>
      </c>
      <c r="AE47" s="200">
        <v>0.28954515125200703</v>
      </c>
      <c r="AF47" s="199">
        <v>14950</v>
      </c>
      <c r="AG47" s="111">
        <f t="shared" si="12"/>
        <v>29900</v>
      </c>
      <c r="AH47" s="199">
        <v>4025.6910104322801</v>
      </c>
      <c r="AI47" s="111">
        <f t="shared" si="13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14"/>
        <v>0.91435269230769201</v>
      </c>
      <c r="AN47" s="79">
        <f t="shared" si="15"/>
        <v>0.71467663316540897</v>
      </c>
      <c r="AO47" s="79">
        <f t="shared" si="16"/>
        <v>0.79508929765886305</v>
      </c>
      <c r="AP47" s="79">
        <f t="shared" si="17"/>
        <v>0.66823434611071497</v>
      </c>
      <c r="AQ47" s="228"/>
      <c r="AR47" s="228"/>
      <c r="AS47" s="229">
        <v>50</v>
      </c>
      <c r="AT47" s="229">
        <v>154</v>
      </c>
      <c r="AU47" s="229">
        <f t="shared" si="22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23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24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0"/>
        <v>45000</v>
      </c>
      <c r="K48" s="199">
        <f t="shared" si="1"/>
        <v>3701.52435114829</v>
      </c>
      <c r="L48" s="111">
        <f t="shared" si="2"/>
        <v>11104.573053444899</v>
      </c>
      <c r="M48" s="200">
        <v>0.24676829007655299</v>
      </c>
      <c r="N48" s="201">
        <v>18800</v>
      </c>
      <c r="O48" s="198">
        <f t="shared" si="3"/>
        <v>56400</v>
      </c>
      <c r="P48" s="199">
        <f t="shared" si="4"/>
        <v>4291.3005644312698</v>
      </c>
      <c r="Q48" s="111">
        <f t="shared" si="5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6"/>
        <v>1.0561940000000001</v>
      </c>
      <c r="V48" s="209">
        <f t="shared" si="7"/>
        <v>0.92549438420883401</v>
      </c>
      <c r="W48" s="209">
        <f t="shared" si="8"/>
        <v>0.84270797872340397</v>
      </c>
      <c r="X48" s="209">
        <f t="shared" si="9"/>
        <v>0.79829877878852795</v>
      </c>
      <c r="Y48" s="189">
        <f t="shared" si="21"/>
        <v>700</v>
      </c>
      <c r="Z48" s="219">
        <v>0</v>
      </c>
      <c r="AA48" s="218">
        <v>9750</v>
      </c>
      <c r="AB48" s="198">
        <f t="shared" si="10"/>
        <v>19500</v>
      </c>
      <c r="AC48" s="199">
        <v>3107.7381531515898</v>
      </c>
      <c r="AD48" s="111">
        <f t="shared" si="11"/>
        <v>6215.4763063031796</v>
      </c>
      <c r="AE48" s="200">
        <v>0.318742374682214</v>
      </c>
      <c r="AF48" s="199">
        <v>11212.5</v>
      </c>
      <c r="AG48" s="111">
        <f t="shared" si="12"/>
        <v>22425</v>
      </c>
      <c r="AH48" s="199">
        <v>3323.7259547956301</v>
      </c>
      <c r="AI48" s="111">
        <f t="shared" si="13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14"/>
        <v>1.02880717948718</v>
      </c>
      <c r="AN48" s="79">
        <f t="shared" si="15"/>
        <v>0.73178301643390398</v>
      </c>
      <c r="AO48" s="79">
        <f t="shared" si="16"/>
        <v>0.89461493868450404</v>
      </c>
      <c r="AP48" s="79">
        <f t="shared" si="17"/>
        <v>0.68422909437485102</v>
      </c>
      <c r="AQ48" s="228"/>
      <c r="AR48" s="228"/>
      <c r="AS48" s="229">
        <v>33</v>
      </c>
      <c r="AT48" s="229">
        <v>10</v>
      </c>
      <c r="AU48" s="229">
        <f t="shared" si="22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23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24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0"/>
        <v>180000</v>
      </c>
      <c r="K49" s="195">
        <f t="shared" si="1"/>
        <v>9900</v>
      </c>
      <c r="L49" s="111">
        <f t="shared" si="2"/>
        <v>29700</v>
      </c>
      <c r="M49" s="196">
        <v>0.16500000000000001</v>
      </c>
      <c r="N49" s="197">
        <v>68000</v>
      </c>
      <c r="O49" s="198">
        <f t="shared" si="3"/>
        <v>204000</v>
      </c>
      <c r="P49" s="195">
        <f t="shared" si="4"/>
        <v>10200</v>
      </c>
      <c r="Q49" s="111">
        <f t="shared" si="5"/>
        <v>30600</v>
      </c>
      <c r="R49" s="196">
        <v>0.15</v>
      </c>
      <c r="S49" s="204">
        <v>189236.51</v>
      </c>
      <c r="T49" s="204">
        <v>30703.7</v>
      </c>
      <c r="U49" s="205">
        <f t="shared" si="6"/>
        <v>1.0513139444444399</v>
      </c>
      <c r="V49" s="205">
        <f t="shared" si="7"/>
        <v>1.03379461279461</v>
      </c>
      <c r="W49" s="209">
        <f t="shared" si="8"/>
        <v>0.92762995098039203</v>
      </c>
      <c r="X49" s="209">
        <f t="shared" si="9"/>
        <v>1.00338888888889</v>
      </c>
      <c r="Y49" s="189">
        <f t="shared" si="21"/>
        <v>1100</v>
      </c>
      <c r="Z49" s="214">
        <f>(T49-L49)*0.2</f>
        <v>200.74</v>
      </c>
      <c r="AA49" s="215">
        <v>45000</v>
      </c>
      <c r="AB49" s="198">
        <f t="shared" si="10"/>
        <v>90000</v>
      </c>
      <c r="AC49" s="195">
        <v>9080.47690969219</v>
      </c>
      <c r="AD49" s="111">
        <f t="shared" si="11"/>
        <v>18160.953819384398</v>
      </c>
      <c r="AE49" s="196">
        <v>0.201788375770938</v>
      </c>
      <c r="AF49" s="195">
        <v>51750</v>
      </c>
      <c r="AG49" s="111">
        <f t="shared" si="12"/>
        <v>103500</v>
      </c>
      <c r="AH49" s="195">
        <v>9711.5700549157991</v>
      </c>
      <c r="AI49" s="111">
        <f t="shared" si="13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14"/>
        <v>0.72770011111111099</v>
      </c>
      <c r="AN49" s="79">
        <f t="shared" si="15"/>
        <v>0.62363574692377699</v>
      </c>
      <c r="AO49" s="79">
        <f t="shared" si="16"/>
        <v>0.63278270531401004</v>
      </c>
      <c r="AP49" s="79">
        <f t="shared" si="17"/>
        <v>0.58310962779221798</v>
      </c>
      <c r="AQ49" s="228"/>
      <c r="AR49" s="228"/>
      <c r="AS49" s="229">
        <v>83</v>
      </c>
      <c r="AT49" s="229">
        <v>106</v>
      </c>
      <c r="AU49" s="229">
        <f t="shared" si="22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23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24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0"/>
        <v>60000</v>
      </c>
      <c r="K50" s="199">
        <f t="shared" si="1"/>
        <v>4892.8131759624603</v>
      </c>
      <c r="L50" s="111">
        <f t="shared" si="2"/>
        <v>14678.4395278874</v>
      </c>
      <c r="M50" s="200">
        <v>0.244640658798123</v>
      </c>
      <c r="N50" s="201">
        <v>25000</v>
      </c>
      <c r="O50" s="198">
        <f t="shared" si="3"/>
        <v>75000</v>
      </c>
      <c r="P50" s="199">
        <f t="shared" si="4"/>
        <v>5657.3152347065998</v>
      </c>
      <c r="Q50" s="111">
        <f t="shared" si="5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6"/>
        <v>1.0440315</v>
      </c>
      <c r="V50" s="209">
        <f t="shared" si="7"/>
        <v>0.94025798680974604</v>
      </c>
      <c r="W50" s="209">
        <f t="shared" si="8"/>
        <v>0.8352252</v>
      </c>
      <c r="X50" s="209">
        <f t="shared" si="9"/>
        <v>0.813196096700321</v>
      </c>
      <c r="Y50" s="189">
        <f t="shared" si="21"/>
        <v>800</v>
      </c>
      <c r="Z50" s="219">
        <v>0</v>
      </c>
      <c r="AA50" s="218">
        <v>10000</v>
      </c>
      <c r="AB50" s="198">
        <f t="shared" si="10"/>
        <v>20000</v>
      </c>
      <c r="AC50" s="199">
        <v>3159.9418428090898</v>
      </c>
      <c r="AD50" s="111">
        <f t="shared" si="11"/>
        <v>6319.8836856181797</v>
      </c>
      <c r="AE50" s="200">
        <v>0.31599418428090897</v>
      </c>
      <c r="AF50" s="199">
        <v>11500</v>
      </c>
      <c r="AG50" s="111">
        <f t="shared" si="12"/>
        <v>23000</v>
      </c>
      <c r="AH50" s="199">
        <v>3379.5578008843199</v>
      </c>
      <c r="AI50" s="111">
        <f t="shared" si="13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14"/>
        <v>2.2794854999999998</v>
      </c>
      <c r="AN50" s="225">
        <f t="shared" si="15"/>
        <v>1.26824327767925</v>
      </c>
      <c r="AO50" s="225">
        <f t="shared" si="16"/>
        <v>1.9821613043478301</v>
      </c>
      <c r="AP50" s="225">
        <f t="shared" si="17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22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23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24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0"/>
        <v>48000</v>
      </c>
      <c r="K51" s="199">
        <f t="shared" si="1"/>
        <v>3243.0498311480601</v>
      </c>
      <c r="L51" s="111">
        <f t="shared" si="2"/>
        <v>9729.1494934441907</v>
      </c>
      <c r="M51" s="200">
        <v>0.20269061444675401</v>
      </c>
      <c r="N51" s="201">
        <v>20000</v>
      </c>
      <c r="O51" s="198">
        <f t="shared" si="3"/>
        <v>60000</v>
      </c>
      <c r="P51" s="199">
        <f t="shared" si="4"/>
        <v>3749.7763672649398</v>
      </c>
      <c r="Q51" s="111">
        <f t="shared" si="5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6"/>
        <v>1.03147604166667</v>
      </c>
      <c r="V51" s="205">
        <f t="shared" si="7"/>
        <v>1.0966477601345701</v>
      </c>
      <c r="W51" s="209">
        <f t="shared" si="8"/>
        <v>0.82518083333333303</v>
      </c>
      <c r="X51" s="209">
        <f t="shared" si="9"/>
        <v>0.94845211687314901</v>
      </c>
      <c r="Y51" s="189">
        <f t="shared" ref="Y51:Y69" si="25">(G51*200)+(H51*100)</f>
        <v>900</v>
      </c>
      <c r="Z51" s="214">
        <f>(T51-L51)*0.2</f>
        <v>188.06010131116199</v>
      </c>
      <c r="AA51" s="218">
        <v>10400</v>
      </c>
      <c r="AB51" s="198">
        <f t="shared" si="10"/>
        <v>20800</v>
      </c>
      <c r="AC51" s="199">
        <v>2722.81058740139</v>
      </c>
      <c r="AD51" s="111">
        <f t="shared" si="11"/>
        <v>5445.6211748027799</v>
      </c>
      <c r="AE51" s="200">
        <v>0.26180871032705699</v>
      </c>
      <c r="AF51" s="199">
        <v>11960</v>
      </c>
      <c r="AG51" s="111">
        <f t="shared" si="12"/>
        <v>23920</v>
      </c>
      <c r="AH51" s="199">
        <v>2912.0459232257899</v>
      </c>
      <c r="AI51" s="111">
        <f t="shared" si="13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14"/>
        <v>0.93040144230769195</v>
      </c>
      <c r="AN51" s="79">
        <f t="shared" si="15"/>
        <v>0.81001962097735403</v>
      </c>
      <c r="AO51" s="79">
        <f t="shared" si="16"/>
        <v>0.80904473244147102</v>
      </c>
      <c r="AP51" s="79">
        <f t="shared" si="17"/>
        <v>0.75738159979182096</v>
      </c>
      <c r="AQ51" s="228"/>
      <c r="AR51" s="228"/>
      <c r="AS51" s="229">
        <v>42</v>
      </c>
      <c r="AT51" s="229">
        <v>55</v>
      </c>
      <c r="AU51" s="229">
        <f t="shared" si="22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23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24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0"/>
        <v>63000</v>
      </c>
      <c r="K52" s="199">
        <f t="shared" si="1"/>
        <v>4935</v>
      </c>
      <c r="L52" s="111">
        <f t="shared" si="2"/>
        <v>14805</v>
      </c>
      <c r="M52" s="200">
        <v>0.23499999999999999</v>
      </c>
      <c r="N52" s="201">
        <v>26250</v>
      </c>
      <c r="O52" s="198">
        <f t="shared" si="3"/>
        <v>78750</v>
      </c>
      <c r="P52" s="199">
        <f t="shared" si="4"/>
        <v>5706.09375</v>
      </c>
      <c r="Q52" s="111">
        <f t="shared" si="5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6"/>
        <v>1.0314753968254</v>
      </c>
      <c r="V52" s="209">
        <f t="shared" si="7"/>
        <v>0.96766565349544098</v>
      </c>
      <c r="W52" s="209">
        <f t="shared" si="8"/>
        <v>0.82518031746031695</v>
      </c>
      <c r="X52" s="209">
        <f t="shared" si="9"/>
        <v>0.83690002464470603</v>
      </c>
      <c r="Y52" s="189">
        <f t="shared" si="25"/>
        <v>900</v>
      </c>
      <c r="Z52" s="219">
        <v>0</v>
      </c>
      <c r="AA52" s="218">
        <v>13650</v>
      </c>
      <c r="AB52" s="198">
        <f t="shared" si="10"/>
        <v>27300</v>
      </c>
      <c r="AC52" s="199">
        <v>3971.3580128833701</v>
      </c>
      <c r="AD52" s="111">
        <f t="shared" si="11"/>
        <v>7942.7160257667401</v>
      </c>
      <c r="AE52" s="200">
        <v>0.29094197896581497</v>
      </c>
      <c r="AF52" s="199">
        <v>15697.5</v>
      </c>
      <c r="AG52" s="111">
        <f t="shared" si="12"/>
        <v>31395</v>
      </c>
      <c r="AH52" s="199">
        <v>4247.3673947787602</v>
      </c>
      <c r="AI52" s="111">
        <f t="shared" si="13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14"/>
        <v>1.2147183150183101</v>
      </c>
      <c r="AN52" s="79">
        <f t="shared" si="15"/>
        <v>0.85446841835754095</v>
      </c>
      <c r="AO52" s="225">
        <f t="shared" si="16"/>
        <v>1.0562767956681001</v>
      </c>
      <c r="AP52" s="79">
        <f t="shared" si="17"/>
        <v>0.79894195264847301</v>
      </c>
      <c r="AQ52" s="228"/>
      <c r="AR52" s="228"/>
      <c r="AS52" s="229">
        <v>59</v>
      </c>
      <c r="AT52" s="229">
        <v>0</v>
      </c>
      <c r="AU52" s="229">
        <f t="shared" si="22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23"/>
        <v>-16</v>
      </c>
      <c r="BA52" s="230">
        <f t="shared" ref="BA52:BA61" si="26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24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0"/>
        <v>54000</v>
      </c>
      <c r="K53" s="199">
        <f t="shared" si="1"/>
        <v>4373.8427854609199</v>
      </c>
      <c r="L53" s="111">
        <f t="shared" si="2"/>
        <v>13121.5283563828</v>
      </c>
      <c r="M53" s="200">
        <v>0.24299126585893999</v>
      </c>
      <c r="N53" s="201">
        <v>22500</v>
      </c>
      <c r="O53" s="198">
        <f t="shared" si="3"/>
        <v>67500</v>
      </c>
      <c r="P53" s="199">
        <f t="shared" si="4"/>
        <v>5057.2557206891997</v>
      </c>
      <c r="Q53" s="111">
        <f t="shared" si="5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6"/>
        <v>1.03103944444444</v>
      </c>
      <c r="V53" s="205">
        <f t="shared" si="7"/>
        <v>1.00465735712772</v>
      </c>
      <c r="W53" s="209">
        <f t="shared" si="8"/>
        <v>0.82483155555555598</v>
      </c>
      <c r="X53" s="209">
        <f t="shared" si="9"/>
        <v>0.86889284940776002</v>
      </c>
      <c r="Y53" s="189">
        <f t="shared" si="25"/>
        <v>900</v>
      </c>
      <c r="Z53" s="214">
        <f>(T53-L53)*0.2</f>
        <v>12.222328723439899</v>
      </c>
      <c r="AA53" s="218">
        <v>11700</v>
      </c>
      <c r="AB53" s="198">
        <f t="shared" si="10"/>
        <v>23400</v>
      </c>
      <c r="AC53" s="199">
        <v>3672.2055052932401</v>
      </c>
      <c r="AD53" s="111">
        <f t="shared" si="11"/>
        <v>7344.4110105864802</v>
      </c>
      <c r="AE53" s="200">
        <v>0.31386371840113098</v>
      </c>
      <c r="AF53" s="199">
        <v>13455</v>
      </c>
      <c r="AG53" s="111">
        <f t="shared" si="12"/>
        <v>26910</v>
      </c>
      <c r="AH53" s="199">
        <v>3927.4237879111201</v>
      </c>
      <c r="AI53" s="111">
        <f t="shared" si="13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14"/>
        <v>1.4921905982906001</v>
      </c>
      <c r="AN53" s="225">
        <f t="shared" si="15"/>
        <v>1.08634851569437</v>
      </c>
      <c r="AO53" s="225">
        <f t="shared" si="16"/>
        <v>1.2975570419918201</v>
      </c>
      <c r="AP53" s="225">
        <f t="shared" si="17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22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23"/>
        <v>-16</v>
      </c>
      <c r="BA53" s="230">
        <f t="shared" si="26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24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0"/>
        <v>36000</v>
      </c>
      <c r="K54" s="199">
        <f t="shared" si="1"/>
        <v>2607.4235883697602</v>
      </c>
      <c r="L54" s="111">
        <f t="shared" si="2"/>
        <v>7822.2707651092696</v>
      </c>
      <c r="M54" s="200">
        <v>0.21728529903081301</v>
      </c>
      <c r="N54" s="201">
        <v>15500</v>
      </c>
      <c r="O54" s="198">
        <f t="shared" si="3"/>
        <v>46500</v>
      </c>
      <c r="P54" s="199">
        <f t="shared" si="4"/>
        <v>3115.32797485428</v>
      </c>
      <c r="Q54" s="111">
        <f t="shared" si="5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6"/>
        <v>1.02816944444444</v>
      </c>
      <c r="V54" s="205">
        <f t="shared" si="7"/>
        <v>1.13604863176529</v>
      </c>
      <c r="W54" s="209">
        <f t="shared" si="8"/>
        <v>0.79600215053763401</v>
      </c>
      <c r="X54" s="209">
        <f t="shared" si="9"/>
        <v>0.95083407715316304</v>
      </c>
      <c r="Y54" s="189">
        <f t="shared" si="25"/>
        <v>600</v>
      </c>
      <c r="Z54" s="214">
        <f>(T54-L54)*0.2</f>
        <v>212.84184697814601</v>
      </c>
      <c r="AA54" s="218">
        <v>7800</v>
      </c>
      <c r="AB54" s="198">
        <f t="shared" si="10"/>
        <v>15600</v>
      </c>
      <c r="AC54" s="199">
        <v>2189.1493877354501</v>
      </c>
      <c r="AD54" s="111">
        <f t="shared" si="11"/>
        <v>4378.2987754709002</v>
      </c>
      <c r="AE54" s="200">
        <v>0.28066017791480102</v>
      </c>
      <c r="AF54" s="199">
        <v>8970</v>
      </c>
      <c r="AG54" s="111">
        <f t="shared" si="12"/>
        <v>17940</v>
      </c>
      <c r="AH54" s="199">
        <v>2341.29527018306</v>
      </c>
      <c r="AI54" s="111">
        <f t="shared" si="13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14"/>
        <v>0.72684743589743595</v>
      </c>
      <c r="AN54" s="79">
        <f t="shared" si="15"/>
        <v>0.59268454097696999</v>
      </c>
      <c r="AO54" s="79">
        <f t="shared" si="16"/>
        <v>0.63204124860646604</v>
      </c>
      <c r="AP54" s="79">
        <f t="shared" si="17"/>
        <v>0.55416974378398398</v>
      </c>
      <c r="AQ54" s="228"/>
      <c r="AR54" s="228"/>
      <c r="AS54" s="229">
        <v>33</v>
      </c>
      <c r="AT54" s="229">
        <v>22</v>
      </c>
      <c r="AU54" s="229">
        <f t="shared" si="22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23"/>
        <v>-2</v>
      </c>
      <c r="BA54" s="230">
        <f t="shared" si="26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24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0"/>
        <v>63000</v>
      </c>
      <c r="K55" s="199">
        <f t="shared" si="1"/>
        <v>4830</v>
      </c>
      <c r="L55" s="111">
        <f t="shared" si="2"/>
        <v>14490</v>
      </c>
      <c r="M55" s="200">
        <v>0.23</v>
      </c>
      <c r="N55" s="201">
        <v>26250</v>
      </c>
      <c r="O55" s="198">
        <f t="shared" si="3"/>
        <v>78750</v>
      </c>
      <c r="P55" s="199">
        <f t="shared" si="4"/>
        <v>5584.6875</v>
      </c>
      <c r="Q55" s="111">
        <f t="shared" si="5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6"/>
        <v>1.0252565079365099</v>
      </c>
      <c r="V55" s="209">
        <f t="shared" si="7"/>
        <v>0.99466942719116602</v>
      </c>
      <c r="W55" s="209">
        <f t="shared" si="8"/>
        <v>0.82020520634920602</v>
      </c>
      <c r="X55" s="209">
        <f t="shared" si="9"/>
        <v>0.86025463973290095</v>
      </c>
      <c r="Y55" s="189">
        <f t="shared" si="25"/>
        <v>900</v>
      </c>
      <c r="Z55" s="219">
        <v>0</v>
      </c>
      <c r="AA55" s="218">
        <v>13650</v>
      </c>
      <c r="AB55" s="198">
        <f t="shared" si="10"/>
        <v>27300</v>
      </c>
      <c r="AC55" s="199">
        <v>4052.2889862840698</v>
      </c>
      <c r="AD55" s="111">
        <f t="shared" si="11"/>
        <v>8104.5779725681396</v>
      </c>
      <c r="AE55" s="200">
        <v>0.29687098800615902</v>
      </c>
      <c r="AF55" s="199">
        <v>15697.5</v>
      </c>
      <c r="AG55" s="111">
        <f t="shared" si="12"/>
        <v>31395</v>
      </c>
      <c r="AH55" s="199">
        <v>4333.9230708308196</v>
      </c>
      <c r="AI55" s="111">
        <f t="shared" si="13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14"/>
        <v>1.23131355311355</v>
      </c>
      <c r="AN55" s="225">
        <f t="shared" si="15"/>
        <v>1.0701420887498401</v>
      </c>
      <c r="AO55" s="225">
        <f t="shared" si="16"/>
        <v>1.07070743749005</v>
      </c>
      <c r="AP55" s="225">
        <f t="shared" si="17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22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23"/>
        <v>-17</v>
      </c>
      <c r="BA55" s="230">
        <f t="shared" si="26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24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0"/>
        <v>165000</v>
      </c>
      <c r="K56" s="195">
        <f t="shared" si="1"/>
        <v>9075</v>
      </c>
      <c r="L56" s="111">
        <f t="shared" si="2"/>
        <v>27225</v>
      </c>
      <c r="M56" s="196">
        <v>0.16500000000000001</v>
      </c>
      <c r="N56" s="197">
        <v>62000</v>
      </c>
      <c r="O56" s="198">
        <f t="shared" si="3"/>
        <v>186000</v>
      </c>
      <c r="P56" s="195">
        <f t="shared" si="4"/>
        <v>9300</v>
      </c>
      <c r="Q56" s="111">
        <f t="shared" si="5"/>
        <v>27900</v>
      </c>
      <c r="R56" s="196">
        <v>0.15</v>
      </c>
      <c r="S56" s="204">
        <v>168254.64</v>
      </c>
      <c r="T56" s="204">
        <v>30282.28</v>
      </c>
      <c r="U56" s="205">
        <f t="shared" si="6"/>
        <v>1.01972509090909</v>
      </c>
      <c r="V56" s="205">
        <f t="shared" si="7"/>
        <v>1.1122967860422399</v>
      </c>
      <c r="W56" s="209">
        <f t="shared" si="8"/>
        <v>0.90459483870967705</v>
      </c>
      <c r="X56" s="209">
        <f t="shared" si="9"/>
        <v>1.0853863799283201</v>
      </c>
      <c r="Y56" s="189">
        <f t="shared" si="25"/>
        <v>1000</v>
      </c>
      <c r="Z56" s="214">
        <f>(T56-L56)*0.2</f>
        <v>611.45600000000002</v>
      </c>
      <c r="AA56" s="215">
        <v>40000</v>
      </c>
      <c r="AB56" s="198">
        <f t="shared" si="10"/>
        <v>80000</v>
      </c>
      <c r="AC56" s="195">
        <v>8133.6030620216998</v>
      </c>
      <c r="AD56" s="111">
        <f t="shared" si="11"/>
        <v>16267.2061240434</v>
      </c>
      <c r="AE56" s="196">
        <v>0.20334007655054301</v>
      </c>
      <c r="AF56" s="195">
        <v>46000</v>
      </c>
      <c r="AG56" s="111">
        <f t="shared" si="12"/>
        <v>92000</v>
      </c>
      <c r="AH56" s="195">
        <v>8698.8884748322107</v>
      </c>
      <c r="AI56" s="111">
        <f t="shared" si="13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14"/>
        <v>0.68380912500000002</v>
      </c>
      <c r="AN56" s="79">
        <f t="shared" si="15"/>
        <v>0.84751431160774904</v>
      </c>
      <c r="AO56" s="79">
        <f t="shared" si="16"/>
        <v>0.59461663043478297</v>
      </c>
      <c r="AP56" s="79">
        <f t="shared" si="17"/>
        <v>0.79243974904885295</v>
      </c>
      <c r="AQ56" s="228"/>
      <c r="AR56" s="228"/>
      <c r="AS56" s="229">
        <v>71</v>
      </c>
      <c r="AT56" s="229">
        <v>0</v>
      </c>
      <c r="AU56" s="229">
        <f t="shared" si="22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23"/>
        <v>-32</v>
      </c>
      <c r="BA56" s="230">
        <f t="shared" si="26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24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0"/>
        <v>31500</v>
      </c>
      <c r="K57" s="199">
        <f t="shared" si="1"/>
        <v>2760.0090201077501</v>
      </c>
      <c r="L57" s="111">
        <f t="shared" si="2"/>
        <v>8280.0270603232602</v>
      </c>
      <c r="M57" s="200">
        <v>0.26285800191502401</v>
      </c>
      <c r="N57" s="201">
        <v>13500</v>
      </c>
      <c r="O57" s="198">
        <f t="shared" si="3"/>
        <v>40500</v>
      </c>
      <c r="P57" s="199">
        <f t="shared" si="4"/>
        <v>3282.4392989138601</v>
      </c>
      <c r="Q57" s="111">
        <f t="shared" si="5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6"/>
        <v>1.01645619047619</v>
      </c>
      <c r="V57" s="205">
        <f t="shared" si="7"/>
        <v>1.0098855884262701</v>
      </c>
      <c r="W57" s="209">
        <f t="shared" si="8"/>
        <v>0.79057703703703697</v>
      </c>
      <c r="X57" s="209">
        <f t="shared" si="9"/>
        <v>0.84915304732539398</v>
      </c>
      <c r="Y57" s="189">
        <f t="shared" si="25"/>
        <v>500</v>
      </c>
      <c r="Z57" s="214">
        <f>(T57-L57)*0.2</f>
        <v>16.3705879353478</v>
      </c>
      <c r="AA57" s="218">
        <v>6825</v>
      </c>
      <c r="AB57" s="198">
        <f t="shared" si="10"/>
        <v>13650</v>
      </c>
      <c r="AC57" s="199">
        <v>2317.2575731321299</v>
      </c>
      <c r="AD57" s="111">
        <f t="shared" si="11"/>
        <v>4634.5151462642598</v>
      </c>
      <c r="AE57" s="200">
        <v>0.33952491914023902</v>
      </c>
      <c r="AF57" s="199">
        <v>7848.75</v>
      </c>
      <c r="AG57" s="111">
        <f t="shared" si="12"/>
        <v>15697.5</v>
      </c>
      <c r="AH57" s="199">
        <v>2478.3069744648201</v>
      </c>
      <c r="AI57" s="111">
        <f t="shared" si="13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14"/>
        <v>0.98042197802197795</v>
      </c>
      <c r="AN57" s="79">
        <f t="shared" si="15"/>
        <v>0.75495491752148303</v>
      </c>
      <c r="AO57" s="79">
        <f t="shared" si="16"/>
        <v>0.85254085045389405</v>
      </c>
      <c r="AP57" s="79">
        <f t="shared" si="17"/>
        <v>0.70589520104860304</v>
      </c>
      <c r="AQ57" s="228"/>
      <c r="AR57" s="228"/>
      <c r="AS57" s="229">
        <v>27</v>
      </c>
      <c r="AT57" s="229">
        <v>0</v>
      </c>
      <c r="AU57" s="229">
        <f t="shared" si="22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23"/>
        <v>-2</v>
      </c>
      <c r="BA57" s="230">
        <f t="shared" si="26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24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0"/>
        <v>33000</v>
      </c>
      <c r="K58" s="199">
        <f t="shared" si="1"/>
        <v>2887.2094218059201</v>
      </c>
      <c r="L58" s="111">
        <f t="shared" si="2"/>
        <v>8661.6282654177503</v>
      </c>
      <c r="M58" s="200">
        <v>0.26247358380053798</v>
      </c>
      <c r="N58" s="201">
        <v>14000</v>
      </c>
      <c r="O58" s="198">
        <f t="shared" si="3"/>
        <v>42000</v>
      </c>
      <c r="P58" s="199">
        <f t="shared" si="4"/>
        <v>3399.0329102169599</v>
      </c>
      <c r="Q58" s="111">
        <f t="shared" si="5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6"/>
        <v>1.0154036363636401</v>
      </c>
      <c r="V58" s="209">
        <f t="shared" si="7"/>
        <v>0.70678281408613897</v>
      </c>
      <c r="W58" s="209">
        <f t="shared" si="8"/>
        <v>0.797817142857143</v>
      </c>
      <c r="X58" s="209">
        <f t="shared" si="9"/>
        <v>0.60035605829710603</v>
      </c>
      <c r="Y58" s="189">
        <f t="shared" si="25"/>
        <v>800</v>
      </c>
      <c r="Z58" s="219">
        <v>0</v>
      </c>
      <c r="AA58" s="218">
        <v>7150</v>
      </c>
      <c r="AB58" s="198">
        <f t="shared" si="10"/>
        <v>14300</v>
      </c>
      <c r="AC58" s="199">
        <v>2424.0529103912199</v>
      </c>
      <c r="AD58" s="111">
        <f t="shared" si="11"/>
        <v>4848.1058207824399</v>
      </c>
      <c r="AE58" s="200">
        <v>0.339028379075695</v>
      </c>
      <c r="AF58" s="199">
        <v>8222.5</v>
      </c>
      <c r="AG58" s="111">
        <f t="shared" si="12"/>
        <v>16445</v>
      </c>
      <c r="AH58" s="199">
        <v>2592.5245876634099</v>
      </c>
      <c r="AI58" s="111">
        <f t="shared" si="13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14"/>
        <v>1.1537174825174801</v>
      </c>
      <c r="AN58" s="79">
        <f t="shared" si="15"/>
        <v>0.90028562934618095</v>
      </c>
      <c r="AO58" s="225">
        <f t="shared" si="16"/>
        <v>1.0032325934934601</v>
      </c>
      <c r="AP58" s="79">
        <f t="shared" si="17"/>
        <v>0.84178179462008496</v>
      </c>
      <c r="AQ58" s="228"/>
      <c r="AR58" s="228"/>
      <c r="AS58" s="229">
        <v>33</v>
      </c>
      <c r="AT58" s="229">
        <v>54</v>
      </c>
      <c r="AU58" s="229">
        <f t="shared" si="22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23"/>
        <v>-8</v>
      </c>
      <c r="BA58" s="230">
        <f t="shared" si="26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24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0"/>
        <v>25500</v>
      </c>
      <c r="K59" s="199">
        <f t="shared" si="1"/>
        <v>2355.6361933795201</v>
      </c>
      <c r="L59" s="111">
        <f t="shared" si="2"/>
        <v>7066.90858013855</v>
      </c>
      <c r="M59" s="200">
        <v>0.277133669809355</v>
      </c>
      <c r="N59" s="201">
        <v>11000</v>
      </c>
      <c r="O59" s="198">
        <f t="shared" si="3"/>
        <v>33000</v>
      </c>
      <c r="P59" s="199">
        <f t="shared" si="4"/>
        <v>2819.83509031018</v>
      </c>
      <c r="Q59" s="111">
        <f t="shared" si="5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6"/>
        <v>1.01349215686275</v>
      </c>
      <c r="V59" s="209">
        <f t="shared" si="7"/>
        <v>0.93786129038477795</v>
      </c>
      <c r="W59" s="209">
        <f t="shared" si="8"/>
        <v>0.78315303030302996</v>
      </c>
      <c r="X59" s="209">
        <f t="shared" si="9"/>
        <v>0.78347134823298503</v>
      </c>
      <c r="Y59" s="189">
        <f t="shared" si="25"/>
        <v>500</v>
      </c>
      <c r="Z59" s="219">
        <v>0</v>
      </c>
      <c r="AA59" s="218">
        <v>5525</v>
      </c>
      <c r="AB59" s="198">
        <f t="shared" si="10"/>
        <v>11050</v>
      </c>
      <c r="AC59" s="199">
        <v>1977.7528873582201</v>
      </c>
      <c r="AD59" s="111">
        <f t="shared" si="11"/>
        <v>3955.5057747164401</v>
      </c>
      <c r="AE59" s="200">
        <v>0.35796432350375001</v>
      </c>
      <c r="AF59" s="199">
        <v>6353.75</v>
      </c>
      <c r="AG59" s="111">
        <f t="shared" si="12"/>
        <v>12707.5</v>
      </c>
      <c r="AH59" s="199">
        <v>2115.20671302962</v>
      </c>
      <c r="AI59" s="111">
        <f t="shared" si="13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14"/>
        <v>0.84757194570135796</v>
      </c>
      <c r="AN59" s="79">
        <f t="shared" si="15"/>
        <v>0.51523625955168795</v>
      </c>
      <c r="AO59" s="79">
        <f t="shared" si="16"/>
        <v>0.73701908321857201</v>
      </c>
      <c r="AP59" s="79">
        <f t="shared" si="17"/>
        <v>0.48175433338166201</v>
      </c>
      <c r="AQ59" s="228"/>
      <c r="AR59" s="228"/>
      <c r="AS59" s="229">
        <v>24</v>
      </c>
      <c r="AT59" s="229">
        <v>22</v>
      </c>
      <c r="AU59" s="229">
        <f t="shared" si="22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23"/>
        <v>-4</v>
      </c>
      <c r="BA59" s="230">
        <f t="shared" si="26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24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0"/>
        <v>36000</v>
      </c>
      <c r="K60" s="199">
        <f t="shared" si="1"/>
        <v>2988.9829581683298</v>
      </c>
      <c r="L60" s="111">
        <f t="shared" si="2"/>
        <v>8966.9488745049803</v>
      </c>
      <c r="M60" s="200">
        <v>0.249081913180694</v>
      </c>
      <c r="N60" s="201">
        <v>15500</v>
      </c>
      <c r="O60" s="198">
        <f t="shared" si="3"/>
        <v>46500</v>
      </c>
      <c r="P60" s="199">
        <f t="shared" si="4"/>
        <v>3571.2119302281999</v>
      </c>
      <c r="Q60" s="111">
        <f t="shared" si="5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6"/>
        <v>1.01278861111111</v>
      </c>
      <c r="V60" s="209">
        <f t="shared" si="7"/>
        <v>0.90112814437631905</v>
      </c>
      <c r="W60" s="209">
        <f t="shared" si="8"/>
        <v>0.78409440860215096</v>
      </c>
      <c r="X60" s="209">
        <f t="shared" si="9"/>
        <v>0.75421361691479205</v>
      </c>
      <c r="Y60" s="189">
        <f t="shared" si="25"/>
        <v>700</v>
      </c>
      <c r="Z60" s="219">
        <v>0</v>
      </c>
      <c r="AA60" s="218">
        <v>7800</v>
      </c>
      <c r="AB60" s="198">
        <f t="shared" si="10"/>
        <v>15600</v>
      </c>
      <c r="AC60" s="199">
        <v>2509.5002752954902</v>
      </c>
      <c r="AD60" s="111">
        <f t="shared" si="11"/>
        <v>5019.0005505909803</v>
      </c>
      <c r="AE60" s="200">
        <v>0.32173080452506297</v>
      </c>
      <c r="AF60" s="199">
        <v>8970</v>
      </c>
      <c r="AG60" s="111">
        <f t="shared" si="12"/>
        <v>17940</v>
      </c>
      <c r="AH60" s="199">
        <v>2683.9105444285301</v>
      </c>
      <c r="AI60" s="111">
        <f t="shared" si="13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14"/>
        <v>0.95434935897435902</v>
      </c>
      <c r="AN60" s="79">
        <f t="shared" si="15"/>
        <v>0.761801072038095</v>
      </c>
      <c r="AO60" s="79">
        <f t="shared" si="16"/>
        <v>0.82986900780379003</v>
      </c>
      <c r="AP60" s="79">
        <f t="shared" si="17"/>
        <v>0.71229646754380005</v>
      </c>
      <c r="AQ60" s="228"/>
      <c r="AR60" s="228"/>
      <c r="AS60" s="229">
        <v>33</v>
      </c>
      <c r="AT60" s="229">
        <v>32</v>
      </c>
      <c r="AU60" s="229">
        <f t="shared" si="22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23"/>
        <v>-2</v>
      </c>
      <c r="BA60" s="230">
        <f t="shared" si="26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24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0"/>
        <v>31500</v>
      </c>
      <c r="K61" s="199">
        <f t="shared" si="1"/>
        <v>2731.5162445310302</v>
      </c>
      <c r="L61" s="111">
        <f t="shared" si="2"/>
        <v>8194.5487335930793</v>
      </c>
      <c r="M61" s="200">
        <v>0.26014440424105001</v>
      </c>
      <c r="N61" s="201">
        <v>13500</v>
      </c>
      <c r="O61" s="198">
        <f t="shared" si="3"/>
        <v>40500</v>
      </c>
      <c r="P61" s="199">
        <f t="shared" si="4"/>
        <v>3248.5532479601102</v>
      </c>
      <c r="Q61" s="111">
        <f t="shared" si="5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6"/>
        <v>1.00928666666667</v>
      </c>
      <c r="V61" s="209">
        <f t="shared" si="7"/>
        <v>0.95542173883284698</v>
      </c>
      <c r="W61" s="209">
        <f t="shared" si="8"/>
        <v>0.785000740740741</v>
      </c>
      <c r="X61" s="209">
        <f t="shared" si="9"/>
        <v>0.80335761823783003</v>
      </c>
      <c r="Y61" s="189">
        <f t="shared" si="25"/>
        <v>700</v>
      </c>
      <c r="Z61" s="219">
        <v>0</v>
      </c>
      <c r="AA61" s="218">
        <v>6825</v>
      </c>
      <c r="AB61" s="198">
        <f t="shared" si="10"/>
        <v>13650</v>
      </c>
      <c r="AC61" s="199">
        <v>2293.3355136375098</v>
      </c>
      <c r="AD61" s="111">
        <f t="shared" si="11"/>
        <v>4586.6710272750197</v>
      </c>
      <c r="AE61" s="200">
        <v>0.33601985547802299</v>
      </c>
      <c r="AF61" s="199">
        <v>7848.75</v>
      </c>
      <c r="AG61" s="111">
        <f t="shared" si="12"/>
        <v>15697.5</v>
      </c>
      <c r="AH61" s="199">
        <v>2452.7223318353199</v>
      </c>
      <c r="AI61" s="111">
        <f t="shared" si="13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14"/>
        <v>0.74013406593406605</v>
      </c>
      <c r="AN61" s="79">
        <f t="shared" si="15"/>
        <v>0.41229030570424002</v>
      </c>
      <c r="AO61" s="79">
        <f t="shared" si="16"/>
        <v>0.64359483994266597</v>
      </c>
      <c r="AP61" s="79">
        <f t="shared" si="17"/>
        <v>0.38549818205164998</v>
      </c>
      <c r="AQ61" s="228"/>
      <c r="AR61" s="228"/>
      <c r="AS61" s="229">
        <v>27</v>
      </c>
      <c r="AT61" s="229">
        <v>0</v>
      </c>
      <c r="AU61" s="229">
        <f t="shared" si="22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23"/>
        <v>-6</v>
      </c>
      <c r="BA61" s="230">
        <f t="shared" si="26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24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0"/>
        <v>25500</v>
      </c>
      <c r="K62" s="199">
        <f t="shared" si="1"/>
        <v>2090.5777929504202</v>
      </c>
      <c r="L62" s="111">
        <f t="shared" si="2"/>
        <v>6271.7333788512497</v>
      </c>
      <c r="M62" s="200">
        <v>0.24595032858240201</v>
      </c>
      <c r="N62" s="201">
        <v>11000</v>
      </c>
      <c r="O62" s="198">
        <f t="shared" si="3"/>
        <v>33000</v>
      </c>
      <c r="P62" s="199">
        <f t="shared" si="4"/>
        <v>2502.5445933259398</v>
      </c>
      <c r="Q62" s="111">
        <f t="shared" si="5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6"/>
        <v>1.0083415686274499</v>
      </c>
      <c r="V62" s="209">
        <f t="shared" si="7"/>
        <v>0.93112376551147802</v>
      </c>
      <c r="W62" s="209">
        <f t="shared" si="8"/>
        <v>0.77917303030302998</v>
      </c>
      <c r="X62" s="209">
        <f t="shared" si="9"/>
        <v>0.77784294907592599</v>
      </c>
      <c r="Y62" s="189">
        <f t="shared" si="25"/>
        <v>400</v>
      </c>
      <c r="Z62" s="219">
        <v>0</v>
      </c>
      <c r="AA62" s="218">
        <v>5525</v>
      </c>
      <c r="AB62" s="198">
        <f t="shared" si="10"/>
        <v>11050</v>
      </c>
      <c r="AC62" s="199">
        <v>1755.2142719979599</v>
      </c>
      <c r="AD62" s="111">
        <f t="shared" si="11"/>
        <v>3510.4285439959199</v>
      </c>
      <c r="AE62" s="200">
        <v>0.31768584108560299</v>
      </c>
      <c r="AF62" s="199">
        <v>6353.75</v>
      </c>
      <c r="AG62" s="111">
        <f t="shared" si="12"/>
        <v>12707.5</v>
      </c>
      <c r="AH62" s="199">
        <v>1877.20166390182</v>
      </c>
      <c r="AI62" s="111">
        <f t="shared" si="13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14"/>
        <v>1.4780371040724001</v>
      </c>
      <c r="AN62" s="79">
        <f t="shared" si="15"/>
        <v>0.96192244271015304</v>
      </c>
      <c r="AO62" s="225">
        <f t="shared" si="16"/>
        <v>1.2852496557151301</v>
      </c>
      <c r="AP62" s="79">
        <f t="shared" si="17"/>
        <v>0.89941322366540599</v>
      </c>
      <c r="AQ62" s="228"/>
      <c r="AR62" s="228"/>
      <c r="AS62" s="229">
        <v>27</v>
      </c>
      <c r="AT62" s="229">
        <v>10</v>
      </c>
      <c r="AU62" s="229">
        <f t="shared" si="22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23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24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0"/>
        <v>36000</v>
      </c>
      <c r="K63" s="195">
        <f t="shared" si="1"/>
        <v>3166.7753626200101</v>
      </c>
      <c r="L63" s="111">
        <f t="shared" si="2"/>
        <v>9500.3260878600395</v>
      </c>
      <c r="M63" s="196">
        <v>0.26389794688500101</v>
      </c>
      <c r="N63" s="197">
        <v>15500</v>
      </c>
      <c r="O63" s="198">
        <f t="shared" si="3"/>
        <v>46500</v>
      </c>
      <c r="P63" s="195">
        <f t="shared" si="4"/>
        <v>3783.6368134637</v>
      </c>
      <c r="Q63" s="111">
        <f t="shared" si="5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6"/>
        <v>1.0069797222222201</v>
      </c>
      <c r="V63" s="209">
        <f t="shared" si="7"/>
        <v>0.97083299191023298</v>
      </c>
      <c r="W63" s="209">
        <f t="shared" si="8"/>
        <v>0.77959720430107504</v>
      </c>
      <c r="X63" s="209">
        <f t="shared" si="9"/>
        <v>0.81255420421431901</v>
      </c>
      <c r="Y63" s="189">
        <f t="shared" si="25"/>
        <v>800</v>
      </c>
      <c r="Z63" s="219">
        <v>0</v>
      </c>
      <c r="AA63" s="215">
        <v>7800</v>
      </c>
      <c r="AB63" s="198">
        <f t="shared" si="10"/>
        <v>15600</v>
      </c>
      <c r="AC63" s="195">
        <v>2658.7718148663898</v>
      </c>
      <c r="AD63" s="111">
        <f t="shared" si="11"/>
        <v>5317.5436297327797</v>
      </c>
      <c r="AE63" s="196">
        <v>0.34086818139312602</v>
      </c>
      <c r="AF63" s="195">
        <v>8970</v>
      </c>
      <c r="AG63" s="111">
        <f t="shared" si="12"/>
        <v>17940</v>
      </c>
      <c r="AH63" s="195">
        <v>2843.5564559996001</v>
      </c>
      <c r="AI63" s="111">
        <f t="shared" si="13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14"/>
        <v>0.58655000000000002</v>
      </c>
      <c r="AN63" s="79">
        <f t="shared" si="15"/>
        <v>0.35173007129496497</v>
      </c>
      <c r="AO63" s="79">
        <f t="shared" si="16"/>
        <v>0.51004347826087004</v>
      </c>
      <c r="AP63" s="79">
        <f t="shared" si="17"/>
        <v>0.32887337194480198</v>
      </c>
      <c r="AQ63" s="228"/>
      <c r="AR63" s="228"/>
      <c r="AS63" s="229">
        <v>42</v>
      </c>
      <c r="AT63" s="229">
        <v>0</v>
      </c>
      <c r="AU63" s="229">
        <f t="shared" si="22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23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24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0"/>
        <v>54000</v>
      </c>
      <c r="K64" s="199">
        <f t="shared" si="1"/>
        <v>4067.5213445970398</v>
      </c>
      <c r="L64" s="111">
        <f t="shared" si="2"/>
        <v>12202.564033791101</v>
      </c>
      <c r="M64" s="200">
        <v>0.22597340803316901</v>
      </c>
      <c r="N64" s="201">
        <v>22500</v>
      </c>
      <c r="O64" s="198">
        <f t="shared" si="3"/>
        <v>67500</v>
      </c>
      <c r="P64" s="199">
        <f t="shared" si="4"/>
        <v>4703.0715546903402</v>
      </c>
      <c r="Q64" s="111">
        <f t="shared" si="5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6"/>
        <v>1.00476240740741</v>
      </c>
      <c r="V64" s="209">
        <f t="shared" si="7"/>
        <v>0.98383585341204505</v>
      </c>
      <c r="W64" s="209">
        <f t="shared" si="8"/>
        <v>0.80380992592592604</v>
      </c>
      <c r="X64" s="209">
        <f t="shared" si="9"/>
        <v>0.85088506241041495</v>
      </c>
      <c r="Y64" s="189">
        <f t="shared" si="25"/>
        <v>700</v>
      </c>
      <c r="Z64" s="219">
        <v>0</v>
      </c>
      <c r="AA64" s="218">
        <v>11700</v>
      </c>
      <c r="AB64" s="198">
        <f t="shared" si="10"/>
        <v>23400</v>
      </c>
      <c r="AC64" s="199">
        <v>3415.02312890127</v>
      </c>
      <c r="AD64" s="111">
        <f t="shared" si="11"/>
        <v>6830.0462578025399</v>
      </c>
      <c r="AE64" s="200">
        <v>0.29188231870950998</v>
      </c>
      <c r="AF64" s="199">
        <v>13455</v>
      </c>
      <c r="AG64" s="111">
        <f t="shared" si="12"/>
        <v>26910</v>
      </c>
      <c r="AH64" s="199">
        <v>3652.3672363599098</v>
      </c>
      <c r="AI64" s="111">
        <f t="shared" si="13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14"/>
        <v>1.02450256410256</v>
      </c>
      <c r="AN64" s="79">
        <f t="shared" si="15"/>
        <v>0.631238770173004</v>
      </c>
      <c r="AO64" s="79">
        <f t="shared" si="16"/>
        <v>0.89087179487179502</v>
      </c>
      <c r="AP64" s="79">
        <f t="shared" si="17"/>
        <v>0.590218578936889</v>
      </c>
      <c r="AQ64" s="228"/>
      <c r="AR64" s="228"/>
      <c r="AS64" s="229">
        <v>42</v>
      </c>
      <c r="AT64" s="229">
        <v>44</v>
      </c>
      <c r="AU64" s="229">
        <f t="shared" si="22"/>
        <v>2</v>
      </c>
      <c r="AV64" s="230"/>
      <c r="AW64" s="229">
        <v>22</v>
      </c>
      <c r="AX64" s="229">
        <v>6</v>
      </c>
      <c r="AY64" s="229">
        <v>0</v>
      </c>
      <c r="AZ64" s="229">
        <f t="shared" si="23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24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0"/>
        <v>40500</v>
      </c>
      <c r="K65" s="199">
        <f t="shared" si="1"/>
        <v>3268.7578495790699</v>
      </c>
      <c r="L65" s="111">
        <f t="shared" si="2"/>
        <v>9806.2735487371992</v>
      </c>
      <c r="M65" s="200">
        <v>0.24213021107993099</v>
      </c>
      <c r="N65" s="201">
        <v>16875</v>
      </c>
      <c r="O65" s="198">
        <f t="shared" si="3"/>
        <v>50625</v>
      </c>
      <c r="P65" s="199">
        <f t="shared" si="4"/>
        <v>3779.5012635757898</v>
      </c>
      <c r="Q65" s="111">
        <f t="shared" si="5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6"/>
        <v>1.00370148148148</v>
      </c>
      <c r="V65" s="209">
        <f t="shared" si="7"/>
        <v>0.980413196941469</v>
      </c>
      <c r="W65" s="209">
        <f t="shared" si="8"/>
        <v>0.802961185185185</v>
      </c>
      <c r="X65" s="209">
        <f t="shared" si="9"/>
        <v>0.84792492708451295</v>
      </c>
      <c r="Y65" s="189">
        <f t="shared" si="25"/>
        <v>600</v>
      </c>
      <c r="Z65" s="219">
        <v>0</v>
      </c>
      <c r="AA65" s="218">
        <v>8775</v>
      </c>
      <c r="AB65" s="198">
        <f t="shared" si="10"/>
        <v>17550</v>
      </c>
      <c r="AC65" s="199">
        <v>2744.3946112090898</v>
      </c>
      <c r="AD65" s="111">
        <f t="shared" si="11"/>
        <v>5488.7892224181796</v>
      </c>
      <c r="AE65" s="200">
        <v>0.31275152264491102</v>
      </c>
      <c r="AF65" s="199">
        <v>10091.25</v>
      </c>
      <c r="AG65" s="111">
        <f t="shared" si="12"/>
        <v>20182.5</v>
      </c>
      <c r="AH65" s="199">
        <v>2935.1300366881301</v>
      </c>
      <c r="AI65" s="111">
        <f t="shared" si="13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14"/>
        <v>1.0006039886039899</v>
      </c>
      <c r="AN65" s="79">
        <f t="shared" si="15"/>
        <v>0.83080617877888996</v>
      </c>
      <c r="AO65" s="79">
        <f t="shared" si="16"/>
        <v>0.87009042487303301</v>
      </c>
      <c r="AP65" s="79">
        <f t="shared" si="17"/>
        <v>0.77681737146226004</v>
      </c>
      <c r="AQ65" s="228"/>
      <c r="AR65" s="228"/>
      <c r="AS65" s="229">
        <v>71</v>
      </c>
      <c r="AT65" s="229">
        <v>60</v>
      </c>
      <c r="AU65" s="229">
        <f t="shared" si="22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23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24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0"/>
        <v>120000</v>
      </c>
      <c r="K66" s="199">
        <f t="shared" si="1"/>
        <v>8800</v>
      </c>
      <c r="L66" s="111">
        <f t="shared" si="2"/>
        <v>26400</v>
      </c>
      <c r="M66" s="200">
        <v>0.22</v>
      </c>
      <c r="N66" s="201">
        <v>48000</v>
      </c>
      <c r="O66" s="198">
        <f t="shared" si="3"/>
        <v>144000</v>
      </c>
      <c r="P66" s="199">
        <f t="shared" si="4"/>
        <v>9768</v>
      </c>
      <c r="Q66" s="111">
        <f t="shared" si="5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6"/>
        <v>1.002489</v>
      </c>
      <c r="V66" s="209">
        <f t="shared" si="7"/>
        <v>0.785085227272727</v>
      </c>
      <c r="W66" s="209">
        <f t="shared" si="8"/>
        <v>0.83540749999999997</v>
      </c>
      <c r="X66" s="209">
        <f t="shared" si="9"/>
        <v>0.70728398853398899</v>
      </c>
      <c r="Y66" s="189">
        <f t="shared" si="25"/>
        <v>900</v>
      </c>
      <c r="Z66" s="219">
        <v>0</v>
      </c>
      <c r="AA66" s="218">
        <v>25000</v>
      </c>
      <c r="AB66" s="198">
        <f t="shared" si="10"/>
        <v>50000</v>
      </c>
      <c r="AC66" s="199">
        <v>6602.9937834577704</v>
      </c>
      <c r="AD66" s="111">
        <f t="shared" si="11"/>
        <v>13205.987566915501</v>
      </c>
      <c r="AE66" s="200">
        <v>0.264119751338311</v>
      </c>
      <c r="AF66" s="199">
        <v>28750</v>
      </c>
      <c r="AG66" s="111">
        <f t="shared" si="12"/>
        <v>57500</v>
      </c>
      <c r="AH66" s="199">
        <v>7061.9018514080899</v>
      </c>
      <c r="AI66" s="111">
        <f t="shared" si="13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14"/>
        <v>1.3344612</v>
      </c>
      <c r="AN66" s="225">
        <f t="shared" si="15"/>
        <v>1.1419448885277299</v>
      </c>
      <c r="AO66" s="225">
        <f t="shared" si="16"/>
        <v>1.1604010434782599</v>
      </c>
      <c r="AP66" s="225">
        <f t="shared" si="17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22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23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24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0"/>
        <v>66000</v>
      </c>
      <c r="K67" s="199">
        <f t="shared" si="1"/>
        <v>5532.5602736435503</v>
      </c>
      <c r="L67" s="111">
        <f t="shared" si="2"/>
        <v>16597.6808209306</v>
      </c>
      <c r="M67" s="200">
        <v>0.251480012438343</v>
      </c>
      <c r="N67" s="201">
        <v>27500</v>
      </c>
      <c r="O67" s="198">
        <f t="shared" si="3"/>
        <v>82500</v>
      </c>
      <c r="P67" s="199">
        <f t="shared" si="4"/>
        <v>6397.0228164003402</v>
      </c>
      <c r="Q67" s="111">
        <f t="shared" si="5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6"/>
        <v>1.00237303030303</v>
      </c>
      <c r="V67" s="205">
        <f t="shared" si="7"/>
        <v>1.05987217068401</v>
      </c>
      <c r="W67" s="209">
        <f t="shared" si="8"/>
        <v>0.80189842424242397</v>
      </c>
      <c r="X67" s="209">
        <f t="shared" si="9"/>
        <v>0.91664620167265398</v>
      </c>
      <c r="Y67" s="189">
        <f t="shared" si="25"/>
        <v>900</v>
      </c>
      <c r="Z67" s="214">
        <f>(T67-L67)*0.2</f>
        <v>198.74783581387999</v>
      </c>
      <c r="AA67" s="218">
        <v>14300</v>
      </c>
      <c r="AB67" s="198">
        <f t="shared" si="10"/>
        <v>28600</v>
      </c>
      <c r="AC67" s="199">
        <v>4645.0453964132303</v>
      </c>
      <c r="AD67" s="111">
        <f t="shared" si="11"/>
        <v>9290.0907928264605</v>
      </c>
      <c r="AE67" s="200">
        <v>0.32482834939952598</v>
      </c>
      <c r="AF67" s="199">
        <v>16445</v>
      </c>
      <c r="AG67" s="111">
        <f t="shared" si="12"/>
        <v>32890</v>
      </c>
      <c r="AH67" s="199">
        <v>4967.8760514639498</v>
      </c>
      <c r="AI67" s="111">
        <f t="shared" si="13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14"/>
        <v>1.5308178321678301</v>
      </c>
      <c r="AN67" s="225">
        <f t="shared" si="15"/>
        <v>1.3370116909504399</v>
      </c>
      <c r="AO67" s="225">
        <f t="shared" si="16"/>
        <v>1.33114594101551</v>
      </c>
      <c r="AP67" s="225">
        <f t="shared" si="17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22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23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24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27">I68*3</f>
        <v>21000</v>
      </c>
      <c r="K68" s="199">
        <f t="shared" ref="K68:K131" si="28">I68*M68</f>
        <v>1810.01108718606</v>
      </c>
      <c r="L68" s="111">
        <f t="shared" ref="L68:L131" si="29">K68*3</f>
        <v>5430.0332615581701</v>
      </c>
      <c r="M68" s="200">
        <v>0.25857301245515102</v>
      </c>
      <c r="N68" s="201">
        <v>9000</v>
      </c>
      <c r="O68" s="198">
        <f t="shared" ref="O68:O131" si="30">N68*3</f>
        <v>27000</v>
      </c>
      <c r="P68" s="199">
        <f t="shared" ref="P68:P131" si="31">N68*R68</f>
        <v>2152.62032868914</v>
      </c>
      <c r="Q68" s="111">
        <f t="shared" ref="Q68:Q131" si="32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33">S68/J68</f>
        <v>1.0011385714285701</v>
      </c>
      <c r="V68" s="209">
        <f t="shared" ref="V68:V131" si="34">T68/L68</f>
        <v>0.79943709198465196</v>
      </c>
      <c r="W68" s="209">
        <f t="shared" ref="W68:W131" si="35">S68/O68</f>
        <v>0.77866333333333304</v>
      </c>
      <c r="X68" s="209">
        <f t="shared" ref="X68:X131" si="36">T68/Q68</f>
        <v>0.67219935662373098</v>
      </c>
      <c r="Y68" s="189">
        <f t="shared" si="25"/>
        <v>600</v>
      </c>
      <c r="Z68" s="219">
        <v>0</v>
      </c>
      <c r="AA68" s="218">
        <v>4550</v>
      </c>
      <c r="AB68" s="198">
        <f t="shared" ref="AB68:AB131" si="37">AA68*2</f>
        <v>9100</v>
      </c>
      <c r="AC68" s="199">
        <v>1519.6551419499599</v>
      </c>
      <c r="AD68" s="111">
        <f t="shared" ref="AD68:AD131" si="38">AC68*2</f>
        <v>3039.3102838999198</v>
      </c>
      <c r="AE68" s="200">
        <v>0.33399014108790398</v>
      </c>
      <c r="AF68" s="199">
        <v>5232.5</v>
      </c>
      <c r="AG68" s="111">
        <f t="shared" ref="AG68:AG131" si="39">AF68*2</f>
        <v>10465</v>
      </c>
      <c r="AH68" s="199">
        <v>1625.27117431549</v>
      </c>
      <c r="AI68" s="111">
        <f t="shared" ref="AI68:AI131" si="40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41">AK68/AB68</f>
        <v>1.19109120879121</v>
      </c>
      <c r="AN68" s="79">
        <f t="shared" ref="AN68:AN131" si="42">AL68/AD68</f>
        <v>0.77541605820381698</v>
      </c>
      <c r="AO68" s="225">
        <f t="shared" ref="AO68:AO131" si="43">AK68/AG68</f>
        <v>1.0357314859054001</v>
      </c>
      <c r="AP68" s="79">
        <f t="shared" ref="AP68:AP131" si="44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22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23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24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27"/>
        <v>69000</v>
      </c>
      <c r="K69" s="199">
        <f t="shared" si="28"/>
        <v>5687.3074542491204</v>
      </c>
      <c r="L69" s="111">
        <f t="shared" si="29"/>
        <v>17061.922362747398</v>
      </c>
      <c r="M69" s="200">
        <v>0.24727423714126601</v>
      </c>
      <c r="N69" s="201">
        <v>28750</v>
      </c>
      <c r="O69" s="198">
        <f t="shared" si="30"/>
        <v>86250</v>
      </c>
      <c r="P69" s="199">
        <f t="shared" si="31"/>
        <v>6575.9492439755404</v>
      </c>
      <c r="Q69" s="111">
        <f t="shared" si="32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33"/>
        <v>1.00013188405797</v>
      </c>
      <c r="V69" s="205">
        <f t="shared" si="34"/>
        <v>1.1275235926523299</v>
      </c>
      <c r="W69" s="209">
        <f t="shared" si="35"/>
        <v>0.80010550724637697</v>
      </c>
      <c r="X69" s="209">
        <f t="shared" si="36"/>
        <v>0.97515553959120305</v>
      </c>
      <c r="Y69" s="189">
        <f t="shared" si="25"/>
        <v>900</v>
      </c>
      <c r="Z69" s="214">
        <f>(T69-L69)*0.2</f>
        <v>435.15952745052101</v>
      </c>
      <c r="AA69" s="218">
        <v>14950</v>
      </c>
      <c r="AB69" s="198">
        <f t="shared" si="37"/>
        <v>29900</v>
      </c>
      <c r="AC69" s="199">
        <v>4774.96855012998</v>
      </c>
      <c r="AD69" s="111">
        <f t="shared" si="38"/>
        <v>9549.9371002599601</v>
      </c>
      <c r="AE69" s="200">
        <v>0.31939588964080201</v>
      </c>
      <c r="AF69" s="199">
        <v>17192.5</v>
      </c>
      <c r="AG69" s="111">
        <f t="shared" si="39"/>
        <v>34385</v>
      </c>
      <c r="AH69" s="199">
        <v>5106.8288643640199</v>
      </c>
      <c r="AI69" s="111">
        <f t="shared" si="40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41"/>
        <v>1.20016387959866</v>
      </c>
      <c r="AN69" s="79">
        <f t="shared" si="42"/>
        <v>0.77651296779725798</v>
      </c>
      <c r="AO69" s="225">
        <f t="shared" si="43"/>
        <v>1.0436207648683999</v>
      </c>
      <c r="AP69" s="79">
        <f t="shared" si="44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45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46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47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27"/>
        <v>36000</v>
      </c>
      <c r="K70" s="199">
        <f t="shared" si="28"/>
        <v>2440.87701884138</v>
      </c>
      <c r="L70" s="111">
        <f t="shared" si="29"/>
        <v>7322.6310565241502</v>
      </c>
      <c r="M70" s="200">
        <v>0.20340641823678199</v>
      </c>
      <c r="N70" s="201">
        <v>15500</v>
      </c>
      <c r="O70" s="198">
        <f t="shared" si="30"/>
        <v>46500</v>
      </c>
      <c r="P70" s="199">
        <f t="shared" si="31"/>
        <v>2916.3395214698699</v>
      </c>
      <c r="Q70" s="111">
        <f t="shared" si="32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33"/>
        <v>0.99687194444444405</v>
      </c>
      <c r="V70" s="209">
        <f t="shared" si="34"/>
        <v>0.94885567036857899</v>
      </c>
      <c r="W70" s="209">
        <f t="shared" si="35"/>
        <v>0.77177182795698895</v>
      </c>
      <c r="X70" s="209">
        <f t="shared" si="36"/>
        <v>0.79415993335120505</v>
      </c>
      <c r="Y70" s="189"/>
      <c r="Z70" s="214"/>
      <c r="AA70" s="218">
        <v>7150</v>
      </c>
      <c r="AB70" s="198">
        <f t="shared" si="37"/>
        <v>14300</v>
      </c>
      <c r="AC70" s="199">
        <v>1878.5430250909501</v>
      </c>
      <c r="AD70" s="111">
        <f t="shared" si="38"/>
        <v>3757.0860501819002</v>
      </c>
      <c r="AE70" s="200">
        <v>0.26273329022251102</v>
      </c>
      <c r="AF70" s="199">
        <v>8222.5</v>
      </c>
      <c r="AG70" s="111">
        <f t="shared" si="39"/>
        <v>16445</v>
      </c>
      <c r="AH70" s="199">
        <v>2009.1017653347701</v>
      </c>
      <c r="AI70" s="111">
        <f t="shared" si="40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41"/>
        <v>1.20204545454545</v>
      </c>
      <c r="AN70" s="79">
        <f t="shared" si="42"/>
        <v>0.89237775105994099</v>
      </c>
      <c r="AO70" s="225">
        <f t="shared" si="43"/>
        <v>1.0452569169960499</v>
      </c>
      <c r="AP70" s="79">
        <f t="shared" si="44"/>
        <v>0.83438779902752802</v>
      </c>
      <c r="AQ70" s="228"/>
      <c r="AR70" s="228"/>
      <c r="AS70" s="229">
        <v>33</v>
      </c>
      <c r="AT70" s="229">
        <v>54</v>
      </c>
      <c r="AU70" s="229">
        <f t="shared" si="45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46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47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27"/>
        <v>45000</v>
      </c>
      <c r="K71" s="199">
        <f t="shared" si="28"/>
        <v>3787.3709358402998</v>
      </c>
      <c r="L71" s="111">
        <f t="shared" si="29"/>
        <v>11362.1128075209</v>
      </c>
      <c r="M71" s="200">
        <v>0.25249139572268697</v>
      </c>
      <c r="N71" s="201">
        <v>18800</v>
      </c>
      <c r="O71" s="198">
        <f t="shared" si="30"/>
        <v>56400</v>
      </c>
      <c r="P71" s="199">
        <f t="shared" si="31"/>
        <v>4390.8253716175404</v>
      </c>
      <c r="Q71" s="111">
        <f t="shared" si="32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33"/>
        <v>0.98290444444444403</v>
      </c>
      <c r="V71" s="209">
        <f t="shared" si="34"/>
        <v>0.78361834201350899</v>
      </c>
      <c r="W71" s="209">
        <f t="shared" si="35"/>
        <v>0.78423226950354596</v>
      </c>
      <c r="X71" s="209">
        <f t="shared" si="36"/>
        <v>0.67592151410020795</v>
      </c>
      <c r="Y71" s="189"/>
      <c r="Z71" s="214"/>
      <c r="AA71" s="218">
        <v>9750</v>
      </c>
      <c r="AB71" s="198">
        <f t="shared" si="37"/>
        <v>19500</v>
      </c>
      <c r="AC71" s="199">
        <v>3179.81351488259</v>
      </c>
      <c r="AD71" s="111">
        <f t="shared" si="38"/>
        <v>6359.6270297651799</v>
      </c>
      <c r="AE71" s="200">
        <v>0.326134719475138</v>
      </c>
      <c r="AF71" s="199">
        <v>11212.5</v>
      </c>
      <c r="AG71" s="111">
        <f t="shared" si="39"/>
        <v>22425</v>
      </c>
      <c r="AH71" s="199">
        <v>3400.8105541669402</v>
      </c>
      <c r="AI71" s="111">
        <f t="shared" si="40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41"/>
        <v>1.07908564102564</v>
      </c>
      <c r="AN71" s="79">
        <f t="shared" si="42"/>
        <v>0.73498807054611004</v>
      </c>
      <c r="AO71" s="79">
        <f t="shared" si="43"/>
        <v>0.93833534002229602</v>
      </c>
      <c r="AP71" s="79">
        <f t="shared" si="44"/>
        <v>0.68722587241337796</v>
      </c>
      <c r="AQ71" s="228"/>
      <c r="AR71" s="228"/>
      <c r="AS71" s="229">
        <v>42</v>
      </c>
      <c r="AT71" s="229">
        <v>11</v>
      </c>
      <c r="AU71" s="229">
        <f t="shared" si="45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46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47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27"/>
        <v>31500</v>
      </c>
      <c r="K72" s="199">
        <f t="shared" si="28"/>
        <v>2100</v>
      </c>
      <c r="L72" s="111">
        <f t="shared" si="29"/>
        <v>6300</v>
      </c>
      <c r="M72" s="200">
        <v>0.2</v>
      </c>
      <c r="N72" s="201">
        <v>13500</v>
      </c>
      <c r="O72" s="198">
        <f t="shared" si="30"/>
        <v>40500</v>
      </c>
      <c r="P72" s="199">
        <f t="shared" si="31"/>
        <v>2497.5</v>
      </c>
      <c r="Q72" s="111">
        <f t="shared" si="32"/>
        <v>7492.5</v>
      </c>
      <c r="R72" s="200">
        <v>0.185</v>
      </c>
      <c r="S72" s="208">
        <v>30691.49</v>
      </c>
      <c r="T72" s="208">
        <v>6291.36</v>
      </c>
      <c r="U72" s="209">
        <f t="shared" si="33"/>
        <v>0.97433301587301602</v>
      </c>
      <c r="V72" s="209">
        <f t="shared" si="34"/>
        <v>0.99862857142857098</v>
      </c>
      <c r="W72" s="209">
        <f t="shared" si="35"/>
        <v>0.75781456790123503</v>
      </c>
      <c r="X72" s="209">
        <f t="shared" si="36"/>
        <v>0.83968768768768798</v>
      </c>
      <c r="Y72" s="189"/>
      <c r="Z72" s="214"/>
      <c r="AA72" s="218">
        <v>6825</v>
      </c>
      <c r="AB72" s="198">
        <f t="shared" si="37"/>
        <v>13650</v>
      </c>
      <c r="AC72" s="199">
        <v>1707.9090996188399</v>
      </c>
      <c r="AD72" s="111">
        <f t="shared" si="38"/>
        <v>3415.8181992376799</v>
      </c>
      <c r="AE72" s="200">
        <v>0.25024309151924401</v>
      </c>
      <c r="AF72" s="199">
        <v>7848.75</v>
      </c>
      <c r="AG72" s="111">
        <f t="shared" si="39"/>
        <v>15697.5</v>
      </c>
      <c r="AH72" s="199">
        <v>1826.60878204235</v>
      </c>
      <c r="AI72" s="111">
        <f t="shared" si="40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41"/>
        <v>1.22782271062271</v>
      </c>
      <c r="AN72" s="79">
        <f t="shared" si="42"/>
        <v>0.92670037319504905</v>
      </c>
      <c r="AO72" s="225">
        <f t="shared" si="43"/>
        <v>1.0676719222806199</v>
      </c>
      <c r="AP72" s="79">
        <f t="shared" si="44"/>
        <v>0.86648001233758698</v>
      </c>
      <c r="AQ72" s="228"/>
      <c r="AR72" s="228"/>
      <c r="AS72" s="229">
        <v>36</v>
      </c>
      <c r="AT72" s="229">
        <v>10</v>
      </c>
      <c r="AU72" s="229">
        <f t="shared" si="45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46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47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27"/>
        <v>36000</v>
      </c>
      <c r="K73" s="199">
        <f t="shared" si="28"/>
        <v>3002.8223923659598</v>
      </c>
      <c r="L73" s="111">
        <f t="shared" si="29"/>
        <v>9008.4671770978803</v>
      </c>
      <c r="M73" s="200">
        <v>0.25023519936382999</v>
      </c>
      <c r="N73" s="201">
        <v>15500</v>
      </c>
      <c r="O73" s="198">
        <f t="shared" si="30"/>
        <v>46500</v>
      </c>
      <c r="P73" s="199">
        <f t="shared" si="31"/>
        <v>3587.7471708789199</v>
      </c>
      <c r="Q73" s="111">
        <f t="shared" si="32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33"/>
        <v>0.95507527777777801</v>
      </c>
      <c r="V73" s="209">
        <f t="shared" si="34"/>
        <v>0.87782303521114102</v>
      </c>
      <c r="W73" s="209">
        <f t="shared" si="35"/>
        <v>0.73941311827957001</v>
      </c>
      <c r="X73" s="209">
        <f t="shared" si="36"/>
        <v>0.734708032957885</v>
      </c>
      <c r="Y73" s="189"/>
      <c r="Z73" s="214"/>
      <c r="AA73" s="218">
        <v>7800</v>
      </c>
      <c r="AB73" s="198">
        <f t="shared" si="37"/>
        <v>15600</v>
      </c>
      <c r="AC73" s="199">
        <v>2521.1196335905902</v>
      </c>
      <c r="AD73" s="111">
        <f t="shared" si="38"/>
        <v>5042.2392671811804</v>
      </c>
      <c r="AE73" s="200">
        <v>0.32322046584494701</v>
      </c>
      <c r="AF73" s="199">
        <v>8970</v>
      </c>
      <c r="AG73" s="111">
        <f t="shared" si="39"/>
        <v>17940</v>
      </c>
      <c r="AH73" s="199">
        <v>2696.3374481251299</v>
      </c>
      <c r="AI73" s="111">
        <f t="shared" si="40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41"/>
        <v>1.16560576923077</v>
      </c>
      <c r="AN73" s="79">
        <f t="shared" si="42"/>
        <v>0.89964393985133795</v>
      </c>
      <c r="AO73" s="225">
        <f t="shared" si="43"/>
        <v>1.0135702341137101</v>
      </c>
      <c r="AP73" s="79">
        <f t="shared" si="44"/>
        <v>0.84118180444258095</v>
      </c>
      <c r="AQ73" s="228"/>
      <c r="AR73" s="228"/>
      <c r="AS73" s="229">
        <v>33</v>
      </c>
      <c r="AT73" s="229">
        <v>0</v>
      </c>
      <c r="AU73" s="229">
        <f t="shared" si="45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46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47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27"/>
        <v>40500</v>
      </c>
      <c r="K74" s="199">
        <f t="shared" si="28"/>
        <v>2160</v>
      </c>
      <c r="L74" s="111">
        <f t="shared" si="29"/>
        <v>6480</v>
      </c>
      <c r="M74" s="200">
        <v>0.16</v>
      </c>
      <c r="N74" s="201">
        <v>16875</v>
      </c>
      <c r="O74" s="198">
        <f t="shared" si="30"/>
        <v>50625</v>
      </c>
      <c r="P74" s="199">
        <f t="shared" si="31"/>
        <v>2531.25</v>
      </c>
      <c r="Q74" s="111">
        <f t="shared" si="32"/>
        <v>7593.75</v>
      </c>
      <c r="R74" s="200">
        <v>0.15</v>
      </c>
      <c r="S74" s="208">
        <v>38550.480000000003</v>
      </c>
      <c r="T74" s="208">
        <v>6309.6</v>
      </c>
      <c r="U74" s="209">
        <f t="shared" si="33"/>
        <v>0.95186370370370399</v>
      </c>
      <c r="V74" s="209">
        <f t="shared" si="34"/>
        <v>0.97370370370370396</v>
      </c>
      <c r="W74" s="209">
        <f t="shared" si="35"/>
        <v>0.76149096296296304</v>
      </c>
      <c r="X74" s="209">
        <f t="shared" si="36"/>
        <v>0.83089382716049398</v>
      </c>
      <c r="Y74" s="189"/>
      <c r="Z74" s="214"/>
      <c r="AA74" s="218">
        <v>8775</v>
      </c>
      <c r="AB74" s="198">
        <f t="shared" si="37"/>
        <v>17550</v>
      </c>
      <c r="AC74" s="199">
        <v>1531.2394008984199</v>
      </c>
      <c r="AD74" s="111">
        <f t="shared" si="38"/>
        <v>3062.4788017968399</v>
      </c>
      <c r="AE74" s="200">
        <v>0.17450021662660101</v>
      </c>
      <c r="AF74" s="199">
        <v>10091.25</v>
      </c>
      <c r="AG74" s="111">
        <f t="shared" si="39"/>
        <v>20182.5</v>
      </c>
      <c r="AH74" s="199">
        <v>1637.6605392608701</v>
      </c>
      <c r="AI74" s="111">
        <f t="shared" si="40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41"/>
        <v>1.20919145299145</v>
      </c>
      <c r="AN74" s="79">
        <f t="shared" si="42"/>
        <v>0.99818813381056404</v>
      </c>
      <c r="AO74" s="225">
        <f t="shared" si="43"/>
        <v>1.0514708286882199</v>
      </c>
      <c r="AP74" s="79">
        <f t="shared" si="44"/>
        <v>0.93332223825204097</v>
      </c>
      <c r="AQ74" s="228"/>
      <c r="AR74" s="228"/>
      <c r="AS74" s="229">
        <v>33</v>
      </c>
      <c r="AT74" s="229">
        <v>0</v>
      </c>
      <c r="AU74" s="229">
        <f t="shared" si="45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46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47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27"/>
        <v>30000</v>
      </c>
      <c r="K75" s="199">
        <f t="shared" si="28"/>
        <v>2045.59926977135</v>
      </c>
      <c r="L75" s="111">
        <f t="shared" si="29"/>
        <v>6136.79780931405</v>
      </c>
      <c r="M75" s="200">
        <v>0.20455992697713499</v>
      </c>
      <c r="N75" s="201">
        <v>12800</v>
      </c>
      <c r="O75" s="198">
        <f t="shared" si="30"/>
        <v>38400</v>
      </c>
      <c r="P75" s="199">
        <f t="shared" si="31"/>
        <v>2421.9895354092801</v>
      </c>
      <c r="Q75" s="111">
        <f t="shared" si="32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33"/>
        <v>0.94723900000000005</v>
      </c>
      <c r="V75" s="209">
        <f t="shared" si="34"/>
        <v>1.1879795011227401</v>
      </c>
      <c r="W75" s="209">
        <f t="shared" si="35"/>
        <v>0.74003046875</v>
      </c>
      <c r="X75" s="209">
        <f t="shared" si="36"/>
        <v>1.0033610651374401</v>
      </c>
      <c r="Y75" s="189"/>
      <c r="Z75" s="214"/>
      <c r="AA75" s="218">
        <v>6500</v>
      </c>
      <c r="AB75" s="198">
        <f t="shared" si="37"/>
        <v>13000</v>
      </c>
      <c r="AC75" s="199">
        <v>1717.45105357886</v>
      </c>
      <c r="AD75" s="111">
        <f t="shared" si="38"/>
        <v>3434.9021071577199</v>
      </c>
      <c r="AE75" s="200">
        <v>0.26422323901213302</v>
      </c>
      <c r="AF75" s="199">
        <v>7475</v>
      </c>
      <c r="AG75" s="111">
        <f t="shared" si="39"/>
        <v>14950</v>
      </c>
      <c r="AH75" s="199">
        <v>1836.8139018026</v>
      </c>
      <c r="AI75" s="111">
        <f t="shared" si="40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41"/>
        <v>0.75630384615384605</v>
      </c>
      <c r="AN75" s="79">
        <f t="shared" si="42"/>
        <v>0.66150356811192501</v>
      </c>
      <c r="AO75" s="79">
        <f t="shared" si="43"/>
        <v>0.65765551839464897</v>
      </c>
      <c r="AP75" s="79">
        <f t="shared" si="44"/>
        <v>0.6185166602262</v>
      </c>
      <c r="AQ75" s="228"/>
      <c r="AR75" s="228"/>
      <c r="AS75" s="229">
        <v>27</v>
      </c>
      <c r="AT75" s="229">
        <v>44</v>
      </c>
      <c r="AU75" s="229">
        <f t="shared" si="45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46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47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27"/>
        <v>75000</v>
      </c>
      <c r="K76" s="199">
        <f t="shared" si="28"/>
        <v>6125</v>
      </c>
      <c r="L76" s="111">
        <f t="shared" si="29"/>
        <v>18375</v>
      </c>
      <c r="M76" s="200">
        <v>0.245</v>
      </c>
      <c r="N76" s="201">
        <v>30000</v>
      </c>
      <c r="O76" s="198">
        <f t="shared" si="30"/>
        <v>90000</v>
      </c>
      <c r="P76" s="199">
        <f t="shared" si="31"/>
        <v>6798.75</v>
      </c>
      <c r="Q76" s="111">
        <f t="shared" si="32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33"/>
        <v>0.92915893333333299</v>
      </c>
      <c r="V76" s="209">
        <f t="shared" si="34"/>
        <v>0.87499428571428595</v>
      </c>
      <c r="W76" s="209">
        <f t="shared" si="35"/>
        <v>0.77429911111111105</v>
      </c>
      <c r="X76" s="209">
        <f t="shared" si="36"/>
        <v>0.78828314028313995</v>
      </c>
      <c r="Y76" s="189"/>
      <c r="Z76" s="214"/>
      <c r="AA76" s="218">
        <v>13000</v>
      </c>
      <c r="AB76" s="198">
        <f t="shared" si="37"/>
        <v>26000</v>
      </c>
      <c r="AC76" s="199">
        <v>3880.4058656894399</v>
      </c>
      <c r="AD76" s="111">
        <f t="shared" si="38"/>
        <v>7760.8117313788798</v>
      </c>
      <c r="AE76" s="200">
        <v>0.29849275889918703</v>
      </c>
      <c r="AF76" s="199">
        <v>14950</v>
      </c>
      <c r="AG76" s="111">
        <f t="shared" si="39"/>
        <v>29900</v>
      </c>
      <c r="AH76" s="199">
        <v>4150.0940733548496</v>
      </c>
      <c r="AI76" s="111">
        <f t="shared" si="40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41"/>
        <v>0.99759423076923104</v>
      </c>
      <c r="AN76" s="79">
        <f t="shared" si="42"/>
        <v>0.80879426241213204</v>
      </c>
      <c r="AO76" s="79">
        <f t="shared" si="43"/>
        <v>0.86747324414715699</v>
      </c>
      <c r="AP76" s="79">
        <f t="shared" si="44"/>
        <v>0.75623586948305999</v>
      </c>
      <c r="AQ76" s="228"/>
      <c r="AR76" s="228"/>
      <c r="AS76" s="229">
        <v>50</v>
      </c>
      <c r="AT76" s="229">
        <v>24</v>
      </c>
      <c r="AU76" s="229">
        <f t="shared" si="45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46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47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27"/>
        <v>22500</v>
      </c>
      <c r="K77" s="199">
        <f t="shared" si="28"/>
        <v>1200</v>
      </c>
      <c r="L77" s="111">
        <f t="shared" si="29"/>
        <v>3600</v>
      </c>
      <c r="M77" s="200">
        <v>0.16</v>
      </c>
      <c r="N77" s="201">
        <v>9500</v>
      </c>
      <c r="O77" s="198">
        <f t="shared" si="30"/>
        <v>28500</v>
      </c>
      <c r="P77" s="199">
        <f t="shared" si="31"/>
        <v>1425</v>
      </c>
      <c r="Q77" s="111">
        <f t="shared" si="32"/>
        <v>4275</v>
      </c>
      <c r="R77" s="200">
        <v>0.15</v>
      </c>
      <c r="S77" s="208">
        <v>20816.64</v>
      </c>
      <c r="T77" s="208">
        <v>680.05</v>
      </c>
      <c r="U77" s="209">
        <f t="shared" si="33"/>
        <v>0.92518400000000001</v>
      </c>
      <c r="V77" s="209">
        <f t="shared" si="34"/>
        <v>0.188902777777778</v>
      </c>
      <c r="W77" s="209">
        <f t="shared" si="35"/>
        <v>0.73040842105263204</v>
      </c>
      <c r="X77" s="209">
        <f t="shared" si="36"/>
        <v>0.15907602339181301</v>
      </c>
      <c r="Y77" s="189"/>
      <c r="Z77" s="214"/>
      <c r="AA77" s="218">
        <v>4875</v>
      </c>
      <c r="AB77" s="198">
        <f t="shared" si="37"/>
        <v>9750</v>
      </c>
      <c r="AC77" s="199">
        <v>827.85462748525197</v>
      </c>
      <c r="AD77" s="111">
        <f t="shared" si="38"/>
        <v>1655.7092549705001</v>
      </c>
      <c r="AE77" s="200">
        <v>0.169816333843129</v>
      </c>
      <c r="AF77" s="199">
        <v>5606.25</v>
      </c>
      <c r="AG77" s="111">
        <f t="shared" si="39"/>
        <v>11212.5</v>
      </c>
      <c r="AH77" s="199">
        <v>885.39052409547696</v>
      </c>
      <c r="AI77" s="111">
        <f t="shared" si="40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41"/>
        <v>0.79155794871794904</v>
      </c>
      <c r="AN77" s="79">
        <f t="shared" si="42"/>
        <v>0.254036147190283</v>
      </c>
      <c r="AO77" s="79">
        <f t="shared" si="43"/>
        <v>0.68831125975473795</v>
      </c>
      <c r="AP77" s="79">
        <f t="shared" si="44"/>
        <v>0.23752795436211599</v>
      </c>
      <c r="AQ77" s="228"/>
      <c r="AR77" s="228"/>
      <c r="AS77" s="229">
        <v>24</v>
      </c>
      <c r="AT77" s="229">
        <v>10</v>
      </c>
      <c r="AU77" s="229">
        <f t="shared" si="45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46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47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27"/>
        <v>45000</v>
      </c>
      <c r="K78" s="199">
        <f t="shared" si="28"/>
        <v>3204.44400982875</v>
      </c>
      <c r="L78" s="111">
        <f t="shared" si="29"/>
        <v>9613.3320294862497</v>
      </c>
      <c r="M78" s="200">
        <v>0.21362960065525</v>
      </c>
      <c r="N78" s="201">
        <v>18800</v>
      </c>
      <c r="O78" s="198">
        <f t="shared" si="30"/>
        <v>56400</v>
      </c>
      <c r="P78" s="199">
        <f t="shared" si="31"/>
        <v>3715.0187553948099</v>
      </c>
      <c r="Q78" s="111">
        <f t="shared" si="32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33"/>
        <v>0.91981044444444404</v>
      </c>
      <c r="V78" s="209">
        <f t="shared" si="34"/>
        <v>0.99561525292614905</v>
      </c>
      <c r="W78" s="209">
        <f t="shared" si="35"/>
        <v>0.73389131205673797</v>
      </c>
      <c r="X78" s="209">
        <f t="shared" si="36"/>
        <v>0.85878256434112599</v>
      </c>
      <c r="Y78" s="189"/>
      <c r="Z78" s="214"/>
      <c r="AA78" s="218">
        <v>9750</v>
      </c>
      <c r="AB78" s="198">
        <f t="shared" si="37"/>
        <v>19500</v>
      </c>
      <c r="AC78" s="199">
        <v>2690.39778325206</v>
      </c>
      <c r="AD78" s="111">
        <f t="shared" si="38"/>
        <v>5380.79556650412</v>
      </c>
      <c r="AE78" s="200">
        <v>0.27593823417969898</v>
      </c>
      <c r="AF78" s="199">
        <v>11212.5</v>
      </c>
      <c r="AG78" s="111">
        <f t="shared" si="39"/>
        <v>22425</v>
      </c>
      <c r="AH78" s="199">
        <v>2877.3804291880801</v>
      </c>
      <c r="AI78" s="111">
        <f t="shared" si="40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41"/>
        <v>1.0044517948717999</v>
      </c>
      <c r="AN78" s="79">
        <f t="shared" si="42"/>
        <v>0.71393903606262499</v>
      </c>
      <c r="AO78" s="79">
        <f t="shared" si="43"/>
        <v>0.873436343366778</v>
      </c>
      <c r="AP78" s="79">
        <f t="shared" si="44"/>
        <v>0.66754468075046702</v>
      </c>
      <c r="AQ78" s="228"/>
      <c r="AR78" s="228"/>
      <c r="AS78" s="229">
        <v>42</v>
      </c>
      <c r="AT78" s="229">
        <v>1</v>
      </c>
      <c r="AU78" s="229">
        <f t="shared" si="45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46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47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27"/>
        <v>72000</v>
      </c>
      <c r="K79" s="199">
        <f t="shared" si="28"/>
        <v>5280</v>
      </c>
      <c r="L79" s="111">
        <f t="shared" si="29"/>
        <v>15840</v>
      </c>
      <c r="M79" s="200">
        <v>0.22</v>
      </c>
      <c r="N79" s="201">
        <v>28800</v>
      </c>
      <c r="O79" s="198">
        <f t="shared" si="30"/>
        <v>86400</v>
      </c>
      <c r="P79" s="199">
        <f t="shared" si="31"/>
        <v>5860.8</v>
      </c>
      <c r="Q79" s="111">
        <f t="shared" si="32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33"/>
        <v>0.90772486111111095</v>
      </c>
      <c r="V79" s="209">
        <f t="shared" si="34"/>
        <v>0.78926136363636401</v>
      </c>
      <c r="W79" s="209">
        <f t="shared" si="35"/>
        <v>0.75643738425925899</v>
      </c>
      <c r="X79" s="209">
        <f t="shared" si="36"/>
        <v>0.71104627354627403</v>
      </c>
      <c r="Y79" s="189"/>
      <c r="Z79" s="214"/>
      <c r="AA79" s="218">
        <v>15000</v>
      </c>
      <c r="AB79" s="198">
        <f t="shared" si="37"/>
        <v>30000</v>
      </c>
      <c r="AC79" s="199">
        <v>4096.3404080824002</v>
      </c>
      <c r="AD79" s="111">
        <f t="shared" si="38"/>
        <v>8192.6808161648005</v>
      </c>
      <c r="AE79" s="200">
        <v>0.27308936053882599</v>
      </c>
      <c r="AF79" s="199">
        <v>17250</v>
      </c>
      <c r="AG79" s="111">
        <f t="shared" si="39"/>
        <v>34500</v>
      </c>
      <c r="AH79" s="199">
        <v>4381.0360664441196</v>
      </c>
      <c r="AI79" s="111">
        <f t="shared" si="40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41"/>
        <v>1.2791966666666701</v>
      </c>
      <c r="AN79" s="79">
        <f t="shared" si="42"/>
        <v>0.95950277770980996</v>
      </c>
      <c r="AO79" s="225">
        <f t="shared" si="43"/>
        <v>1.11234492753623</v>
      </c>
      <c r="AP79" s="79">
        <f t="shared" si="44"/>
        <v>0.89715079729762703</v>
      </c>
      <c r="AQ79" s="228"/>
      <c r="AR79" s="228"/>
      <c r="AS79" s="229">
        <v>59</v>
      </c>
      <c r="AT79" s="229">
        <v>10</v>
      </c>
      <c r="AU79" s="229">
        <f t="shared" si="45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46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47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27"/>
        <v>22500</v>
      </c>
      <c r="K80" s="199">
        <f t="shared" si="28"/>
        <v>1350</v>
      </c>
      <c r="L80" s="111">
        <f t="shared" si="29"/>
        <v>4050</v>
      </c>
      <c r="M80" s="200">
        <v>0.18</v>
      </c>
      <c r="N80" s="201">
        <v>9500</v>
      </c>
      <c r="O80" s="198">
        <f t="shared" si="30"/>
        <v>28500</v>
      </c>
      <c r="P80" s="199">
        <f t="shared" si="31"/>
        <v>1581.75</v>
      </c>
      <c r="Q80" s="111">
        <f t="shared" si="32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33"/>
        <v>0.905644</v>
      </c>
      <c r="V80" s="209">
        <f t="shared" si="34"/>
        <v>0.75740740740740697</v>
      </c>
      <c r="W80" s="209">
        <f t="shared" si="35"/>
        <v>0.71498210526315797</v>
      </c>
      <c r="X80" s="209">
        <f t="shared" si="36"/>
        <v>0.64643590959380404</v>
      </c>
      <c r="Y80" s="189"/>
      <c r="Z80" s="214"/>
      <c r="AA80" s="218">
        <v>4875</v>
      </c>
      <c r="AB80" s="198">
        <f t="shared" si="37"/>
        <v>9750</v>
      </c>
      <c r="AC80" s="199">
        <v>1123.34279601099</v>
      </c>
      <c r="AD80" s="111">
        <f t="shared" si="38"/>
        <v>2246.68559202198</v>
      </c>
      <c r="AE80" s="200">
        <v>0.230429291489435</v>
      </c>
      <c r="AF80" s="199">
        <v>5606.25</v>
      </c>
      <c r="AG80" s="111">
        <f t="shared" si="39"/>
        <v>11212.5</v>
      </c>
      <c r="AH80" s="199">
        <v>1201.4151203337599</v>
      </c>
      <c r="AI80" s="111">
        <f t="shared" si="40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41"/>
        <v>0.59058358974359004</v>
      </c>
      <c r="AN80" s="79">
        <f t="shared" si="42"/>
        <v>0.66198403785617399</v>
      </c>
      <c r="AO80" s="79">
        <f t="shared" si="43"/>
        <v>0.51355094760312103</v>
      </c>
      <c r="AP80" s="79">
        <f t="shared" si="44"/>
        <v>0.618965907298898</v>
      </c>
      <c r="AQ80" s="228"/>
      <c r="AR80" s="228"/>
      <c r="AS80" s="229">
        <v>24</v>
      </c>
      <c r="AT80" s="229">
        <v>0</v>
      </c>
      <c r="AU80" s="229">
        <f t="shared" si="45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46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47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27"/>
        <v>25500</v>
      </c>
      <c r="K81" s="199">
        <f t="shared" si="28"/>
        <v>1572.5</v>
      </c>
      <c r="L81" s="111">
        <f t="shared" si="29"/>
        <v>4717.5</v>
      </c>
      <c r="M81" s="200">
        <v>0.185</v>
      </c>
      <c r="N81" s="201">
        <v>11000</v>
      </c>
      <c r="O81" s="198">
        <f t="shared" si="30"/>
        <v>33000</v>
      </c>
      <c r="P81" s="199">
        <f t="shared" si="31"/>
        <v>1882.375</v>
      </c>
      <c r="Q81" s="111">
        <f t="shared" si="32"/>
        <v>5647.125</v>
      </c>
      <c r="R81" s="200">
        <v>0.171125</v>
      </c>
      <c r="S81" s="208">
        <v>22976.16</v>
      </c>
      <c r="T81" s="208">
        <v>5257.92</v>
      </c>
      <c r="U81" s="209">
        <f t="shared" si="33"/>
        <v>0.90102588235294101</v>
      </c>
      <c r="V81" s="209">
        <f t="shared" si="34"/>
        <v>1.1145564387917299</v>
      </c>
      <c r="W81" s="209">
        <f t="shared" si="35"/>
        <v>0.69624727272727305</v>
      </c>
      <c r="X81" s="209">
        <f t="shared" si="36"/>
        <v>0.93107908891692703</v>
      </c>
      <c r="Y81" s="189"/>
      <c r="Z81" s="214"/>
      <c r="AA81" s="218">
        <v>5525</v>
      </c>
      <c r="AB81" s="198">
        <f t="shared" si="37"/>
        <v>11050</v>
      </c>
      <c r="AC81" s="199">
        <v>1260.2205077757801</v>
      </c>
      <c r="AD81" s="111">
        <f t="shared" si="38"/>
        <v>2520.4410155515602</v>
      </c>
      <c r="AE81" s="200">
        <v>0.22809420955217799</v>
      </c>
      <c r="AF81" s="199">
        <v>6353.75</v>
      </c>
      <c r="AG81" s="111">
        <f t="shared" si="39"/>
        <v>12707.5</v>
      </c>
      <c r="AH81" s="199">
        <v>1347.8058330662</v>
      </c>
      <c r="AI81" s="111">
        <f t="shared" si="40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41"/>
        <v>0.93619185520362003</v>
      </c>
      <c r="AN81" s="79">
        <f t="shared" si="42"/>
        <v>0.84818092818259305</v>
      </c>
      <c r="AO81" s="79">
        <f t="shared" si="43"/>
        <v>0.81407987409010396</v>
      </c>
      <c r="AP81" s="79">
        <f t="shared" si="44"/>
        <v>0.79306304645403602</v>
      </c>
      <c r="AQ81" s="228"/>
      <c r="AR81" s="228"/>
      <c r="AS81" s="229">
        <v>27</v>
      </c>
      <c r="AT81" s="229">
        <v>44</v>
      </c>
      <c r="AU81" s="229">
        <f t="shared" si="45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46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47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27"/>
        <v>54000</v>
      </c>
      <c r="K82" s="199">
        <f t="shared" si="28"/>
        <v>4346.4547742587001</v>
      </c>
      <c r="L82" s="111">
        <f t="shared" si="29"/>
        <v>13039.3643227761</v>
      </c>
      <c r="M82" s="200">
        <v>0.24146970968103901</v>
      </c>
      <c r="N82" s="201">
        <v>22500</v>
      </c>
      <c r="O82" s="198">
        <f t="shared" si="30"/>
        <v>67500</v>
      </c>
      <c r="P82" s="199">
        <f t="shared" si="31"/>
        <v>5025.58833273662</v>
      </c>
      <c r="Q82" s="111">
        <f t="shared" si="32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33"/>
        <v>0.897346481481481</v>
      </c>
      <c r="V82" s="209">
        <f t="shared" si="34"/>
        <v>0.60417055655384599</v>
      </c>
      <c r="W82" s="209">
        <f t="shared" si="35"/>
        <v>0.71787718518518495</v>
      </c>
      <c r="X82" s="209">
        <f t="shared" si="36"/>
        <v>0.52252588674927203</v>
      </c>
      <c r="Y82" s="189"/>
      <c r="Z82" s="214"/>
      <c r="AA82" s="218">
        <v>11700</v>
      </c>
      <c r="AB82" s="198">
        <f t="shared" si="37"/>
        <v>23400</v>
      </c>
      <c r="AC82" s="199">
        <v>3649.2109875546998</v>
      </c>
      <c r="AD82" s="111">
        <f t="shared" si="38"/>
        <v>7298.4219751093997</v>
      </c>
      <c r="AE82" s="200">
        <v>0.31189837500467499</v>
      </c>
      <c r="AF82" s="199">
        <v>13455</v>
      </c>
      <c r="AG82" s="111">
        <f t="shared" si="39"/>
        <v>26910</v>
      </c>
      <c r="AH82" s="199">
        <v>3902.83115118975</v>
      </c>
      <c r="AI82" s="111">
        <f t="shared" si="40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41"/>
        <v>1.5421273504273501</v>
      </c>
      <c r="AN82" s="79">
        <f t="shared" si="42"/>
        <v>0.79040099622542503</v>
      </c>
      <c r="AO82" s="225">
        <f t="shared" si="43"/>
        <v>1.34098030471944</v>
      </c>
      <c r="AP82" s="79">
        <f t="shared" si="44"/>
        <v>0.73903786463340304</v>
      </c>
      <c r="AQ82" s="228"/>
      <c r="AR82" s="228"/>
      <c r="AS82" s="229">
        <v>50</v>
      </c>
      <c r="AT82" s="229">
        <v>62</v>
      </c>
      <c r="AU82" s="229">
        <f t="shared" si="45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46"/>
        <v>-12</v>
      </c>
      <c r="BA82" s="230">
        <f t="shared" ref="BA82:BA87" si="48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47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27"/>
        <v>19500</v>
      </c>
      <c r="K83" s="199">
        <f t="shared" si="28"/>
        <v>1339.12512930804</v>
      </c>
      <c r="L83" s="111">
        <f t="shared" si="29"/>
        <v>4017.3753879241299</v>
      </c>
      <c r="M83" s="200">
        <v>0.20601925066277599</v>
      </c>
      <c r="N83" s="201">
        <v>8500</v>
      </c>
      <c r="O83" s="198">
        <f t="shared" si="30"/>
        <v>25500</v>
      </c>
      <c r="P83" s="199">
        <f t="shared" si="31"/>
        <v>1700</v>
      </c>
      <c r="Q83" s="111">
        <f t="shared" si="32"/>
        <v>5100</v>
      </c>
      <c r="R83" s="200">
        <v>0.2</v>
      </c>
      <c r="S83" s="208">
        <v>17407.09</v>
      </c>
      <c r="T83" s="208">
        <v>3184.47</v>
      </c>
      <c r="U83" s="209">
        <f t="shared" si="33"/>
        <v>0.89267128205128199</v>
      </c>
      <c r="V83" s="209">
        <f t="shared" si="34"/>
        <v>0.79267424437662204</v>
      </c>
      <c r="W83" s="209">
        <f t="shared" si="35"/>
        <v>0.68263098039215697</v>
      </c>
      <c r="X83" s="209">
        <f t="shared" si="36"/>
        <v>0.62440588235294103</v>
      </c>
      <c r="Y83" s="189"/>
      <c r="Z83" s="214"/>
      <c r="AA83" s="218">
        <v>4225</v>
      </c>
      <c r="AB83" s="198">
        <f t="shared" si="37"/>
        <v>8450</v>
      </c>
      <c r="AC83" s="199">
        <v>1124.30713981488</v>
      </c>
      <c r="AD83" s="111">
        <f t="shared" si="38"/>
        <v>2248.6142796297599</v>
      </c>
      <c r="AE83" s="200">
        <v>0.26610819877275199</v>
      </c>
      <c r="AF83" s="199">
        <v>4858.75</v>
      </c>
      <c r="AG83" s="111">
        <f t="shared" si="39"/>
        <v>9717.5</v>
      </c>
      <c r="AH83" s="199">
        <v>1202.4464860320099</v>
      </c>
      <c r="AI83" s="111">
        <f t="shared" si="40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41"/>
        <v>1.20360118343195</v>
      </c>
      <c r="AN83" s="225">
        <f t="shared" si="42"/>
        <v>1.2297484833438399</v>
      </c>
      <c r="AO83" s="225">
        <f t="shared" si="43"/>
        <v>1.04660972472344</v>
      </c>
      <c r="AP83" s="225">
        <f t="shared" si="44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45"/>
        <v>-2</v>
      </c>
      <c r="AV83" s="230">
        <f t="shared" ref="AV83:AV89" si="49">AU83*2</f>
        <v>-4</v>
      </c>
      <c r="AW83" s="229">
        <v>8</v>
      </c>
      <c r="AX83" s="229">
        <v>4</v>
      </c>
      <c r="AY83" s="229">
        <v>2</v>
      </c>
      <c r="AZ83" s="229">
        <f t="shared" si="46"/>
        <v>-2</v>
      </c>
      <c r="BA83" s="230">
        <f t="shared" si="48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47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27"/>
        <v>105000</v>
      </c>
      <c r="K84" s="199">
        <f t="shared" si="28"/>
        <v>7700</v>
      </c>
      <c r="L84" s="111">
        <f t="shared" si="29"/>
        <v>23100</v>
      </c>
      <c r="M84" s="200">
        <v>0.22</v>
      </c>
      <c r="N84" s="201">
        <v>42000</v>
      </c>
      <c r="O84" s="198">
        <f t="shared" si="30"/>
        <v>126000</v>
      </c>
      <c r="P84" s="199">
        <f t="shared" si="31"/>
        <v>8547</v>
      </c>
      <c r="Q84" s="111">
        <f t="shared" si="32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33"/>
        <v>0.88814161904761901</v>
      </c>
      <c r="V84" s="209">
        <f t="shared" si="34"/>
        <v>0.81538441558441599</v>
      </c>
      <c r="W84" s="209">
        <f t="shared" si="35"/>
        <v>0.74011801587301596</v>
      </c>
      <c r="X84" s="209">
        <f t="shared" si="36"/>
        <v>0.73458055458055505</v>
      </c>
      <c r="Y84" s="189"/>
      <c r="Z84" s="214"/>
      <c r="AA84" s="218">
        <v>22000</v>
      </c>
      <c r="AB84" s="198">
        <f t="shared" si="37"/>
        <v>44000</v>
      </c>
      <c r="AC84" s="199">
        <v>5698.79863859532</v>
      </c>
      <c r="AD84" s="111">
        <f t="shared" si="38"/>
        <v>11397.5972771906</v>
      </c>
      <c r="AE84" s="200">
        <v>0.25903630175433301</v>
      </c>
      <c r="AF84" s="199">
        <v>25300</v>
      </c>
      <c r="AG84" s="111">
        <f t="shared" si="39"/>
        <v>50600</v>
      </c>
      <c r="AH84" s="199">
        <v>6094.8651439776904</v>
      </c>
      <c r="AI84" s="111">
        <f t="shared" si="40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41"/>
        <v>1.16623795454545</v>
      </c>
      <c r="AN84" s="79">
        <f t="shared" si="42"/>
        <v>0.93848464196977999</v>
      </c>
      <c r="AO84" s="225">
        <f t="shared" si="43"/>
        <v>1.0141199604743101</v>
      </c>
      <c r="AP84" s="79">
        <f t="shared" si="44"/>
        <v>0.87749849646543299</v>
      </c>
      <c r="AQ84" s="228"/>
      <c r="AR84" s="228"/>
      <c r="AS84" s="229">
        <v>71</v>
      </c>
      <c r="AT84" s="229">
        <v>44</v>
      </c>
      <c r="AU84" s="229">
        <f t="shared" si="45"/>
        <v>-27</v>
      </c>
      <c r="AV84" s="230">
        <f t="shared" si="49"/>
        <v>-54</v>
      </c>
      <c r="AW84" s="229">
        <v>36</v>
      </c>
      <c r="AX84" s="229">
        <v>8</v>
      </c>
      <c r="AY84" s="229">
        <v>12</v>
      </c>
      <c r="AZ84" s="229">
        <f t="shared" si="46"/>
        <v>-16</v>
      </c>
      <c r="BA84" s="230">
        <f t="shared" si="48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47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27"/>
        <v>45000</v>
      </c>
      <c r="K85" s="199">
        <f t="shared" si="28"/>
        <v>3190.8227628751702</v>
      </c>
      <c r="L85" s="111">
        <f t="shared" si="29"/>
        <v>9572.4682886254996</v>
      </c>
      <c r="M85" s="200">
        <v>0.21272151752501101</v>
      </c>
      <c r="N85" s="201">
        <v>18800</v>
      </c>
      <c r="O85" s="198">
        <f t="shared" si="30"/>
        <v>56400</v>
      </c>
      <c r="P85" s="199">
        <f t="shared" si="31"/>
        <v>3699.2271897599398</v>
      </c>
      <c r="Q85" s="111">
        <f t="shared" si="32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33"/>
        <v>0.873674888888889</v>
      </c>
      <c r="V85" s="209">
        <f t="shared" si="34"/>
        <v>0.83005341573619495</v>
      </c>
      <c r="W85" s="209">
        <f t="shared" si="35"/>
        <v>0.69708102836879404</v>
      </c>
      <c r="X85" s="209">
        <f t="shared" si="36"/>
        <v>0.71597476918015701</v>
      </c>
      <c r="Y85" s="189"/>
      <c r="Z85" s="214"/>
      <c r="AA85" s="218">
        <v>9750</v>
      </c>
      <c r="AB85" s="198">
        <f t="shared" si="37"/>
        <v>19500</v>
      </c>
      <c r="AC85" s="199">
        <v>2678.9616113306001</v>
      </c>
      <c r="AD85" s="111">
        <f t="shared" si="38"/>
        <v>5357.9232226612003</v>
      </c>
      <c r="AE85" s="200">
        <v>0.27476529346980599</v>
      </c>
      <c r="AF85" s="199">
        <v>11212.5</v>
      </c>
      <c r="AG85" s="111">
        <f t="shared" si="39"/>
        <v>22425</v>
      </c>
      <c r="AH85" s="199">
        <v>2865.1494433180801</v>
      </c>
      <c r="AI85" s="111">
        <f t="shared" si="40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41"/>
        <v>0.99147384615384604</v>
      </c>
      <c r="AN85" s="79">
        <f t="shared" si="42"/>
        <v>0.65365811611247504</v>
      </c>
      <c r="AO85" s="79">
        <f t="shared" si="43"/>
        <v>0.86215117056856205</v>
      </c>
      <c r="AP85" s="79">
        <f t="shared" si="44"/>
        <v>0.61118103423326198</v>
      </c>
      <c r="AQ85" s="228"/>
      <c r="AR85" s="228"/>
      <c r="AS85" s="229">
        <v>42</v>
      </c>
      <c r="AT85" s="229">
        <v>20</v>
      </c>
      <c r="AU85" s="229">
        <f t="shared" si="45"/>
        <v>-22</v>
      </c>
      <c r="AV85" s="230">
        <f t="shared" si="49"/>
        <v>-44</v>
      </c>
      <c r="AW85" s="229">
        <v>16</v>
      </c>
      <c r="AX85" s="229">
        <v>6</v>
      </c>
      <c r="AY85" s="229">
        <v>0</v>
      </c>
      <c r="AZ85" s="229">
        <f t="shared" si="46"/>
        <v>-10</v>
      </c>
      <c r="BA85" s="230">
        <f t="shared" si="48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47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27"/>
        <v>31500</v>
      </c>
      <c r="K86" s="199">
        <f t="shared" si="28"/>
        <v>1837.5</v>
      </c>
      <c r="L86" s="111">
        <f t="shared" si="29"/>
        <v>5512.5</v>
      </c>
      <c r="M86" s="200">
        <v>0.17499999999999999</v>
      </c>
      <c r="N86" s="201">
        <v>13500</v>
      </c>
      <c r="O86" s="198">
        <f t="shared" si="30"/>
        <v>40500</v>
      </c>
      <c r="P86" s="199">
        <f t="shared" si="31"/>
        <v>2185.3125</v>
      </c>
      <c r="Q86" s="111">
        <f t="shared" si="32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33"/>
        <v>0.86728984126984099</v>
      </c>
      <c r="V86" s="209">
        <f t="shared" si="34"/>
        <v>0.93563537414966003</v>
      </c>
      <c r="W86" s="209">
        <f t="shared" si="35"/>
        <v>0.67455876543209903</v>
      </c>
      <c r="X86" s="209">
        <f t="shared" si="36"/>
        <v>0.78672043472043496</v>
      </c>
      <c r="Y86" s="189"/>
      <c r="Z86" s="214"/>
      <c r="AA86" s="218">
        <v>6825</v>
      </c>
      <c r="AB86" s="198">
        <f t="shared" si="37"/>
        <v>13650</v>
      </c>
      <c r="AC86" s="199">
        <v>1520.0532921582601</v>
      </c>
      <c r="AD86" s="111">
        <f t="shared" si="38"/>
        <v>3040.1065843165202</v>
      </c>
      <c r="AE86" s="200">
        <v>0.22271843108545999</v>
      </c>
      <c r="AF86" s="199">
        <v>7848.75</v>
      </c>
      <c r="AG86" s="111">
        <f t="shared" si="39"/>
        <v>15697.5</v>
      </c>
      <c r="AH86" s="199">
        <v>1625.69699596326</v>
      </c>
      <c r="AI86" s="111">
        <f t="shared" si="40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41"/>
        <v>1.05198095238095</v>
      </c>
      <c r="AN86" s="225">
        <f t="shared" si="42"/>
        <v>1.15084780844504</v>
      </c>
      <c r="AO86" s="79">
        <f t="shared" si="43"/>
        <v>0.91476604554865404</v>
      </c>
      <c r="AP86" s="79">
        <f t="shared" si="44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45"/>
        <v>-27</v>
      </c>
      <c r="AV86" s="230">
        <f t="shared" si="49"/>
        <v>-54</v>
      </c>
      <c r="AW86" s="229">
        <v>8</v>
      </c>
      <c r="AX86" s="229">
        <v>2</v>
      </c>
      <c r="AY86" s="229">
        <v>0</v>
      </c>
      <c r="AZ86" s="229">
        <f t="shared" si="46"/>
        <v>-6</v>
      </c>
      <c r="BA86" s="230">
        <f t="shared" si="48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47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27"/>
        <v>33000</v>
      </c>
      <c r="K87" s="195">
        <f t="shared" si="28"/>
        <v>1815</v>
      </c>
      <c r="L87" s="111">
        <f t="shared" si="29"/>
        <v>5445</v>
      </c>
      <c r="M87" s="196">
        <v>0.16500000000000001</v>
      </c>
      <c r="N87" s="197">
        <v>14000</v>
      </c>
      <c r="O87" s="198">
        <f t="shared" si="30"/>
        <v>42000</v>
      </c>
      <c r="P87" s="195">
        <f t="shared" si="31"/>
        <v>2100</v>
      </c>
      <c r="Q87" s="111">
        <f t="shared" si="32"/>
        <v>6300</v>
      </c>
      <c r="R87" s="196">
        <v>0.15</v>
      </c>
      <c r="S87" s="204">
        <v>28102.71</v>
      </c>
      <c r="T87" s="204">
        <v>3539.83</v>
      </c>
      <c r="U87" s="209">
        <f t="shared" si="33"/>
        <v>0.85159727272727304</v>
      </c>
      <c r="V87" s="209">
        <f t="shared" si="34"/>
        <v>0.65010651974288303</v>
      </c>
      <c r="W87" s="209">
        <f t="shared" si="35"/>
        <v>0.66911214285714304</v>
      </c>
      <c r="X87" s="209">
        <f t="shared" si="36"/>
        <v>0.56187777777777803</v>
      </c>
      <c r="Y87" s="189"/>
      <c r="Z87" s="214"/>
      <c r="AA87" s="215">
        <v>7150</v>
      </c>
      <c r="AB87" s="198">
        <f t="shared" si="37"/>
        <v>14300</v>
      </c>
      <c r="AC87" s="195">
        <v>1374.8732207999701</v>
      </c>
      <c r="AD87" s="111">
        <f t="shared" si="38"/>
        <v>2749.7464415999402</v>
      </c>
      <c r="AE87" s="196">
        <v>0.192289960951044</v>
      </c>
      <c r="AF87" s="195">
        <v>8222.5</v>
      </c>
      <c r="AG87" s="111">
        <f t="shared" si="39"/>
        <v>16445</v>
      </c>
      <c r="AH87" s="195">
        <v>1470.42690964557</v>
      </c>
      <c r="AI87" s="111">
        <f t="shared" si="40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41"/>
        <v>0.62483496503496505</v>
      </c>
      <c r="AN87" s="79">
        <f t="shared" si="42"/>
        <v>0.26602089157514602</v>
      </c>
      <c r="AO87" s="79">
        <f t="shared" si="43"/>
        <v>0.54333475220431704</v>
      </c>
      <c r="AP87" s="79">
        <f t="shared" si="44"/>
        <v>0.24873388646577399</v>
      </c>
      <c r="AQ87" s="228"/>
      <c r="AR87" s="228"/>
      <c r="AS87" s="229">
        <v>42</v>
      </c>
      <c r="AT87" s="229">
        <v>32</v>
      </c>
      <c r="AU87" s="229">
        <f t="shared" si="45"/>
        <v>-10</v>
      </c>
      <c r="AV87" s="230">
        <f t="shared" si="49"/>
        <v>-20</v>
      </c>
      <c r="AW87" s="229">
        <v>8</v>
      </c>
      <c r="AX87" s="229">
        <v>0</v>
      </c>
      <c r="AY87" s="229">
        <v>0</v>
      </c>
      <c r="AZ87" s="229">
        <f t="shared" si="46"/>
        <v>-8</v>
      </c>
      <c r="BA87" s="230">
        <f t="shared" si="48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47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27"/>
        <v>30000</v>
      </c>
      <c r="K88" s="199">
        <f t="shared" si="28"/>
        <v>2319.6314025407601</v>
      </c>
      <c r="L88" s="111">
        <f t="shared" si="29"/>
        <v>6958.8942076222802</v>
      </c>
      <c r="M88" s="200">
        <v>0.23196314025407599</v>
      </c>
      <c r="N88" s="201">
        <v>12800</v>
      </c>
      <c r="O88" s="198">
        <f t="shared" si="30"/>
        <v>38400</v>
      </c>
      <c r="P88" s="199">
        <f t="shared" si="31"/>
        <v>2746.4435806082602</v>
      </c>
      <c r="Q88" s="111">
        <f t="shared" si="32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33"/>
        <v>0.846474333333333</v>
      </c>
      <c r="V88" s="209">
        <f t="shared" si="34"/>
        <v>0.62952243119339302</v>
      </c>
      <c r="W88" s="209">
        <f t="shared" si="35"/>
        <v>0.66130807291666704</v>
      </c>
      <c r="X88" s="209">
        <f t="shared" si="36"/>
        <v>0.53169124256198796</v>
      </c>
      <c r="Y88" s="189"/>
      <c r="Z88" s="214"/>
      <c r="AA88" s="218">
        <v>6500</v>
      </c>
      <c r="AB88" s="198">
        <f t="shared" si="37"/>
        <v>13000</v>
      </c>
      <c r="AC88" s="199">
        <v>1947.52386504985</v>
      </c>
      <c r="AD88" s="111">
        <f t="shared" si="38"/>
        <v>3895.0477300996999</v>
      </c>
      <c r="AE88" s="200">
        <v>0.29961905616151502</v>
      </c>
      <c r="AF88" s="199">
        <v>7475</v>
      </c>
      <c r="AG88" s="111">
        <f t="shared" si="39"/>
        <v>14950</v>
      </c>
      <c r="AH88" s="199">
        <v>2082.8767736708101</v>
      </c>
      <c r="AI88" s="111">
        <f t="shared" si="40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41"/>
        <v>1.20100769230769</v>
      </c>
      <c r="AN88" s="79">
        <f t="shared" si="42"/>
        <v>0.52770598524793599</v>
      </c>
      <c r="AO88" s="225">
        <f t="shared" si="43"/>
        <v>1.0443545150501701</v>
      </c>
      <c r="AP88" s="79">
        <f t="shared" si="44"/>
        <v>0.49341373094711299</v>
      </c>
      <c r="AQ88" s="228"/>
      <c r="AR88" s="228"/>
      <c r="AS88" s="229">
        <v>27</v>
      </c>
      <c r="AT88" s="229">
        <v>10</v>
      </c>
      <c r="AU88" s="229">
        <f t="shared" si="45"/>
        <v>-17</v>
      </c>
      <c r="AV88" s="230">
        <f t="shared" si="49"/>
        <v>-34</v>
      </c>
      <c r="AW88" s="229">
        <v>12</v>
      </c>
      <c r="AX88" s="229">
        <v>12</v>
      </c>
      <c r="AY88" s="229">
        <v>0</v>
      </c>
      <c r="AZ88" s="229">
        <f t="shared" si="46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47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27"/>
        <v>30000</v>
      </c>
      <c r="K89" s="199">
        <f t="shared" si="28"/>
        <v>2307.3637252154399</v>
      </c>
      <c r="L89" s="111">
        <f t="shared" si="29"/>
        <v>6922.0911756463202</v>
      </c>
      <c r="M89" s="200">
        <v>0.230736372521544</v>
      </c>
      <c r="N89" s="201">
        <v>12800</v>
      </c>
      <c r="O89" s="198">
        <f t="shared" si="30"/>
        <v>38400</v>
      </c>
      <c r="P89" s="199">
        <f t="shared" si="31"/>
        <v>2731.91865065509</v>
      </c>
      <c r="Q89" s="111">
        <f t="shared" si="32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33"/>
        <v>0.83583733333333299</v>
      </c>
      <c r="V89" s="209">
        <f t="shared" si="34"/>
        <v>0.77079741722729</v>
      </c>
      <c r="W89" s="209">
        <f t="shared" si="35"/>
        <v>0.65299791666666696</v>
      </c>
      <c r="X89" s="209">
        <f t="shared" si="36"/>
        <v>0.65101133211764095</v>
      </c>
      <c r="Y89" s="189"/>
      <c r="Z89" s="214"/>
      <c r="AA89" s="218">
        <v>6500</v>
      </c>
      <c r="AB89" s="198">
        <f t="shared" si="37"/>
        <v>13000</v>
      </c>
      <c r="AC89" s="199">
        <v>1937.2241276288</v>
      </c>
      <c r="AD89" s="111">
        <f t="shared" si="38"/>
        <v>3874.4482552576001</v>
      </c>
      <c r="AE89" s="200">
        <v>0.29803448117366199</v>
      </c>
      <c r="AF89" s="199">
        <v>7475</v>
      </c>
      <c r="AG89" s="111">
        <f t="shared" si="39"/>
        <v>14950</v>
      </c>
      <c r="AH89" s="199">
        <v>2071.861204499</v>
      </c>
      <c r="AI89" s="111">
        <f t="shared" si="40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41"/>
        <v>1.1101215384615399</v>
      </c>
      <c r="AN89" s="225">
        <f t="shared" si="42"/>
        <v>1.04960493264598</v>
      </c>
      <c r="AO89" s="79">
        <f t="shared" si="43"/>
        <v>0.96532307692307695</v>
      </c>
      <c r="AP89" s="79">
        <f t="shared" si="44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45"/>
        <v>-26</v>
      </c>
      <c r="AV89" s="230">
        <f t="shared" si="49"/>
        <v>-52</v>
      </c>
      <c r="AW89" s="229">
        <v>12</v>
      </c>
      <c r="AX89" s="229">
        <v>2</v>
      </c>
      <c r="AY89" s="229">
        <v>0</v>
      </c>
      <c r="AZ89" s="229">
        <f t="shared" si="46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47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27"/>
        <v>28500</v>
      </c>
      <c r="K90" s="199">
        <f t="shared" si="28"/>
        <v>2201.4863067749998</v>
      </c>
      <c r="L90" s="111">
        <f t="shared" si="29"/>
        <v>6604.4589203249998</v>
      </c>
      <c r="M90" s="200">
        <v>0.23173540071315801</v>
      </c>
      <c r="N90" s="201">
        <v>12000</v>
      </c>
      <c r="O90" s="198">
        <f t="shared" si="30"/>
        <v>36000</v>
      </c>
      <c r="P90" s="199">
        <f t="shared" si="31"/>
        <v>2572.2629479160501</v>
      </c>
      <c r="Q90" s="111">
        <f t="shared" si="32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33"/>
        <v>0.83113719298245603</v>
      </c>
      <c r="V90" s="209">
        <f t="shared" si="34"/>
        <v>0.85119463499113701</v>
      </c>
      <c r="W90" s="209">
        <f t="shared" si="35"/>
        <v>0.65798361111111103</v>
      </c>
      <c r="X90" s="209">
        <f t="shared" si="36"/>
        <v>0.72849991283025295</v>
      </c>
      <c r="Y90" s="189"/>
      <c r="Z90" s="214"/>
      <c r="AA90" s="218">
        <v>6825</v>
      </c>
      <c r="AB90" s="198">
        <f t="shared" si="37"/>
        <v>13650</v>
      </c>
      <c r="AC90" s="199">
        <v>2042.89239191193</v>
      </c>
      <c r="AD90" s="111">
        <f t="shared" si="38"/>
        <v>4085.7847838238599</v>
      </c>
      <c r="AE90" s="200">
        <v>0.29932489258782902</v>
      </c>
      <c r="AF90" s="199">
        <v>7848.75</v>
      </c>
      <c r="AG90" s="111">
        <f t="shared" si="39"/>
        <v>15697.5</v>
      </c>
      <c r="AH90" s="199">
        <v>2184.8734131498099</v>
      </c>
      <c r="AI90" s="111">
        <f t="shared" si="40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41"/>
        <v>1.27662564102564</v>
      </c>
      <c r="AN90" s="225">
        <f t="shared" si="42"/>
        <v>1.1492969523483401</v>
      </c>
      <c r="AO90" s="225">
        <f t="shared" si="43"/>
        <v>1.1101092530657699</v>
      </c>
      <c r="AP90" s="225">
        <f t="shared" si="44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45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46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47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27"/>
        <v>60000</v>
      </c>
      <c r="K91" s="199">
        <f t="shared" si="28"/>
        <v>4388.9342240568803</v>
      </c>
      <c r="L91" s="111">
        <f t="shared" si="29"/>
        <v>13166.802672170599</v>
      </c>
      <c r="M91" s="200">
        <v>0.21944671120284401</v>
      </c>
      <c r="N91" s="201">
        <v>25000</v>
      </c>
      <c r="O91" s="198">
        <f t="shared" si="30"/>
        <v>75000</v>
      </c>
      <c r="P91" s="199">
        <f t="shared" si="31"/>
        <v>5074.7051965657502</v>
      </c>
      <c r="Q91" s="111">
        <f t="shared" si="32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33"/>
        <v>0.82719799999999999</v>
      </c>
      <c r="V91" s="209">
        <f t="shared" si="34"/>
        <v>0.79524621585855404</v>
      </c>
      <c r="W91" s="209">
        <f t="shared" si="35"/>
        <v>0.66175839999999997</v>
      </c>
      <c r="X91" s="209">
        <f t="shared" si="36"/>
        <v>0.68778051101280602</v>
      </c>
      <c r="Y91" s="189"/>
      <c r="Z91" s="214"/>
      <c r="AA91" s="218">
        <v>13000</v>
      </c>
      <c r="AB91" s="198">
        <f t="shared" si="37"/>
        <v>26000</v>
      </c>
      <c r="AC91" s="199">
        <v>3684.8760256144201</v>
      </c>
      <c r="AD91" s="111">
        <f t="shared" si="38"/>
        <v>7369.7520512288402</v>
      </c>
      <c r="AE91" s="200">
        <v>0.28345200197033998</v>
      </c>
      <c r="AF91" s="199">
        <v>14950</v>
      </c>
      <c r="AG91" s="111">
        <f t="shared" si="39"/>
        <v>29900</v>
      </c>
      <c r="AH91" s="199">
        <v>3940.9749093946202</v>
      </c>
      <c r="AI91" s="111">
        <f t="shared" si="40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41"/>
        <v>0.84602500000000003</v>
      </c>
      <c r="AN91" s="79">
        <f t="shared" si="42"/>
        <v>0.54895062573040398</v>
      </c>
      <c r="AO91" s="79">
        <f t="shared" si="43"/>
        <v>0.73567391304347796</v>
      </c>
      <c r="AP91" s="79">
        <f t="shared" si="44"/>
        <v>0.513277817419733</v>
      </c>
      <c r="AQ91" s="228"/>
      <c r="AR91" s="228"/>
      <c r="AS91" s="229">
        <v>56</v>
      </c>
      <c r="AT91" s="229">
        <v>22</v>
      </c>
      <c r="AU91" s="229">
        <f t="shared" si="45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46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47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27"/>
        <v>30000</v>
      </c>
      <c r="K92" s="199">
        <f t="shared" si="28"/>
        <v>2229.0013795283498</v>
      </c>
      <c r="L92" s="111">
        <f t="shared" si="29"/>
        <v>6687.00413858505</v>
      </c>
      <c r="M92" s="200">
        <v>0.222900137952835</v>
      </c>
      <c r="N92" s="201">
        <v>12800</v>
      </c>
      <c r="O92" s="198">
        <f t="shared" si="30"/>
        <v>38400</v>
      </c>
      <c r="P92" s="199">
        <f t="shared" si="31"/>
        <v>2639.1376333615599</v>
      </c>
      <c r="Q92" s="111">
        <f t="shared" si="32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33"/>
        <v>0.82355133333333297</v>
      </c>
      <c r="V92" s="209">
        <f t="shared" si="34"/>
        <v>0.64908438966786997</v>
      </c>
      <c r="W92" s="209">
        <f t="shared" si="35"/>
        <v>0.64339947916666695</v>
      </c>
      <c r="X92" s="209">
        <f t="shared" si="36"/>
        <v>0.54821316694921596</v>
      </c>
      <c r="Y92" s="189"/>
      <c r="Z92" s="214"/>
      <c r="AA92" s="218">
        <v>6500</v>
      </c>
      <c r="AB92" s="198">
        <f t="shared" si="37"/>
        <v>13000</v>
      </c>
      <c r="AC92" s="199">
        <v>1871.43240822901</v>
      </c>
      <c r="AD92" s="111">
        <f t="shared" si="38"/>
        <v>3742.86481645802</v>
      </c>
      <c r="AE92" s="200">
        <v>0.28791267818907801</v>
      </c>
      <c r="AF92" s="199">
        <v>7475</v>
      </c>
      <c r="AG92" s="111">
        <f t="shared" si="39"/>
        <v>14950</v>
      </c>
      <c r="AH92" s="199">
        <v>2001.4969606009199</v>
      </c>
      <c r="AI92" s="111">
        <f t="shared" si="40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41"/>
        <v>0.92506461538461504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0.71046822852684499</v>
      </c>
      <c r="AQ92" s="228"/>
      <c r="AR92" s="228"/>
      <c r="AS92" s="229">
        <v>27</v>
      </c>
      <c r="AT92" s="229">
        <v>0</v>
      </c>
      <c r="AU92" s="229">
        <f t="shared" si="45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46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47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27"/>
        <v>42000</v>
      </c>
      <c r="K93" s="199">
        <f t="shared" si="28"/>
        <v>3007.9413576188099</v>
      </c>
      <c r="L93" s="111">
        <f t="shared" si="29"/>
        <v>9023.8240728564197</v>
      </c>
      <c r="M93" s="200">
        <v>0.21485295411562899</v>
      </c>
      <c r="N93" s="201">
        <v>17500</v>
      </c>
      <c r="O93" s="198">
        <f t="shared" si="30"/>
        <v>52500</v>
      </c>
      <c r="P93" s="199">
        <f t="shared" si="31"/>
        <v>3477.9321947467502</v>
      </c>
      <c r="Q93" s="111">
        <f t="shared" si="32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33"/>
        <v>0.81689928571428605</v>
      </c>
      <c r="V93" s="209">
        <f t="shared" si="34"/>
        <v>0.79806631222591995</v>
      </c>
      <c r="W93" s="209">
        <f t="shared" si="35"/>
        <v>0.65351942857142897</v>
      </c>
      <c r="X93" s="209">
        <f t="shared" si="36"/>
        <v>0.69021951327647002</v>
      </c>
      <c r="Y93" s="189"/>
      <c r="Z93" s="214"/>
      <c r="AA93" s="218">
        <v>6825</v>
      </c>
      <c r="AB93" s="198">
        <f t="shared" si="37"/>
        <v>13650</v>
      </c>
      <c r="AC93" s="199">
        <v>1894.0630736255901</v>
      </c>
      <c r="AD93" s="111">
        <f t="shared" si="38"/>
        <v>3788.1261472511801</v>
      </c>
      <c r="AE93" s="200">
        <v>0.27751839906602099</v>
      </c>
      <c r="AF93" s="199">
        <v>7848.75</v>
      </c>
      <c r="AG93" s="111">
        <f t="shared" si="39"/>
        <v>15697.5</v>
      </c>
      <c r="AH93" s="199">
        <v>2025.7004572425701</v>
      </c>
      <c r="AI93" s="111">
        <f t="shared" si="40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41"/>
        <v>1.28270476190476</v>
      </c>
      <c r="AN93" s="225">
        <f t="shared" si="42"/>
        <v>1.00631548470638</v>
      </c>
      <c r="AO93" s="225">
        <f t="shared" si="43"/>
        <v>1.11539544513458</v>
      </c>
      <c r="AP93" s="79">
        <f t="shared" si="44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45"/>
        <v>5</v>
      </c>
      <c r="AV93" s="230"/>
      <c r="AW93" s="229">
        <v>10</v>
      </c>
      <c r="AX93" s="229">
        <v>5</v>
      </c>
      <c r="AY93" s="229">
        <v>9</v>
      </c>
      <c r="AZ93" s="229">
        <f t="shared" si="46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47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27"/>
        <v>31500</v>
      </c>
      <c r="K94" s="199">
        <f t="shared" si="28"/>
        <v>2122.95546272515</v>
      </c>
      <c r="L94" s="111">
        <f t="shared" si="29"/>
        <v>6368.8663881754401</v>
      </c>
      <c r="M94" s="200">
        <v>0.202186234545252</v>
      </c>
      <c r="N94" s="201">
        <v>13500</v>
      </c>
      <c r="O94" s="198">
        <f t="shared" si="30"/>
        <v>40500</v>
      </c>
      <c r="P94" s="199">
        <f t="shared" si="31"/>
        <v>2524.8006038838298</v>
      </c>
      <c r="Q94" s="111">
        <f t="shared" si="32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33"/>
        <v>0.81561396825396804</v>
      </c>
      <c r="V94" s="209">
        <f t="shared" si="34"/>
        <v>0.64201064220651505</v>
      </c>
      <c r="W94" s="209">
        <f t="shared" si="35"/>
        <v>0.63436641975308605</v>
      </c>
      <c r="X94" s="209">
        <f t="shared" si="36"/>
        <v>0.53982876822169501</v>
      </c>
      <c r="Y94" s="189"/>
      <c r="Z94" s="214"/>
      <c r="AA94" s="218">
        <v>6825</v>
      </c>
      <c r="AB94" s="198">
        <f t="shared" si="37"/>
        <v>13650</v>
      </c>
      <c r="AC94" s="199">
        <v>1782.3980239129901</v>
      </c>
      <c r="AD94" s="111">
        <f t="shared" si="38"/>
        <v>3564.7960478259802</v>
      </c>
      <c r="AE94" s="200">
        <v>0.26115721962095001</v>
      </c>
      <c r="AF94" s="199">
        <v>7848.75</v>
      </c>
      <c r="AG94" s="111">
        <f t="shared" si="39"/>
        <v>15697.5</v>
      </c>
      <c r="AH94" s="199">
        <v>1906.27468657494</v>
      </c>
      <c r="AI94" s="111">
        <f t="shared" si="40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41"/>
        <v>0.81998754578754596</v>
      </c>
      <c r="AN94" s="79">
        <f t="shared" si="42"/>
        <v>0.59119230714061899</v>
      </c>
      <c r="AO94" s="79">
        <f t="shared" si="43"/>
        <v>0.71303264851090897</v>
      </c>
      <c r="AP94" s="79">
        <f t="shared" si="44"/>
        <v>0.55277448072989199</v>
      </c>
      <c r="AQ94" s="228"/>
      <c r="AR94" s="228"/>
      <c r="AS94" s="229">
        <v>27</v>
      </c>
      <c r="AT94" s="229">
        <v>22</v>
      </c>
      <c r="AU94" s="229">
        <f t="shared" si="45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46"/>
        <v>-6</v>
      </c>
      <c r="BA94" s="230">
        <f t="shared" ref="BA94:BA99" si="50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47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27"/>
        <v>40500</v>
      </c>
      <c r="K95" s="199">
        <f t="shared" si="28"/>
        <v>3147.9473750143002</v>
      </c>
      <c r="L95" s="111">
        <f t="shared" si="29"/>
        <v>9443.8421250428892</v>
      </c>
      <c r="M95" s="200">
        <v>0.23318128703809601</v>
      </c>
      <c r="N95" s="201">
        <v>16875</v>
      </c>
      <c r="O95" s="198">
        <f t="shared" si="30"/>
        <v>50625</v>
      </c>
      <c r="P95" s="199">
        <f t="shared" si="31"/>
        <v>3639.8141523602799</v>
      </c>
      <c r="Q95" s="111">
        <f t="shared" si="32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33"/>
        <v>0.79947530864197502</v>
      </c>
      <c r="V95" s="209">
        <f t="shared" si="34"/>
        <v>0.75059916357589596</v>
      </c>
      <c r="W95" s="209">
        <f t="shared" si="35"/>
        <v>0.63958024691357995</v>
      </c>
      <c r="X95" s="209">
        <f t="shared" si="36"/>
        <v>0.64916684417374704</v>
      </c>
      <c r="Y95" s="189"/>
      <c r="Z95" s="214"/>
      <c r="AA95" s="218">
        <v>8970</v>
      </c>
      <c r="AB95" s="198">
        <f t="shared" si="37"/>
        <v>17940</v>
      </c>
      <c r="AC95" s="199">
        <v>2701.6966869451398</v>
      </c>
      <c r="AD95" s="111">
        <f t="shared" si="38"/>
        <v>5403.3933738902797</v>
      </c>
      <c r="AE95" s="200">
        <v>0.30119249575754098</v>
      </c>
      <c r="AF95" s="199">
        <v>10315.5</v>
      </c>
      <c r="AG95" s="111">
        <f t="shared" si="39"/>
        <v>20631</v>
      </c>
      <c r="AH95" s="199">
        <v>2889.4646066878299</v>
      </c>
      <c r="AI95" s="111">
        <f t="shared" si="40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41"/>
        <v>1.0833004459308799</v>
      </c>
      <c r="AN95" s="79">
        <f t="shared" si="42"/>
        <v>0.99450653101924602</v>
      </c>
      <c r="AO95" s="79">
        <f t="shared" si="43"/>
        <v>0.94200038776598305</v>
      </c>
      <c r="AP95" s="79">
        <f t="shared" si="44"/>
        <v>0.92987987940088301</v>
      </c>
      <c r="AQ95" s="228"/>
      <c r="AR95" s="228"/>
      <c r="AS95" s="229">
        <v>50</v>
      </c>
      <c r="AT95" s="229">
        <v>42</v>
      </c>
      <c r="AU95" s="229">
        <f t="shared" si="45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46"/>
        <v>-16</v>
      </c>
      <c r="BA95" s="230">
        <f t="shared" si="50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47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27"/>
        <v>45000</v>
      </c>
      <c r="K96" s="199">
        <f t="shared" si="28"/>
        <v>3005.2581528114501</v>
      </c>
      <c r="L96" s="111">
        <f t="shared" si="29"/>
        <v>9015.7744584343309</v>
      </c>
      <c r="M96" s="200">
        <v>0.20035054352076301</v>
      </c>
      <c r="N96" s="201">
        <v>18800</v>
      </c>
      <c r="O96" s="198">
        <f t="shared" si="30"/>
        <v>56400</v>
      </c>
      <c r="P96" s="199">
        <f t="shared" si="31"/>
        <v>3484.0959518260702</v>
      </c>
      <c r="Q96" s="111">
        <f t="shared" si="32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33"/>
        <v>0.79707844444444398</v>
      </c>
      <c r="V96" s="209">
        <f t="shared" si="34"/>
        <v>0.80105597509081705</v>
      </c>
      <c r="W96" s="209">
        <f t="shared" si="35"/>
        <v>0.63596684397163095</v>
      </c>
      <c r="X96" s="209">
        <f t="shared" si="36"/>
        <v>0.690962600710882</v>
      </c>
      <c r="Y96" s="189"/>
      <c r="Z96" s="214"/>
      <c r="AA96" s="218">
        <v>9750</v>
      </c>
      <c r="AB96" s="198">
        <f t="shared" si="37"/>
        <v>19500</v>
      </c>
      <c r="AC96" s="199">
        <v>2523.1646574646102</v>
      </c>
      <c r="AD96" s="111">
        <f t="shared" si="38"/>
        <v>5046.3293149292203</v>
      </c>
      <c r="AE96" s="200">
        <v>0.258786118714319</v>
      </c>
      <c r="AF96" s="199">
        <v>11212.5</v>
      </c>
      <c r="AG96" s="111">
        <f t="shared" si="39"/>
        <v>22425</v>
      </c>
      <c r="AH96" s="199">
        <v>2698.5246011583999</v>
      </c>
      <c r="AI96" s="111">
        <f t="shared" si="40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41"/>
        <v>1.17987128205128</v>
      </c>
      <c r="AN96" s="225">
        <f t="shared" si="42"/>
        <v>1.01711158342665</v>
      </c>
      <c r="AO96" s="225">
        <f t="shared" si="43"/>
        <v>1.0259750278706801</v>
      </c>
      <c r="AP96" s="79">
        <f t="shared" si="44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45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46"/>
        <v>-10</v>
      </c>
      <c r="BA96" s="230">
        <f t="shared" si="50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47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27"/>
        <v>21000</v>
      </c>
      <c r="K97" s="199">
        <f t="shared" si="28"/>
        <v>1770.6132131797499</v>
      </c>
      <c r="L97" s="111">
        <f t="shared" si="29"/>
        <v>5311.8396395392401</v>
      </c>
      <c r="M97" s="200">
        <v>0.25294474473996398</v>
      </c>
      <c r="N97" s="201">
        <v>9000</v>
      </c>
      <c r="O97" s="198">
        <f t="shared" si="30"/>
        <v>27000</v>
      </c>
      <c r="P97" s="199">
        <f t="shared" si="31"/>
        <v>2105.7649999601999</v>
      </c>
      <c r="Q97" s="111">
        <f t="shared" si="32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33"/>
        <v>0.79607238095238098</v>
      </c>
      <c r="V97" s="209">
        <f t="shared" si="34"/>
        <v>0.42090879087493199</v>
      </c>
      <c r="W97" s="209">
        <f t="shared" si="35"/>
        <v>0.61916740740740706</v>
      </c>
      <c r="X97" s="209">
        <f t="shared" si="36"/>
        <v>0.35391730163657897</v>
      </c>
      <c r="Y97" s="189"/>
      <c r="Z97" s="214"/>
      <c r="AA97" s="218">
        <v>4225</v>
      </c>
      <c r="AB97" s="198">
        <f t="shared" si="37"/>
        <v>8450</v>
      </c>
      <c r="AC97" s="199">
        <v>1380.39324759653</v>
      </c>
      <c r="AD97" s="111">
        <f t="shared" si="38"/>
        <v>2760.7864951930601</v>
      </c>
      <c r="AE97" s="200">
        <v>0.32672029528912</v>
      </c>
      <c r="AF97" s="199">
        <v>4858.75</v>
      </c>
      <c r="AG97" s="111">
        <f t="shared" si="39"/>
        <v>9717.5</v>
      </c>
      <c r="AH97" s="199">
        <v>1476.33057830449</v>
      </c>
      <c r="AI97" s="111">
        <f t="shared" si="40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41"/>
        <v>0.75183668639053303</v>
      </c>
      <c r="AN97" s="79">
        <f t="shared" si="42"/>
        <v>0.18896064614497399</v>
      </c>
      <c r="AO97" s="79">
        <f t="shared" si="43"/>
        <v>0.65377103164394101</v>
      </c>
      <c r="AP97" s="79">
        <f t="shared" si="44"/>
        <v>0.17668129606823199</v>
      </c>
      <c r="AQ97" s="228"/>
      <c r="AR97" s="228"/>
      <c r="AS97" s="229">
        <v>24</v>
      </c>
      <c r="AT97" s="229">
        <v>22</v>
      </c>
      <c r="AU97" s="229">
        <f t="shared" si="45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46"/>
        <v>-4</v>
      </c>
      <c r="BA97" s="230">
        <f t="shared" si="50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47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27"/>
        <v>39000</v>
      </c>
      <c r="K98" s="199">
        <f t="shared" si="28"/>
        <v>3232.0780436884902</v>
      </c>
      <c r="L98" s="111">
        <f t="shared" si="29"/>
        <v>9696.2341310654792</v>
      </c>
      <c r="M98" s="200">
        <v>0.248621387976038</v>
      </c>
      <c r="N98" s="201">
        <v>16250</v>
      </c>
      <c r="O98" s="198">
        <f t="shared" si="30"/>
        <v>48750</v>
      </c>
      <c r="P98" s="199">
        <f t="shared" si="31"/>
        <v>3737.09023801482</v>
      </c>
      <c r="Q98" s="111">
        <f t="shared" si="32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33"/>
        <v>0.79580538461538497</v>
      </c>
      <c r="V98" s="209">
        <f t="shared" si="34"/>
        <v>0.880701712084342</v>
      </c>
      <c r="W98" s="209">
        <f t="shared" si="35"/>
        <v>0.63664430769230795</v>
      </c>
      <c r="X98" s="209">
        <f t="shared" si="36"/>
        <v>0.76168796720807996</v>
      </c>
      <c r="Y98" s="189"/>
      <c r="Z98" s="214"/>
      <c r="AA98" s="218">
        <v>8450</v>
      </c>
      <c r="AB98" s="198">
        <f t="shared" si="37"/>
        <v>16900</v>
      </c>
      <c r="AC98" s="199">
        <v>2713.5988575134702</v>
      </c>
      <c r="AD98" s="111">
        <f t="shared" si="38"/>
        <v>5427.1977150269404</v>
      </c>
      <c r="AE98" s="200">
        <v>0.32113595946904899</v>
      </c>
      <c r="AF98" s="199">
        <v>9717.5</v>
      </c>
      <c r="AG98" s="111">
        <f t="shared" si="39"/>
        <v>19435</v>
      </c>
      <c r="AH98" s="199">
        <v>2902.1939781106498</v>
      </c>
      <c r="AI98" s="111">
        <f t="shared" si="40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41"/>
        <v>1.0085011834319499</v>
      </c>
      <c r="AN98" s="79">
        <f t="shared" si="42"/>
        <v>0.76692617784597095</v>
      </c>
      <c r="AO98" s="79">
        <f t="shared" si="43"/>
        <v>0.87695755081039395</v>
      </c>
      <c r="AP98" s="79">
        <f t="shared" si="44"/>
        <v>0.71708852533517797</v>
      </c>
      <c r="AQ98" s="228"/>
      <c r="AR98" s="228"/>
      <c r="AS98" s="229">
        <v>33</v>
      </c>
      <c r="AT98" s="229">
        <v>0</v>
      </c>
      <c r="AU98" s="229">
        <f t="shared" si="45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46"/>
        <v>-8</v>
      </c>
      <c r="BA98" s="230">
        <f t="shared" si="50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47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27"/>
        <v>42000</v>
      </c>
      <c r="K99" s="199">
        <f t="shared" si="28"/>
        <v>3680.9343956358098</v>
      </c>
      <c r="L99" s="111">
        <f t="shared" si="29"/>
        <v>11042.8031869074</v>
      </c>
      <c r="M99" s="200">
        <v>0.26292388540255801</v>
      </c>
      <c r="N99" s="201">
        <v>17500</v>
      </c>
      <c r="O99" s="198">
        <f t="shared" si="30"/>
        <v>52500</v>
      </c>
      <c r="P99" s="199">
        <f t="shared" si="31"/>
        <v>4256.0803949539004</v>
      </c>
      <c r="Q99" s="111">
        <f t="shared" si="32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33"/>
        <v>0.79045761904761902</v>
      </c>
      <c r="V99" s="209">
        <f t="shared" si="34"/>
        <v>0.793188092891565</v>
      </c>
      <c r="W99" s="209">
        <f t="shared" si="35"/>
        <v>0.63236609523809495</v>
      </c>
      <c r="X99" s="209">
        <f t="shared" si="36"/>
        <v>0.68600051277108298</v>
      </c>
      <c r="Y99" s="189"/>
      <c r="Z99" s="214"/>
      <c r="AA99" s="218">
        <v>8125</v>
      </c>
      <c r="AB99" s="198">
        <f t="shared" si="37"/>
        <v>16250</v>
      </c>
      <c r="AC99" s="199">
        <v>2759.3314014903899</v>
      </c>
      <c r="AD99" s="111">
        <f t="shared" si="38"/>
        <v>5518.6628029807798</v>
      </c>
      <c r="AE99" s="200">
        <v>0.33961001864497098</v>
      </c>
      <c r="AF99" s="199">
        <v>9343.75</v>
      </c>
      <c r="AG99" s="111">
        <f t="shared" si="39"/>
        <v>18687.5</v>
      </c>
      <c r="AH99" s="199">
        <v>2951.1049338939702</v>
      </c>
      <c r="AI99" s="111">
        <f t="shared" si="40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41"/>
        <v>0.91856984615384596</v>
      </c>
      <c r="AN99" s="79">
        <f t="shared" si="42"/>
        <v>0.72176361234619801</v>
      </c>
      <c r="AO99" s="79">
        <f t="shared" si="43"/>
        <v>0.79875638795986603</v>
      </c>
      <c r="AP99" s="79">
        <f t="shared" si="44"/>
        <v>0.67486078760747803</v>
      </c>
      <c r="AQ99" s="228"/>
      <c r="AR99" s="228"/>
      <c r="AS99" s="229">
        <v>33</v>
      </c>
      <c r="AT99" s="229">
        <v>20</v>
      </c>
      <c r="AU99" s="229">
        <f t="shared" si="45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46"/>
        <v>-6</v>
      </c>
      <c r="BA99" s="230">
        <f t="shared" si="50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47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27"/>
        <v>40500</v>
      </c>
      <c r="K100" s="195">
        <f t="shared" si="28"/>
        <v>3320.5557086545</v>
      </c>
      <c r="L100" s="111">
        <f t="shared" si="29"/>
        <v>9961.6671259635004</v>
      </c>
      <c r="M100" s="196">
        <v>0.24596708952996299</v>
      </c>
      <c r="N100" s="197">
        <v>16875</v>
      </c>
      <c r="O100" s="198">
        <f t="shared" si="30"/>
        <v>50625</v>
      </c>
      <c r="P100" s="195">
        <f t="shared" si="31"/>
        <v>3839.3925381317699</v>
      </c>
      <c r="Q100" s="111">
        <f t="shared" si="32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33"/>
        <v>0.78710419753086402</v>
      </c>
      <c r="V100" s="209">
        <f t="shared" si="34"/>
        <v>0.89216793611143597</v>
      </c>
      <c r="W100" s="209">
        <f t="shared" si="35"/>
        <v>0.629683358024691</v>
      </c>
      <c r="X100" s="209">
        <f t="shared" si="36"/>
        <v>0.77160470150178195</v>
      </c>
      <c r="Y100" s="189"/>
      <c r="Z100" s="214"/>
      <c r="AA100" s="215">
        <v>8775</v>
      </c>
      <c r="AB100" s="198">
        <f t="shared" si="37"/>
        <v>17550</v>
      </c>
      <c r="AC100" s="195">
        <v>2787.8832303911799</v>
      </c>
      <c r="AD100" s="111">
        <f t="shared" si="38"/>
        <v>5575.7664607823599</v>
      </c>
      <c r="AE100" s="196">
        <v>0.31770749064286902</v>
      </c>
      <c r="AF100" s="195">
        <v>10091.25</v>
      </c>
      <c r="AG100" s="111">
        <f t="shared" si="39"/>
        <v>20182.5</v>
      </c>
      <c r="AH100" s="195">
        <v>2981.6411149033702</v>
      </c>
      <c r="AI100" s="111">
        <f t="shared" si="40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41"/>
        <v>0.73867065527065501</v>
      </c>
      <c r="AN100" s="79">
        <f t="shared" si="42"/>
        <v>0.70288811907127302</v>
      </c>
      <c r="AO100" s="79">
        <f t="shared" si="43"/>
        <v>0.64232230893100495</v>
      </c>
      <c r="AP100" s="79">
        <f t="shared" si="44"/>
        <v>0.65721189253975898</v>
      </c>
      <c r="AQ100" s="228"/>
      <c r="AR100" s="228"/>
      <c r="AS100" s="229">
        <v>42</v>
      </c>
      <c r="AT100" s="229">
        <v>0</v>
      </c>
      <c r="AU100" s="229">
        <f t="shared" si="45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46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47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27"/>
        <v>30000</v>
      </c>
      <c r="K101" s="199">
        <f t="shared" si="28"/>
        <v>2553.9848341911002</v>
      </c>
      <c r="L101" s="111">
        <f t="shared" si="29"/>
        <v>7661.9545025732996</v>
      </c>
      <c r="M101" s="200">
        <v>0.25539848341910998</v>
      </c>
      <c r="N101" s="201">
        <v>12800</v>
      </c>
      <c r="O101" s="198">
        <f t="shared" si="30"/>
        <v>38400</v>
      </c>
      <c r="P101" s="199">
        <f t="shared" si="31"/>
        <v>3023.9180436822498</v>
      </c>
      <c r="Q101" s="111">
        <f t="shared" si="32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33"/>
        <v>0.78306033333333303</v>
      </c>
      <c r="V101" s="209">
        <f t="shared" si="34"/>
        <v>0.78387701179677505</v>
      </c>
      <c r="W101" s="209">
        <f t="shared" si="35"/>
        <v>0.61176588541666699</v>
      </c>
      <c r="X101" s="209">
        <f t="shared" si="36"/>
        <v>0.66205828699052105</v>
      </c>
      <c r="Y101" s="189"/>
      <c r="Z101" s="214"/>
      <c r="AA101" s="218">
        <v>6500</v>
      </c>
      <c r="AB101" s="198">
        <f t="shared" si="37"/>
        <v>13000</v>
      </c>
      <c r="AC101" s="199">
        <v>2144.2831003729402</v>
      </c>
      <c r="AD101" s="111">
        <f t="shared" si="38"/>
        <v>4288.5662007458805</v>
      </c>
      <c r="AE101" s="200">
        <v>0.32988970774968301</v>
      </c>
      <c r="AF101" s="199">
        <v>7475</v>
      </c>
      <c r="AG101" s="111">
        <f t="shared" si="39"/>
        <v>14950</v>
      </c>
      <c r="AH101" s="199">
        <v>2293.31077584886</v>
      </c>
      <c r="AI101" s="111">
        <f t="shared" si="40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41"/>
        <v>1.1380399999999999</v>
      </c>
      <c r="AN101" s="79">
        <f t="shared" si="42"/>
        <v>0.70009645635826101</v>
      </c>
      <c r="AO101" s="79">
        <f t="shared" si="43"/>
        <v>0.98960000000000004</v>
      </c>
      <c r="AP101" s="79">
        <f t="shared" si="44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51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52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53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27"/>
        <v>36000</v>
      </c>
      <c r="K102" s="199">
        <f t="shared" si="28"/>
        <v>3004.28093533322</v>
      </c>
      <c r="L102" s="111">
        <f t="shared" si="29"/>
        <v>9012.8428059996695</v>
      </c>
      <c r="M102" s="200">
        <v>0.25035674461110202</v>
      </c>
      <c r="N102" s="201">
        <v>15500</v>
      </c>
      <c r="O102" s="198">
        <f t="shared" si="30"/>
        <v>46500</v>
      </c>
      <c r="P102" s="199">
        <f t="shared" si="31"/>
        <v>3589.4898258616799</v>
      </c>
      <c r="Q102" s="111">
        <f t="shared" si="32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33"/>
        <v>0.77793055555555601</v>
      </c>
      <c r="V102" s="209">
        <f t="shared" si="34"/>
        <v>0.906994627106814</v>
      </c>
      <c r="W102" s="209">
        <f t="shared" si="35"/>
        <v>0.60226881720430103</v>
      </c>
      <c r="X102" s="209">
        <f t="shared" si="36"/>
        <v>0.75912366348957205</v>
      </c>
      <c r="Y102" s="189"/>
      <c r="Z102" s="214"/>
      <c r="AA102" s="218">
        <v>7800</v>
      </c>
      <c r="AB102" s="198">
        <f t="shared" si="37"/>
        <v>15600</v>
      </c>
      <c r="AC102" s="199">
        <v>2522.3442019568602</v>
      </c>
      <c r="AD102" s="111">
        <f t="shared" si="38"/>
        <v>5044.6884039137203</v>
      </c>
      <c r="AE102" s="200">
        <v>0.32337746178934101</v>
      </c>
      <c r="AF102" s="199">
        <v>8970</v>
      </c>
      <c r="AG102" s="111">
        <f t="shared" si="39"/>
        <v>17940</v>
      </c>
      <c r="AH102" s="199">
        <v>2697.6471239928601</v>
      </c>
      <c r="AI102" s="111">
        <f t="shared" si="40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41"/>
        <v>0.81846538461538498</v>
      </c>
      <c r="AN102" s="79">
        <f t="shared" si="42"/>
        <v>0.61780029814767201</v>
      </c>
      <c r="AO102" s="79">
        <f t="shared" si="43"/>
        <v>0.71170903010033404</v>
      </c>
      <c r="AP102" s="79">
        <f t="shared" si="44"/>
        <v>0.57765338770235897</v>
      </c>
      <c r="AQ102" s="228"/>
      <c r="AR102" s="228"/>
      <c r="AS102" s="229">
        <v>33</v>
      </c>
      <c r="AT102" s="229">
        <v>0</v>
      </c>
      <c r="AU102" s="229">
        <f t="shared" si="51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52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53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27"/>
        <v>120000</v>
      </c>
      <c r="K103" s="199">
        <f t="shared" si="28"/>
        <v>8000</v>
      </c>
      <c r="L103" s="111">
        <f t="shared" si="29"/>
        <v>24000</v>
      </c>
      <c r="M103" s="200">
        <v>0.2</v>
      </c>
      <c r="N103" s="201">
        <v>48000</v>
      </c>
      <c r="O103" s="198">
        <f t="shared" si="30"/>
        <v>144000</v>
      </c>
      <c r="P103" s="199">
        <f t="shared" si="31"/>
        <v>8880</v>
      </c>
      <c r="Q103" s="111">
        <f t="shared" si="32"/>
        <v>26640</v>
      </c>
      <c r="R103" s="200">
        <v>0.185</v>
      </c>
      <c r="S103" s="208">
        <v>93347.8</v>
      </c>
      <c r="T103" s="208">
        <v>19673.86</v>
      </c>
      <c r="U103" s="209">
        <f t="shared" si="33"/>
        <v>0.77789833333333303</v>
      </c>
      <c r="V103" s="209">
        <f t="shared" si="34"/>
        <v>0.81974416666666705</v>
      </c>
      <c r="W103" s="209">
        <f t="shared" si="35"/>
        <v>0.64824861111111098</v>
      </c>
      <c r="X103" s="209">
        <f t="shared" si="36"/>
        <v>0.73850825825825805</v>
      </c>
      <c r="Y103" s="189"/>
      <c r="Z103" s="214"/>
      <c r="AA103" s="218">
        <v>25000</v>
      </c>
      <c r="AB103" s="198">
        <f t="shared" si="37"/>
        <v>50000</v>
      </c>
      <c r="AC103" s="199">
        <v>6142.1254261612203</v>
      </c>
      <c r="AD103" s="111">
        <f t="shared" si="38"/>
        <v>12284.250852322401</v>
      </c>
      <c r="AE103" s="200">
        <v>0.24568501704644899</v>
      </c>
      <c r="AF103" s="199">
        <v>28750</v>
      </c>
      <c r="AG103" s="111">
        <f t="shared" si="39"/>
        <v>57500</v>
      </c>
      <c r="AH103" s="199">
        <v>6569.0031432794303</v>
      </c>
      <c r="AI103" s="111">
        <f t="shared" si="40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41"/>
        <v>0.89103860000000001</v>
      </c>
      <c r="AN103" s="79">
        <f t="shared" si="42"/>
        <v>0.90016722492356205</v>
      </c>
      <c r="AO103" s="79">
        <f t="shared" si="43"/>
        <v>0.77481617391304303</v>
      </c>
      <c r="AP103" s="79">
        <f t="shared" si="44"/>
        <v>0.84167108454751005</v>
      </c>
      <c r="AQ103" s="228"/>
      <c r="AR103" s="228"/>
      <c r="AS103" s="229">
        <v>56</v>
      </c>
      <c r="AT103" s="229">
        <v>312</v>
      </c>
      <c r="AU103" s="229">
        <f t="shared" si="51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52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53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27"/>
        <v>30000</v>
      </c>
      <c r="K104" s="199">
        <f t="shared" si="28"/>
        <v>2103.3447804715302</v>
      </c>
      <c r="L104" s="111">
        <f t="shared" si="29"/>
        <v>6310.03434141459</v>
      </c>
      <c r="M104" s="200">
        <v>0.210334478047153</v>
      </c>
      <c r="N104" s="201">
        <v>12800</v>
      </c>
      <c r="O104" s="198">
        <f t="shared" si="30"/>
        <v>38400</v>
      </c>
      <c r="P104" s="199">
        <f t="shared" si="31"/>
        <v>2490.3602200782798</v>
      </c>
      <c r="Q104" s="111">
        <f t="shared" si="32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33"/>
        <v>0.77755766666666704</v>
      </c>
      <c r="V104" s="209">
        <f t="shared" si="34"/>
        <v>0.60922013922640605</v>
      </c>
      <c r="W104" s="209">
        <f t="shared" si="35"/>
        <v>0.60746692708333305</v>
      </c>
      <c r="X104" s="209">
        <f t="shared" si="36"/>
        <v>0.51454403650878999</v>
      </c>
      <c r="Y104" s="189"/>
      <c r="Z104" s="214"/>
      <c r="AA104" s="218">
        <v>6500</v>
      </c>
      <c r="AB104" s="198">
        <f t="shared" si="37"/>
        <v>13000</v>
      </c>
      <c r="AC104" s="199">
        <v>1765.9332219375499</v>
      </c>
      <c r="AD104" s="111">
        <f t="shared" si="38"/>
        <v>3531.8664438750998</v>
      </c>
      <c r="AE104" s="200">
        <v>0.27168203414423903</v>
      </c>
      <c r="AF104" s="199">
        <v>7475</v>
      </c>
      <c r="AG104" s="111">
        <f t="shared" si="39"/>
        <v>14950</v>
      </c>
      <c r="AH104" s="199">
        <v>1888.6655808622099</v>
      </c>
      <c r="AI104" s="111">
        <f t="shared" si="40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41"/>
        <v>1.14933538461538</v>
      </c>
      <c r="AN104" s="79">
        <f t="shared" si="42"/>
        <v>0.55600630182533795</v>
      </c>
      <c r="AO104" s="79">
        <f t="shared" si="43"/>
        <v>0.99942207357859503</v>
      </c>
      <c r="AP104" s="79">
        <f t="shared" si="44"/>
        <v>0.51987499001901605</v>
      </c>
      <c r="AQ104" s="228"/>
      <c r="AR104" s="228"/>
      <c r="AS104" s="229">
        <v>36</v>
      </c>
      <c r="AT104" s="229">
        <v>10</v>
      </c>
      <c r="AU104" s="229">
        <f t="shared" si="51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52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53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27"/>
        <v>24000</v>
      </c>
      <c r="K105" s="199">
        <f t="shared" si="28"/>
        <v>1280</v>
      </c>
      <c r="L105" s="111">
        <f t="shared" si="29"/>
        <v>3840</v>
      </c>
      <c r="M105" s="200">
        <v>0.16</v>
      </c>
      <c r="N105" s="201">
        <v>11500</v>
      </c>
      <c r="O105" s="198">
        <f t="shared" si="30"/>
        <v>34500</v>
      </c>
      <c r="P105" s="199">
        <f t="shared" si="31"/>
        <v>1725</v>
      </c>
      <c r="Q105" s="111">
        <f t="shared" si="32"/>
        <v>5175</v>
      </c>
      <c r="R105" s="200">
        <v>0.15</v>
      </c>
      <c r="S105" s="208">
        <v>18431.47</v>
      </c>
      <c r="T105" s="208">
        <v>3875.84</v>
      </c>
      <c r="U105" s="209">
        <f t="shared" si="33"/>
        <v>0.76797791666666704</v>
      </c>
      <c r="V105" s="209">
        <f t="shared" si="34"/>
        <v>1.0093333333333301</v>
      </c>
      <c r="W105" s="209">
        <f t="shared" si="35"/>
        <v>0.53424550724637698</v>
      </c>
      <c r="X105" s="209">
        <f t="shared" si="36"/>
        <v>0.74895458937198101</v>
      </c>
      <c r="Y105" s="189"/>
      <c r="Z105" s="214"/>
      <c r="AA105" s="218">
        <v>5200</v>
      </c>
      <c r="AB105" s="198">
        <f t="shared" si="37"/>
        <v>10400</v>
      </c>
      <c r="AC105" s="199">
        <v>943.24041437326503</v>
      </c>
      <c r="AD105" s="111">
        <f t="shared" si="38"/>
        <v>1886.4808287465301</v>
      </c>
      <c r="AE105" s="200">
        <v>0.181392387379474</v>
      </c>
      <c r="AF105" s="199">
        <v>5980</v>
      </c>
      <c r="AG105" s="111">
        <f t="shared" si="39"/>
        <v>11960</v>
      </c>
      <c r="AH105" s="199">
        <v>1008.79562317221</v>
      </c>
      <c r="AI105" s="111">
        <f t="shared" si="40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41"/>
        <v>0.91554615384615401</v>
      </c>
      <c r="AN105" s="79">
        <f t="shared" si="42"/>
        <v>0.76870646014651001</v>
      </c>
      <c r="AO105" s="79">
        <f t="shared" si="43"/>
        <v>0.79612709030100304</v>
      </c>
      <c r="AP105" s="79">
        <f t="shared" si="44"/>
        <v>0.71875311841655698</v>
      </c>
      <c r="AQ105" s="228"/>
      <c r="AR105" s="228"/>
      <c r="AS105" s="229">
        <v>27</v>
      </c>
      <c r="AT105" s="229">
        <v>0</v>
      </c>
      <c r="AU105" s="229">
        <f t="shared" si="51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52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53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27"/>
        <v>31500</v>
      </c>
      <c r="K106" s="199">
        <f t="shared" si="28"/>
        <v>2100</v>
      </c>
      <c r="L106" s="111">
        <f t="shared" si="29"/>
        <v>6300</v>
      </c>
      <c r="M106" s="200">
        <v>0.2</v>
      </c>
      <c r="N106" s="201">
        <v>13500</v>
      </c>
      <c r="O106" s="198">
        <f t="shared" si="30"/>
        <v>40500</v>
      </c>
      <c r="P106" s="199">
        <f t="shared" si="31"/>
        <v>2497.5</v>
      </c>
      <c r="Q106" s="111">
        <f t="shared" si="32"/>
        <v>7492.5</v>
      </c>
      <c r="R106" s="200">
        <v>0.185</v>
      </c>
      <c r="S106" s="208">
        <v>23649.46</v>
      </c>
      <c r="T106" s="208">
        <v>1820.86</v>
      </c>
      <c r="U106" s="209">
        <f t="shared" si="33"/>
        <v>0.75077650793650796</v>
      </c>
      <c r="V106" s="209">
        <f t="shared" si="34"/>
        <v>0.28902539682539702</v>
      </c>
      <c r="W106" s="209">
        <f t="shared" si="35"/>
        <v>0.58393728395061695</v>
      </c>
      <c r="X106" s="209">
        <f t="shared" si="36"/>
        <v>0.24302435769102401</v>
      </c>
      <c r="Y106" s="189"/>
      <c r="Z106" s="214"/>
      <c r="AA106" s="218">
        <v>6825</v>
      </c>
      <c r="AB106" s="198">
        <f t="shared" si="37"/>
        <v>13650</v>
      </c>
      <c r="AC106" s="199">
        <v>1694.3270525391499</v>
      </c>
      <c r="AD106" s="111">
        <f t="shared" si="38"/>
        <v>3388.6541050782998</v>
      </c>
      <c r="AE106" s="200">
        <v>0.248253047991084</v>
      </c>
      <c r="AF106" s="199">
        <v>7848.75</v>
      </c>
      <c r="AG106" s="111">
        <f t="shared" si="39"/>
        <v>15697.5</v>
      </c>
      <c r="AH106" s="199">
        <v>1812.08278269062</v>
      </c>
      <c r="AI106" s="111">
        <f t="shared" si="40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41"/>
        <v>1.0981355311355301</v>
      </c>
      <c r="AN106" s="79">
        <f t="shared" si="42"/>
        <v>0.72203592462661903</v>
      </c>
      <c r="AO106" s="79">
        <f t="shared" si="43"/>
        <v>0.95490046185698396</v>
      </c>
      <c r="AP106" s="79">
        <f t="shared" si="44"/>
        <v>0.67511540404546</v>
      </c>
      <c r="AQ106" s="228"/>
      <c r="AR106" s="228"/>
      <c r="AS106" s="229">
        <v>27</v>
      </c>
      <c r="AT106" s="229">
        <v>0</v>
      </c>
      <c r="AU106" s="229">
        <f t="shared" si="51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52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53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27"/>
        <v>25500</v>
      </c>
      <c r="K107" s="199">
        <f t="shared" si="28"/>
        <v>2209.47080860302</v>
      </c>
      <c r="L107" s="111">
        <f t="shared" si="29"/>
        <v>6628.4124258090696</v>
      </c>
      <c r="M107" s="200">
        <v>0.259937742188591</v>
      </c>
      <c r="N107" s="201">
        <v>11000</v>
      </c>
      <c r="O107" s="198">
        <f t="shared" si="30"/>
        <v>33000</v>
      </c>
      <c r="P107" s="199">
        <f t="shared" si="31"/>
        <v>2644.8665267689198</v>
      </c>
      <c r="Q107" s="111">
        <f t="shared" si="32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33"/>
        <v>0.74584196078431397</v>
      </c>
      <c r="V107" s="209">
        <f t="shared" si="34"/>
        <v>0.55954273236811902</v>
      </c>
      <c r="W107" s="209">
        <f t="shared" si="35"/>
        <v>0.57633242424242404</v>
      </c>
      <c r="X107" s="209">
        <f t="shared" si="36"/>
        <v>0.46743127519695399</v>
      </c>
      <c r="Y107" s="189"/>
      <c r="Z107" s="214"/>
      <c r="AA107" s="218">
        <v>5525</v>
      </c>
      <c r="AB107" s="198">
        <f t="shared" si="37"/>
        <v>11050</v>
      </c>
      <c r="AC107" s="199">
        <v>1855.03486638963</v>
      </c>
      <c r="AD107" s="111">
        <f t="shared" si="38"/>
        <v>3710.06973277926</v>
      </c>
      <c r="AE107" s="200">
        <v>0.33575291699359699</v>
      </c>
      <c r="AF107" s="199">
        <v>6353.75</v>
      </c>
      <c r="AG107" s="111">
        <f t="shared" si="39"/>
        <v>12707.5</v>
      </c>
      <c r="AH107" s="199">
        <v>1983.9597896037001</v>
      </c>
      <c r="AI107" s="111">
        <f t="shared" si="40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41"/>
        <v>1.01548325791855</v>
      </c>
      <c r="AN107" s="79">
        <f t="shared" si="42"/>
        <v>0.77052999159088498</v>
      </c>
      <c r="AO107" s="79">
        <f t="shared" si="43"/>
        <v>0.88302891992917598</v>
      </c>
      <c r="AP107" s="79">
        <f t="shared" si="44"/>
        <v>0.72045815015510795</v>
      </c>
      <c r="AQ107" s="228"/>
      <c r="AR107" s="228"/>
      <c r="AS107" s="229">
        <v>27</v>
      </c>
      <c r="AT107" s="229">
        <v>22</v>
      </c>
      <c r="AU107" s="229">
        <f t="shared" si="51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52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53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27"/>
        <v>25500</v>
      </c>
      <c r="K108" s="199">
        <f t="shared" si="28"/>
        <v>2013.8871571647301</v>
      </c>
      <c r="L108" s="111">
        <f t="shared" si="29"/>
        <v>6041.6614714941798</v>
      </c>
      <c r="M108" s="200">
        <v>0.23692790084290899</v>
      </c>
      <c r="N108" s="201">
        <v>11000</v>
      </c>
      <c r="O108" s="198">
        <f t="shared" si="30"/>
        <v>33000</v>
      </c>
      <c r="P108" s="199">
        <f t="shared" si="31"/>
        <v>2410.7413910765999</v>
      </c>
      <c r="Q108" s="111">
        <f t="shared" si="32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33"/>
        <v>0.732137647058823</v>
      </c>
      <c r="V108" s="209">
        <f t="shared" si="34"/>
        <v>0.75016285195455101</v>
      </c>
      <c r="W108" s="209">
        <f t="shared" si="35"/>
        <v>0.56574272727272701</v>
      </c>
      <c r="X108" s="209">
        <f t="shared" si="36"/>
        <v>0.62667166993746204</v>
      </c>
      <c r="Y108" s="189"/>
      <c r="Z108" s="214"/>
      <c r="AA108" s="218">
        <v>5525</v>
      </c>
      <c r="AB108" s="198">
        <f t="shared" si="37"/>
        <v>11050</v>
      </c>
      <c r="AC108" s="199">
        <v>1690.82609236955</v>
      </c>
      <c r="AD108" s="111">
        <f t="shared" si="38"/>
        <v>3381.6521847391</v>
      </c>
      <c r="AE108" s="200">
        <v>0.30603187192209103</v>
      </c>
      <c r="AF108" s="199">
        <v>6353.75</v>
      </c>
      <c r="AG108" s="111">
        <f t="shared" si="39"/>
        <v>12707.5</v>
      </c>
      <c r="AH108" s="199">
        <v>1808.3385057892301</v>
      </c>
      <c r="AI108" s="111">
        <f t="shared" si="40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41"/>
        <v>0.91755203619909498</v>
      </c>
      <c r="AN108" s="79">
        <f t="shared" si="42"/>
        <v>0.76853557315224297</v>
      </c>
      <c r="AO108" s="79">
        <f t="shared" si="43"/>
        <v>0.79787133582530001</v>
      </c>
      <c r="AP108" s="79">
        <f t="shared" si="44"/>
        <v>0.71859333628073396</v>
      </c>
      <c r="AQ108" s="228"/>
      <c r="AR108" s="228"/>
      <c r="AS108" s="229">
        <v>24</v>
      </c>
      <c r="AT108" s="229">
        <v>44</v>
      </c>
      <c r="AU108" s="229">
        <f t="shared" si="51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52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53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27"/>
        <v>28500</v>
      </c>
      <c r="K109" s="199">
        <f t="shared" si="28"/>
        <v>2311.8285409656901</v>
      </c>
      <c r="L109" s="111">
        <f t="shared" si="29"/>
        <v>6935.4856228970802</v>
      </c>
      <c r="M109" s="200">
        <v>0.24335037273323101</v>
      </c>
      <c r="N109" s="201">
        <v>12000</v>
      </c>
      <c r="O109" s="198">
        <f t="shared" si="30"/>
        <v>36000</v>
      </c>
      <c r="P109" s="199">
        <f t="shared" si="31"/>
        <v>2701.1891373388698</v>
      </c>
      <c r="Q109" s="111">
        <f t="shared" si="32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33"/>
        <v>0.73082666666666696</v>
      </c>
      <c r="V109" s="209">
        <f t="shared" si="34"/>
        <v>0.73260767540565896</v>
      </c>
      <c r="W109" s="209">
        <f t="shared" si="35"/>
        <v>0.57857111111111104</v>
      </c>
      <c r="X109" s="209">
        <f t="shared" si="36"/>
        <v>0.62700656904087804</v>
      </c>
      <c r="Y109" s="189"/>
      <c r="Z109" s="214"/>
      <c r="AA109" s="218">
        <v>6175</v>
      </c>
      <c r="AB109" s="198">
        <f t="shared" si="37"/>
        <v>12350</v>
      </c>
      <c r="AC109" s="199">
        <v>1940.97271251912</v>
      </c>
      <c r="AD109" s="111">
        <f t="shared" si="38"/>
        <v>3881.94542503824</v>
      </c>
      <c r="AE109" s="200">
        <v>0.31432756478042401</v>
      </c>
      <c r="AF109" s="199">
        <v>7101.25</v>
      </c>
      <c r="AG109" s="111">
        <f t="shared" si="39"/>
        <v>14202.5</v>
      </c>
      <c r="AH109" s="199">
        <v>2075.8703160392001</v>
      </c>
      <c r="AI109" s="111">
        <f t="shared" si="40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41"/>
        <v>0.97847206477732795</v>
      </c>
      <c r="AN109" s="79">
        <f t="shared" si="42"/>
        <v>0.75492302933937605</v>
      </c>
      <c r="AO109" s="79">
        <f t="shared" si="43"/>
        <v>0.85084527371941598</v>
      </c>
      <c r="AP109" s="79">
        <f t="shared" si="44"/>
        <v>0.70586538507655505</v>
      </c>
      <c r="AQ109" s="228"/>
      <c r="AR109" s="228"/>
      <c r="AS109" s="229">
        <v>27</v>
      </c>
      <c r="AT109" s="229">
        <v>87</v>
      </c>
      <c r="AU109" s="229">
        <f t="shared" si="51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52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53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27"/>
        <v>33000</v>
      </c>
      <c r="K110" s="195">
        <f t="shared" si="28"/>
        <v>2951.4921765291001</v>
      </c>
      <c r="L110" s="111">
        <f t="shared" si="29"/>
        <v>8854.4765295873094</v>
      </c>
      <c r="M110" s="196">
        <v>0.26831747059355499</v>
      </c>
      <c r="N110" s="197">
        <v>14000</v>
      </c>
      <c r="O110" s="198">
        <f t="shared" si="30"/>
        <v>42000</v>
      </c>
      <c r="P110" s="195">
        <f t="shared" si="31"/>
        <v>3474.7112441865302</v>
      </c>
      <c r="Q110" s="111">
        <f t="shared" si="32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33"/>
        <v>0.72811272727272702</v>
      </c>
      <c r="V110" s="209">
        <f t="shared" si="34"/>
        <v>0.64276527031070696</v>
      </c>
      <c r="W110" s="209">
        <f t="shared" si="35"/>
        <v>0.57208857142857195</v>
      </c>
      <c r="X110" s="209">
        <f t="shared" si="36"/>
        <v>0.54597822188554301</v>
      </c>
      <c r="Y110" s="189"/>
      <c r="Z110" s="214"/>
      <c r="AA110" s="215">
        <v>7150</v>
      </c>
      <c r="AB110" s="198">
        <f t="shared" si="37"/>
        <v>14300</v>
      </c>
      <c r="AC110" s="195">
        <v>2478.0236398775601</v>
      </c>
      <c r="AD110" s="111">
        <f t="shared" si="38"/>
        <v>4956.0472797551201</v>
      </c>
      <c r="AE110" s="196">
        <v>0.34657673285000801</v>
      </c>
      <c r="AF110" s="195">
        <v>8222.5</v>
      </c>
      <c r="AG110" s="111">
        <f t="shared" si="39"/>
        <v>16445</v>
      </c>
      <c r="AH110" s="195">
        <v>2650.2462828490502</v>
      </c>
      <c r="AI110" s="111">
        <f t="shared" si="40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41"/>
        <v>0.57588111888111904</v>
      </c>
      <c r="AN110" s="79">
        <f t="shared" si="42"/>
        <v>0.52610878242647297</v>
      </c>
      <c r="AO110" s="79">
        <f t="shared" si="43"/>
        <v>0.50076619033140801</v>
      </c>
      <c r="AP110" s="79">
        <f t="shared" si="44"/>
        <v>0.491920320174355</v>
      </c>
      <c r="AQ110" s="228"/>
      <c r="AR110" s="228"/>
      <c r="AS110" s="229">
        <v>27</v>
      </c>
      <c r="AT110" s="229">
        <v>55</v>
      </c>
      <c r="AU110" s="229">
        <f t="shared" si="51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52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53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27"/>
        <v>30000</v>
      </c>
      <c r="K111" s="199">
        <f t="shared" si="28"/>
        <v>1900</v>
      </c>
      <c r="L111" s="111">
        <f t="shared" si="29"/>
        <v>5700</v>
      </c>
      <c r="M111" s="200">
        <v>0.19</v>
      </c>
      <c r="N111" s="201">
        <v>12800</v>
      </c>
      <c r="O111" s="198">
        <f t="shared" si="30"/>
        <v>38400</v>
      </c>
      <c r="P111" s="199">
        <f t="shared" si="31"/>
        <v>2249.6</v>
      </c>
      <c r="Q111" s="111">
        <f t="shared" si="32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33"/>
        <v>0.72786333333333297</v>
      </c>
      <c r="V111" s="209">
        <f t="shared" si="34"/>
        <v>0.67109824561403497</v>
      </c>
      <c r="W111" s="209">
        <f t="shared" si="35"/>
        <v>0.56864322916666699</v>
      </c>
      <c r="X111" s="209">
        <f t="shared" si="36"/>
        <v>0.56680595068753004</v>
      </c>
      <c r="Y111" s="189"/>
      <c r="Z111" s="214"/>
      <c r="AA111" s="218">
        <v>6500</v>
      </c>
      <c r="AB111" s="198">
        <f t="shared" si="37"/>
        <v>13000</v>
      </c>
      <c r="AC111" s="199">
        <v>1471.8437009141601</v>
      </c>
      <c r="AD111" s="111">
        <f t="shared" si="38"/>
        <v>2943.6874018283202</v>
      </c>
      <c r="AE111" s="200">
        <v>0.226437492448332</v>
      </c>
      <c r="AF111" s="199">
        <v>7475</v>
      </c>
      <c r="AG111" s="111">
        <f t="shared" si="39"/>
        <v>14950</v>
      </c>
      <c r="AH111" s="199">
        <v>1574.13683812769</v>
      </c>
      <c r="AI111" s="111">
        <f t="shared" si="40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41"/>
        <v>0.905076923076923</v>
      </c>
      <c r="AN111" s="79">
        <f t="shared" si="42"/>
        <v>0.69229497627168701</v>
      </c>
      <c r="AO111" s="79">
        <f t="shared" si="43"/>
        <v>0.78702341137123699</v>
      </c>
      <c r="AP111" s="79">
        <f t="shared" si="44"/>
        <v>0.64730713068881596</v>
      </c>
      <c r="AQ111" s="228"/>
      <c r="AR111" s="228"/>
      <c r="AS111" s="229">
        <v>27</v>
      </c>
      <c r="AT111" s="229">
        <v>0</v>
      </c>
      <c r="AU111" s="229">
        <f t="shared" si="51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52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53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27"/>
        <v>48000</v>
      </c>
      <c r="K112" s="199">
        <f t="shared" si="28"/>
        <v>3877.1601386827701</v>
      </c>
      <c r="L112" s="111">
        <f t="shared" si="29"/>
        <v>11631.4804160483</v>
      </c>
      <c r="M112" s="200">
        <v>0.24232250866767299</v>
      </c>
      <c r="N112" s="201">
        <v>20000</v>
      </c>
      <c r="O112" s="198">
        <f t="shared" si="30"/>
        <v>60000</v>
      </c>
      <c r="P112" s="199">
        <f t="shared" si="31"/>
        <v>4482.9664103519399</v>
      </c>
      <c r="Q112" s="111">
        <f t="shared" si="32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33"/>
        <v>0.723829375</v>
      </c>
      <c r="V112" s="209">
        <f t="shared" si="34"/>
        <v>0.79948808469552801</v>
      </c>
      <c r="W112" s="209">
        <f t="shared" si="35"/>
        <v>0.57906349999999995</v>
      </c>
      <c r="X112" s="209">
        <f t="shared" si="36"/>
        <v>0.69144915433126897</v>
      </c>
      <c r="Y112" s="189"/>
      <c r="Z112" s="214"/>
      <c r="AA112" s="218">
        <v>10400</v>
      </c>
      <c r="AB112" s="198">
        <f t="shared" si="37"/>
        <v>20800</v>
      </c>
      <c r="AC112" s="199">
        <v>3255.1990331024099</v>
      </c>
      <c r="AD112" s="111">
        <f t="shared" si="38"/>
        <v>6510.3980662048198</v>
      </c>
      <c r="AE112" s="200">
        <v>0.31299990702907798</v>
      </c>
      <c r="AF112" s="199">
        <v>11960</v>
      </c>
      <c r="AG112" s="111">
        <f t="shared" si="39"/>
        <v>23920</v>
      </c>
      <c r="AH112" s="199">
        <v>3481.4353659030198</v>
      </c>
      <c r="AI112" s="111">
        <f t="shared" si="40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41"/>
        <v>1.0537879807692301</v>
      </c>
      <c r="AN112" s="79">
        <f t="shared" si="42"/>
        <v>0.79602505826822001</v>
      </c>
      <c r="AO112" s="79">
        <f t="shared" si="43"/>
        <v>0.91633737458193998</v>
      </c>
      <c r="AP112" s="79">
        <f t="shared" si="44"/>
        <v>0.74429645466874395</v>
      </c>
      <c r="AQ112" s="228"/>
      <c r="AR112" s="228"/>
      <c r="AS112" s="229">
        <v>42</v>
      </c>
      <c r="AT112" s="229">
        <v>0</v>
      </c>
      <c r="AU112" s="229">
        <f t="shared" si="51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52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53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27"/>
        <v>30000</v>
      </c>
      <c r="K113" s="199">
        <f t="shared" si="28"/>
        <v>2245.0427241723801</v>
      </c>
      <c r="L113" s="111">
        <f t="shared" si="29"/>
        <v>6735.1281725171402</v>
      </c>
      <c r="M113" s="200">
        <v>0.224504272417238</v>
      </c>
      <c r="N113" s="201">
        <v>12800</v>
      </c>
      <c r="O113" s="198">
        <f t="shared" si="30"/>
        <v>38400</v>
      </c>
      <c r="P113" s="199">
        <f t="shared" si="31"/>
        <v>2658.1305854201</v>
      </c>
      <c r="Q113" s="111">
        <f t="shared" si="32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33"/>
        <v>0.70971166666666696</v>
      </c>
      <c r="V113" s="209">
        <f t="shared" si="34"/>
        <v>0.52076366034310595</v>
      </c>
      <c r="W113" s="209">
        <f t="shared" si="35"/>
        <v>0.55446223958333296</v>
      </c>
      <c r="X113" s="209">
        <f t="shared" si="36"/>
        <v>0.43983417258708302</v>
      </c>
      <c r="Y113" s="189"/>
      <c r="Z113" s="214"/>
      <c r="AA113" s="218">
        <v>6500</v>
      </c>
      <c r="AB113" s="198">
        <f t="shared" si="37"/>
        <v>13000</v>
      </c>
      <c r="AC113" s="199">
        <v>1884.9004538363999</v>
      </c>
      <c r="AD113" s="111">
        <f t="shared" si="38"/>
        <v>3769.8009076727999</v>
      </c>
      <c r="AE113" s="200">
        <v>0.289984685205599</v>
      </c>
      <c r="AF113" s="199">
        <v>7475</v>
      </c>
      <c r="AG113" s="111">
        <f t="shared" si="39"/>
        <v>14950</v>
      </c>
      <c r="AH113" s="199">
        <v>2015.90103537802</v>
      </c>
      <c r="AI113" s="111">
        <f t="shared" si="40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41"/>
        <v>1.1138069230769201</v>
      </c>
      <c r="AN113" s="79">
        <f t="shared" si="42"/>
        <v>0.77355544004052401</v>
      </c>
      <c r="AO113" s="79">
        <f t="shared" si="43"/>
        <v>0.96852775919732403</v>
      </c>
      <c r="AP113" s="79">
        <f t="shared" si="44"/>
        <v>0.72328699396028795</v>
      </c>
      <c r="AQ113" s="228"/>
      <c r="AR113" s="228"/>
      <c r="AS113" s="229">
        <v>27</v>
      </c>
      <c r="AT113" s="229">
        <v>32</v>
      </c>
      <c r="AU113" s="229">
        <f t="shared" si="51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52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53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27"/>
        <v>30000</v>
      </c>
      <c r="K114" s="199">
        <f t="shared" si="28"/>
        <v>2000</v>
      </c>
      <c r="L114" s="111">
        <f t="shared" si="29"/>
        <v>6000</v>
      </c>
      <c r="M114" s="200">
        <v>0.2</v>
      </c>
      <c r="N114" s="201">
        <v>12800</v>
      </c>
      <c r="O114" s="198">
        <f t="shared" si="30"/>
        <v>38400</v>
      </c>
      <c r="P114" s="199">
        <f t="shared" si="31"/>
        <v>2368</v>
      </c>
      <c r="Q114" s="111">
        <f t="shared" si="32"/>
        <v>7104</v>
      </c>
      <c r="R114" s="200">
        <v>0.185</v>
      </c>
      <c r="S114" s="208">
        <v>20747.12</v>
      </c>
      <c r="T114" s="208">
        <v>3756.51</v>
      </c>
      <c r="U114" s="209">
        <f t="shared" si="33"/>
        <v>0.691570666666667</v>
      </c>
      <c r="V114" s="209">
        <f t="shared" si="34"/>
        <v>0.626085</v>
      </c>
      <c r="W114" s="209">
        <f t="shared" si="35"/>
        <v>0.54028958333333299</v>
      </c>
      <c r="X114" s="209">
        <f t="shared" si="36"/>
        <v>0.52878800675675697</v>
      </c>
      <c r="Y114" s="189"/>
      <c r="Z114" s="214"/>
      <c r="AA114" s="218">
        <v>6500</v>
      </c>
      <c r="AB114" s="198">
        <f t="shared" si="37"/>
        <v>13000</v>
      </c>
      <c r="AC114" s="199">
        <v>1606.64015822174</v>
      </c>
      <c r="AD114" s="111">
        <f t="shared" si="38"/>
        <v>3213.2803164434799</v>
      </c>
      <c r="AE114" s="200">
        <v>0.24717540895719001</v>
      </c>
      <c r="AF114" s="199">
        <v>7475</v>
      </c>
      <c r="AG114" s="111">
        <f t="shared" si="39"/>
        <v>14950</v>
      </c>
      <c r="AH114" s="199">
        <v>1718.30164921815</v>
      </c>
      <c r="AI114" s="111">
        <f t="shared" si="40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41"/>
        <v>1.08043076923077</v>
      </c>
      <c r="AN114" s="79">
        <f t="shared" si="42"/>
        <v>0.80274042286325098</v>
      </c>
      <c r="AO114" s="79">
        <f t="shared" si="43"/>
        <v>0.93950501672240805</v>
      </c>
      <c r="AP114" s="79">
        <f t="shared" si="44"/>
        <v>0.75057543044717301</v>
      </c>
      <c r="AQ114" s="228"/>
      <c r="AR114" s="228"/>
      <c r="AS114" s="229">
        <v>27</v>
      </c>
      <c r="AT114" s="229">
        <v>0</v>
      </c>
      <c r="AU114" s="229">
        <f t="shared" si="51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52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53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27"/>
        <v>31500</v>
      </c>
      <c r="K115" s="199">
        <f t="shared" si="28"/>
        <v>2726.8756796129101</v>
      </c>
      <c r="L115" s="111">
        <f t="shared" si="29"/>
        <v>8180.6270388387302</v>
      </c>
      <c r="M115" s="200">
        <v>0.25970244567742001</v>
      </c>
      <c r="N115" s="201">
        <v>13500</v>
      </c>
      <c r="O115" s="198">
        <f t="shared" si="30"/>
        <v>40500</v>
      </c>
      <c r="P115" s="199">
        <f t="shared" si="31"/>
        <v>3243.0342903967899</v>
      </c>
      <c r="Q115" s="111">
        <f t="shared" si="32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33"/>
        <v>0.68054349206349196</v>
      </c>
      <c r="V115" s="209">
        <f t="shared" si="34"/>
        <v>0.64041545655694598</v>
      </c>
      <c r="W115" s="209">
        <f t="shared" si="35"/>
        <v>0.52931160493827201</v>
      </c>
      <c r="X115" s="209">
        <f t="shared" si="36"/>
        <v>0.538487470978812</v>
      </c>
      <c r="Y115" s="189"/>
      <c r="Z115" s="214"/>
      <c r="AA115" s="218">
        <v>6825</v>
      </c>
      <c r="AB115" s="198">
        <f t="shared" si="37"/>
        <v>13650</v>
      </c>
      <c r="AC115" s="199">
        <v>2289.43937267501</v>
      </c>
      <c r="AD115" s="111">
        <f t="shared" si="38"/>
        <v>4578.8787453500199</v>
      </c>
      <c r="AE115" s="200">
        <v>0.33544899233333397</v>
      </c>
      <c r="AF115" s="199">
        <v>7848.75</v>
      </c>
      <c r="AG115" s="111">
        <f t="shared" si="39"/>
        <v>15697.5</v>
      </c>
      <c r="AH115" s="199">
        <v>2448.5554090759201</v>
      </c>
      <c r="AI115" s="111">
        <f t="shared" si="40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41"/>
        <v>0.68833846153846201</v>
      </c>
      <c r="AN115" s="79">
        <f t="shared" si="42"/>
        <v>0.54043143258881798</v>
      </c>
      <c r="AO115" s="79">
        <f t="shared" si="43"/>
        <v>0.59855518394648799</v>
      </c>
      <c r="AP115" s="79">
        <f t="shared" si="44"/>
        <v>0.50531223243461298</v>
      </c>
      <c r="AQ115" s="228"/>
      <c r="AR115" s="228"/>
      <c r="AS115" s="229">
        <v>27</v>
      </c>
      <c r="AT115" s="229">
        <v>22</v>
      </c>
      <c r="AU115" s="229">
        <f t="shared" si="51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52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53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27"/>
        <v>24000</v>
      </c>
      <c r="K116" s="199">
        <f t="shared" si="28"/>
        <v>1872.3590270407899</v>
      </c>
      <c r="L116" s="111">
        <f t="shared" si="29"/>
        <v>5617.0770811223802</v>
      </c>
      <c r="M116" s="200">
        <v>0.23404487838009899</v>
      </c>
      <c r="N116" s="201">
        <v>11500</v>
      </c>
      <c r="O116" s="198">
        <f t="shared" si="30"/>
        <v>34500</v>
      </c>
      <c r="P116" s="199">
        <f t="shared" si="31"/>
        <v>2489.6523937683</v>
      </c>
      <c r="Q116" s="111">
        <f t="shared" si="32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33"/>
        <v>0.67805875000000004</v>
      </c>
      <c r="V116" s="209">
        <f t="shared" si="34"/>
        <v>0.48402219886516901</v>
      </c>
      <c r="W116" s="209">
        <f t="shared" si="35"/>
        <v>0.47169304347826102</v>
      </c>
      <c r="X116" s="209">
        <f t="shared" si="36"/>
        <v>0.36401199444619198</v>
      </c>
      <c r="Y116" s="189"/>
      <c r="Z116" s="214"/>
      <c r="AA116" s="218">
        <v>5200</v>
      </c>
      <c r="AB116" s="198">
        <f t="shared" si="37"/>
        <v>10400</v>
      </c>
      <c r="AC116" s="199">
        <v>1572.0014331196601</v>
      </c>
      <c r="AD116" s="111">
        <f t="shared" si="38"/>
        <v>3144.0028662393202</v>
      </c>
      <c r="AE116" s="200">
        <v>0.30230796790762798</v>
      </c>
      <c r="AF116" s="199">
        <v>5980</v>
      </c>
      <c r="AG116" s="111">
        <f t="shared" si="39"/>
        <v>11960</v>
      </c>
      <c r="AH116" s="199">
        <v>1681.25553272148</v>
      </c>
      <c r="AI116" s="111">
        <f t="shared" si="40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41"/>
        <v>0.88629903846153801</v>
      </c>
      <c r="AN116" s="79">
        <f t="shared" si="42"/>
        <v>0.64729584754936098</v>
      </c>
      <c r="AO116" s="79">
        <f t="shared" si="43"/>
        <v>0.77069481605351198</v>
      </c>
      <c r="AP116" s="79">
        <f t="shared" si="44"/>
        <v>0.60523220902230901</v>
      </c>
      <c r="AQ116" s="228"/>
      <c r="AR116" s="228"/>
      <c r="AS116" s="229">
        <v>24</v>
      </c>
      <c r="AT116" s="229">
        <v>22</v>
      </c>
      <c r="AU116" s="229">
        <f t="shared" si="51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52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53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27"/>
        <v>24000</v>
      </c>
      <c r="K117" s="199">
        <f t="shared" si="28"/>
        <v>1600</v>
      </c>
      <c r="L117" s="111">
        <f t="shared" si="29"/>
        <v>4800</v>
      </c>
      <c r="M117" s="200">
        <v>0.2</v>
      </c>
      <c r="N117" s="201">
        <v>11500</v>
      </c>
      <c r="O117" s="198">
        <f t="shared" si="30"/>
        <v>34500</v>
      </c>
      <c r="P117" s="199">
        <f t="shared" si="31"/>
        <v>2127.5</v>
      </c>
      <c r="Q117" s="111">
        <f t="shared" si="32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33"/>
        <v>0.67618041666666695</v>
      </c>
      <c r="V117" s="209">
        <f t="shared" si="34"/>
        <v>0.54443750000000002</v>
      </c>
      <c r="W117" s="209">
        <f t="shared" si="35"/>
        <v>0.47038637681159401</v>
      </c>
      <c r="X117" s="209">
        <f t="shared" si="36"/>
        <v>0.409447708578143</v>
      </c>
      <c r="Y117" s="189"/>
      <c r="Z117" s="214"/>
      <c r="AA117" s="218">
        <v>5200</v>
      </c>
      <c r="AB117" s="198">
        <f t="shared" si="37"/>
        <v>10400</v>
      </c>
      <c r="AC117" s="199">
        <v>1329.1089351892899</v>
      </c>
      <c r="AD117" s="111">
        <f t="shared" si="38"/>
        <v>2658.2178703785798</v>
      </c>
      <c r="AE117" s="200">
        <v>0.25559787215178698</v>
      </c>
      <c r="AF117" s="199">
        <v>5980</v>
      </c>
      <c r="AG117" s="111">
        <f t="shared" si="39"/>
        <v>11960</v>
      </c>
      <c r="AH117" s="199">
        <v>1421.48200618495</v>
      </c>
      <c r="AI117" s="111">
        <f t="shared" si="40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41"/>
        <v>1.00963173076923</v>
      </c>
      <c r="AN117" s="79">
        <f t="shared" si="42"/>
        <v>0.80786455614872499</v>
      </c>
      <c r="AO117" s="79">
        <f t="shared" si="43"/>
        <v>0.87794063545150502</v>
      </c>
      <c r="AP117" s="79">
        <f t="shared" si="44"/>
        <v>0.75536657891418602</v>
      </c>
      <c r="AQ117" s="228"/>
      <c r="AR117" s="228"/>
      <c r="AS117" s="229">
        <v>24</v>
      </c>
      <c r="AT117" s="229">
        <v>32</v>
      </c>
      <c r="AU117" s="229">
        <f t="shared" si="51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52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53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27"/>
        <v>42000</v>
      </c>
      <c r="K118" s="199">
        <f t="shared" si="28"/>
        <v>3544.1578412640802</v>
      </c>
      <c r="L118" s="111">
        <f t="shared" si="29"/>
        <v>10632.4735237922</v>
      </c>
      <c r="M118" s="200">
        <v>0.25315413151886301</v>
      </c>
      <c r="N118" s="201">
        <v>17500</v>
      </c>
      <c r="O118" s="198">
        <f t="shared" si="30"/>
        <v>52500</v>
      </c>
      <c r="P118" s="199">
        <f t="shared" si="31"/>
        <v>4097.9325039615896</v>
      </c>
      <c r="Q118" s="111">
        <f t="shared" si="32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33"/>
        <v>0.67581166666666703</v>
      </c>
      <c r="V118" s="209">
        <f t="shared" si="34"/>
        <v>0.69409530938270503</v>
      </c>
      <c r="W118" s="209">
        <f t="shared" si="35"/>
        <v>0.54064933333333298</v>
      </c>
      <c r="X118" s="209">
        <f t="shared" si="36"/>
        <v>0.60029864595261095</v>
      </c>
      <c r="Y118" s="189"/>
      <c r="Z118" s="214"/>
      <c r="AA118" s="218">
        <v>9100</v>
      </c>
      <c r="AB118" s="198">
        <f t="shared" si="37"/>
        <v>18200</v>
      </c>
      <c r="AC118" s="199">
        <v>2975.61585422797</v>
      </c>
      <c r="AD118" s="111">
        <f t="shared" si="38"/>
        <v>5951.23170845594</v>
      </c>
      <c r="AE118" s="200">
        <v>0.32699075321186499</v>
      </c>
      <c r="AF118" s="199">
        <v>10465</v>
      </c>
      <c r="AG118" s="111">
        <f t="shared" si="39"/>
        <v>20930</v>
      </c>
      <c r="AH118" s="199">
        <v>3182.4211560968101</v>
      </c>
      <c r="AI118" s="111">
        <f t="shared" si="40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41"/>
        <v>0.90178516483516502</v>
      </c>
      <c r="AN118" s="79">
        <f t="shared" si="42"/>
        <v>0.76499962075602101</v>
      </c>
      <c r="AO118" s="79">
        <f t="shared" si="43"/>
        <v>0.78416101290014295</v>
      </c>
      <c r="AP118" s="79">
        <f t="shared" si="44"/>
        <v>0.71528716293223205</v>
      </c>
      <c r="AQ118" s="228"/>
      <c r="AR118" s="228"/>
      <c r="AS118" s="229">
        <v>42</v>
      </c>
      <c r="AT118" s="229">
        <v>20</v>
      </c>
      <c r="AU118" s="229">
        <f t="shared" si="51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52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53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27"/>
        <v>18000</v>
      </c>
      <c r="K119" s="199">
        <f t="shared" si="28"/>
        <v>1607.86733471036</v>
      </c>
      <c r="L119" s="111">
        <f t="shared" si="29"/>
        <v>4823.6020041310703</v>
      </c>
      <c r="M119" s="200">
        <v>0.26797788911839299</v>
      </c>
      <c r="N119" s="201">
        <v>8000</v>
      </c>
      <c r="O119" s="198">
        <f t="shared" si="30"/>
        <v>24000</v>
      </c>
      <c r="P119" s="199">
        <f t="shared" si="31"/>
        <v>1983.0363794760999</v>
      </c>
      <c r="Q119" s="111">
        <f t="shared" si="32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33"/>
        <v>0.67287333333333299</v>
      </c>
      <c r="V119" s="209">
        <f t="shared" si="34"/>
        <v>0.75135759478001796</v>
      </c>
      <c r="W119" s="209">
        <f t="shared" si="35"/>
        <v>0.50465499999999996</v>
      </c>
      <c r="X119" s="209">
        <f t="shared" si="36"/>
        <v>0.60920886063244895</v>
      </c>
      <c r="Y119" s="189"/>
      <c r="Z119" s="214"/>
      <c r="AA119" s="218">
        <v>3900</v>
      </c>
      <c r="AB119" s="198">
        <f t="shared" si="37"/>
        <v>7800</v>
      </c>
      <c r="AC119" s="199">
        <v>1349.9386164339001</v>
      </c>
      <c r="AD119" s="111">
        <f t="shared" si="38"/>
        <v>2699.8772328678001</v>
      </c>
      <c r="AE119" s="200">
        <v>0.346138106777924</v>
      </c>
      <c r="AF119" s="199">
        <v>4485</v>
      </c>
      <c r="AG119" s="111">
        <f t="shared" si="39"/>
        <v>8970</v>
      </c>
      <c r="AH119" s="199">
        <v>1443.7593502760601</v>
      </c>
      <c r="AI119" s="111">
        <f t="shared" si="40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41"/>
        <v>0.74601025641025598</v>
      </c>
      <c r="AN119" s="79">
        <f t="shared" si="42"/>
        <v>0.50801569171466099</v>
      </c>
      <c r="AO119" s="79">
        <f t="shared" si="43"/>
        <v>0.64870457079152699</v>
      </c>
      <c r="AP119" s="79">
        <f t="shared" si="44"/>
        <v>0.47500298430543197</v>
      </c>
      <c r="AQ119" s="228"/>
      <c r="AR119" s="228"/>
      <c r="AS119" s="229">
        <v>24</v>
      </c>
      <c r="AT119" s="229">
        <v>58</v>
      </c>
      <c r="AU119" s="229">
        <f t="shared" si="51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52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53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27"/>
        <v>24000</v>
      </c>
      <c r="K120" s="199">
        <f t="shared" si="28"/>
        <v>1847.4724651813799</v>
      </c>
      <c r="L120" s="111">
        <f t="shared" si="29"/>
        <v>5542.4173955441302</v>
      </c>
      <c r="M120" s="200">
        <v>0.23093405814767201</v>
      </c>
      <c r="N120" s="201">
        <v>11500</v>
      </c>
      <c r="O120" s="198">
        <f t="shared" si="30"/>
        <v>34500</v>
      </c>
      <c r="P120" s="199">
        <f t="shared" si="31"/>
        <v>2456.5610435458698</v>
      </c>
      <c r="Q120" s="111">
        <f t="shared" si="32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33"/>
        <v>0.66805833333333298</v>
      </c>
      <c r="V120" s="209">
        <f t="shared" si="34"/>
        <v>0.68806257772392199</v>
      </c>
      <c r="W120" s="209">
        <f t="shared" si="35"/>
        <v>0.46473623188405799</v>
      </c>
      <c r="X120" s="209">
        <f t="shared" si="36"/>
        <v>0.51746186808849504</v>
      </c>
      <c r="Y120" s="189"/>
      <c r="Z120" s="214"/>
      <c r="AA120" s="218">
        <v>5200</v>
      </c>
      <c r="AB120" s="198">
        <f t="shared" si="37"/>
        <v>10400</v>
      </c>
      <c r="AC120" s="199">
        <v>1551.10709055853</v>
      </c>
      <c r="AD120" s="111">
        <f t="shared" si="38"/>
        <v>3102.21418111706</v>
      </c>
      <c r="AE120" s="200">
        <v>0.29828982510740998</v>
      </c>
      <c r="AF120" s="199">
        <v>5980</v>
      </c>
      <c r="AG120" s="111">
        <f t="shared" si="39"/>
        <v>11960</v>
      </c>
      <c r="AH120" s="199">
        <v>1658.90903335235</v>
      </c>
      <c r="AI120" s="111">
        <f t="shared" si="40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41"/>
        <v>0.826544230769231</v>
      </c>
      <c r="AN120" s="79">
        <f t="shared" si="42"/>
        <v>0.77120722823158405</v>
      </c>
      <c r="AO120" s="79">
        <f t="shared" si="43"/>
        <v>0.71873411371237494</v>
      </c>
      <c r="AP120" s="79">
        <f t="shared" si="44"/>
        <v>0.72109137749563601</v>
      </c>
      <c r="AQ120" s="228"/>
      <c r="AR120" s="228"/>
      <c r="AS120" s="229">
        <v>24</v>
      </c>
      <c r="AT120" s="229">
        <v>0</v>
      </c>
      <c r="AU120" s="229">
        <f t="shared" si="51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52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53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27"/>
        <v>42000</v>
      </c>
      <c r="K121" s="199">
        <f t="shared" si="28"/>
        <v>2940</v>
      </c>
      <c r="L121" s="111">
        <f t="shared" si="29"/>
        <v>8820</v>
      </c>
      <c r="M121" s="200">
        <v>0.21</v>
      </c>
      <c r="N121" s="201">
        <v>17500</v>
      </c>
      <c r="O121" s="198">
        <f t="shared" si="30"/>
        <v>52500</v>
      </c>
      <c r="P121" s="199">
        <f t="shared" si="31"/>
        <v>3399.375</v>
      </c>
      <c r="Q121" s="111">
        <f t="shared" si="32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33"/>
        <v>0.65719880952380905</v>
      </c>
      <c r="V121" s="209">
        <f t="shared" si="34"/>
        <v>0.69080952380952398</v>
      </c>
      <c r="W121" s="209">
        <f t="shared" si="35"/>
        <v>0.52575904761904801</v>
      </c>
      <c r="X121" s="209">
        <f t="shared" si="36"/>
        <v>0.59745688545688502</v>
      </c>
      <c r="Y121" s="189"/>
      <c r="Z121" s="214"/>
      <c r="AA121" s="218">
        <v>9100</v>
      </c>
      <c r="AB121" s="198">
        <f t="shared" si="37"/>
        <v>18200</v>
      </c>
      <c r="AC121" s="199">
        <v>2362.1296165275298</v>
      </c>
      <c r="AD121" s="111">
        <f t="shared" si="38"/>
        <v>4724.2592330550597</v>
      </c>
      <c r="AE121" s="200">
        <v>0.25957468313489301</v>
      </c>
      <c r="AF121" s="199">
        <v>10465</v>
      </c>
      <c r="AG121" s="111">
        <f t="shared" si="39"/>
        <v>20930</v>
      </c>
      <c r="AH121" s="199">
        <v>2526.2976248761902</v>
      </c>
      <c r="AI121" s="111">
        <f t="shared" si="40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41"/>
        <v>2.1046032967033002</v>
      </c>
      <c r="AN121" s="225">
        <f t="shared" si="42"/>
        <v>1.62496798361245</v>
      </c>
      <c r="AO121" s="225">
        <f t="shared" si="43"/>
        <v>1.83008982322026</v>
      </c>
      <c r="AP121" s="225">
        <f t="shared" si="44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51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52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53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27"/>
        <v>25500</v>
      </c>
      <c r="K122" s="199">
        <f t="shared" si="28"/>
        <v>1959.2938183782801</v>
      </c>
      <c r="L122" s="111">
        <f t="shared" si="29"/>
        <v>5877.8814551348396</v>
      </c>
      <c r="M122" s="200">
        <v>0.230505155103327</v>
      </c>
      <c r="N122" s="201">
        <v>11000</v>
      </c>
      <c r="O122" s="198">
        <f t="shared" si="30"/>
        <v>33000</v>
      </c>
      <c r="P122" s="199">
        <f t="shared" si="31"/>
        <v>2345.38995317636</v>
      </c>
      <c r="Q122" s="111">
        <f t="shared" si="32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33"/>
        <v>0.64978274509803902</v>
      </c>
      <c r="V122" s="209">
        <f t="shared" si="34"/>
        <v>0.70732287334036203</v>
      </c>
      <c r="W122" s="209">
        <f t="shared" si="35"/>
        <v>0.50210484848484804</v>
      </c>
      <c r="X122" s="209">
        <f t="shared" si="36"/>
        <v>0.59088397281504301</v>
      </c>
      <c r="Y122" s="189"/>
      <c r="Z122" s="214"/>
      <c r="AA122" s="218">
        <v>5525</v>
      </c>
      <c r="AB122" s="198">
        <f t="shared" si="37"/>
        <v>11050</v>
      </c>
      <c r="AC122" s="199">
        <v>1644.99043501343</v>
      </c>
      <c r="AD122" s="111">
        <f t="shared" si="38"/>
        <v>3289.98087002686</v>
      </c>
      <c r="AE122" s="200">
        <v>0.29773582534179799</v>
      </c>
      <c r="AF122" s="199">
        <v>6353.75</v>
      </c>
      <c r="AG122" s="111">
        <f t="shared" si="39"/>
        <v>12707.5</v>
      </c>
      <c r="AH122" s="199">
        <v>1759.3172702468701</v>
      </c>
      <c r="AI122" s="111">
        <f t="shared" si="40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41"/>
        <v>1.04875022624434</v>
      </c>
      <c r="AN122" s="79">
        <f t="shared" si="42"/>
        <v>0.81355488245685403</v>
      </c>
      <c r="AO122" s="79">
        <f t="shared" si="43"/>
        <v>0.91195671847334303</v>
      </c>
      <c r="AP122" s="79">
        <f t="shared" si="44"/>
        <v>0.76068712712188002</v>
      </c>
      <c r="AQ122" s="228"/>
      <c r="AR122" s="228"/>
      <c r="AS122" s="229">
        <v>24</v>
      </c>
      <c r="AT122" s="229">
        <v>0</v>
      </c>
      <c r="AU122" s="229">
        <f t="shared" si="51"/>
        <v>-24</v>
      </c>
      <c r="AV122" s="230">
        <f t="shared" ref="AV122:AV131" si="54">AU122*2</f>
        <v>-48</v>
      </c>
      <c r="AW122" s="229">
        <v>10</v>
      </c>
      <c r="AX122" s="229">
        <v>10</v>
      </c>
      <c r="AY122" s="229">
        <v>0</v>
      </c>
      <c r="AZ122" s="229">
        <f t="shared" si="52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53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27"/>
        <v>18000</v>
      </c>
      <c r="K123" s="199">
        <f t="shared" si="28"/>
        <v>1734.02389881257</v>
      </c>
      <c r="L123" s="111">
        <f t="shared" si="29"/>
        <v>5202.0716964376998</v>
      </c>
      <c r="M123" s="200">
        <v>0.28900398313542802</v>
      </c>
      <c r="N123" s="201">
        <v>8000</v>
      </c>
      <c r="O123" s="198">
        <f t="shared" si="30"/>
        <v>24000</v>
      </c>
      <c r="P123" s="199">
        <f t="shared" si="31"/>
        <v>2138.6294752021699</v>
      </c>
      <c r="Q123" s="111">
        <f t="shared" si="32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33"/>
        <v>0.64376333333333302</v>
      </c>
      <c r="V123" s="209">
        <f t="shared" si="34"/>
        <v>0.31309449293352398</v>
      </c>
      <c r="W123" s="209">
        <f t="shared" si="35"/>
        <v>0.48282249999999999</v>
      </c>
      <c r="X123" s="209">
        <f t="shared" si="36"/>
        <v>0.25386039967583002</v>
      </c>
      <c r="Y123" s="189"/>
      <c r="Z123" s="214"/>
      <c r="AA123" s="218">
        <v>3900</v>
      </c>
      <c r="AB123" s="198">
        <f t="shared" si="37"/>
        <v>7800</v>
      </c>
      <c r="AC123" s="199">
        <v>1455.8575650447201</v>
      </c>
      <c r="AD123" s="111">
        <f t="shared" si="38"/>
        <v>2911.7151300894402</v>
      </c>
      <c r="AE123" s="200">
        <v>0.373296811549928</v>
      </c>
      <c r="AF123" s="199">
        <v>4485</v>
      </c>
      <c r="AG123" s="111">
        <f t="shared" si="39"/>
        <v>8970</v>
      </c>
      <c r="AH123" s="199">
        <v>1557.03966581533</v>
      </c>
      <c r="AI123" s="111">
        <f t="shared" si="40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41"/>
        <v>0.38745641025640998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0.14992232062229699</v>
      </c>
      <c r="AQ123" s="228"/>
      <c r="AR123" s="228"/>
      <c r="AS123" s="229">
        <v>24</v>
      </c>
      <c r="AT123" s="229">
        <v>0</v>
      </c>
      <c r="AU123" s="229">
        <f t="shared" si="51"/>
        <v>-24</v>
      </c>
      <c r="AV123" s="230">
        <f t="shared" si="54"/>
        <v>-48</v>
      </c>
      <c r="AW123" s="229">
        <v>8</v>
      </c>
      <c r="AX123" s="229">
        <v>6</v>
      </c>
      <c r="AY123" s="229">
        <v>3</v>
      </c>
      <c r="AZ123" s="229">
        <f t="shared" si="52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53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27"/>
        <v>37500</v>
      </c>
      <c r="K124" s="199">
        <f t="shared" si="28"/>
        <v>2663.3418052362399</v>
      </c>
      <c r="L124" s="111">
        <f t="shared" si="29"/>
        <v>7990.0254157087102</v>
      </c>
      <c r="M124" s="200">
        <v>0.21306734441889899</v>
      </c>
      <c r="N124" s="201">
        <v>15625</v>
      </c>
      <c r="O124" s="198">
        <f t="shared" si="30"/>
        <v>46875</v>
      </c>
      <c r="P124" s="199">
        <f t="shared" si="31"/>
        <v>3079.48896230439</v>
      </c>
      <c r="Q124" s="111">
        <f t="shared" si="32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33"/>
        <v>0.63917786666666698</v>
      </c>
      <c r="V124" s="209">
        <f t="shared" si="34"/>
        <v>0.63136219693145301</v>
      </c>
      <c r="W124" s="209">
        <f t="shared" si="35"/>
        <v>0.51134229333333303</v>
      </c>
      <c r="X124" s="209">
        <f t="shared" si="36"/>
        <v>0.54604298112990701</v>
      </c>
      <c r="Y124" s="189"/>
      <c r="Z124" s="214"/>
      <c r="AA124" s="218">
        <v>8125</v>
      </c>
      <c r="AB124" s="198">
        <f t="shared" si="37"/>
        <v>16250</v>
      </c>
      <c r="AC124" s="199">
        <v>2236.09739064625</v>
      </c>
      <c r="AD124" s="111">
        <f t="shared" si="38"/>
        <v>4472.1947812925</v>
      </c>
      <c r="AE124" s="200">
        <v>0.27521198654107698</v>
      </c>
      <c r="AF124" s="199">
        <v>9343.75</v>
      </c>
      <c r="AG124" s="111">
        <f t="shared" si="39"/>
        <v>18687.5</v>
      </c>
      <c r="AH124" s="199">
        <v>2391.5061592961702</v>
      </c>
      <c r="AI124" s="111">
        <f t="shared" si="40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41"/>
        <v>1.09863815384615</v>
      </c>
      <c r="AN124" s="79">
        <f t="shared" si="42"/>
        <v>0.83864415201433895</v>
      </c>
      <c r="AO124" s="79">
        <f t="shared" si="43"/>
        <v>0.95533752508361203</v>
      </c>
      <c r="AP124" s="79">
        <f t="shared" si="44"/>
        <v>0.78414600468848705</v>
      </c>
      <c r="AQ124" s="228"/>
      <c r="AR124" s="228"/>
      <c r="AS124" s="229">
        <v>27</v>
      </c>
      <c r="AT124" s="229">
        <v>22</v>
      </c>
      <c r="AU124" s="229">
        <f t="shared" si="51"/>
        <v>-5</v>
      </c>
      <c r="AV124" s="230">
        <f t="shared" si="54"/>
        <v>-10</v>
      </c>
      <c r="AW124" s="229">
        <v>10</v>
      </c>
      <c r="AX124" s="229">
        <v>16</v>
      </c>
      <c r="AY124" s="229">
        <v>2</v>
      </c>
      <c r="AZ124" s="229">
        <f t="shared" si="52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53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27"/>
        <v>30000</v>
      </c>
      <c r="K125" s="199">
        <f t="shared" si="28"/>
        <v>1650</v>
      </c>
      <c r="L125" s="111">
        <f t="shared" si="29"/>
        <v>4950</v>
      </c>
      <c r="M125" s="200">
        <v>0.16500000000000001</v>
      </c>
      <c r="N125" s="201">
        <v>12800</v>
      </c>
      <c r="O125" s="198">
        <f t="shared" si="30"/>
        <v>38400</v>
      </c>
      <c r="P125" s="199">
        <f t="shared" si="31"/>
        <v>1920</v>
      </c>
      <c r="Q125" s="111">
        <f t="shared" si="32"/>
        <v>5760</v>
      </c>
      <c r="R125" s="200">
        <v>0.15</v>
      </c>
      <c r="S125" s="208">
        <v>18783.810000000001</v>
      </c>
      <c r="T125" s="208">
        <v>4713.41</v>
      </c>
      <c r="U125" s="209">
        <f t="shared" si="33"/>
        <v>0.62612699999999999</v>
      </c>
      <c r="V125" s="209">
        <f t="shared" si="34"/>
        <v>0.95220404040404005</v>
      </c>
      <c r="W125" s="209">
        <f t="shared" si="35"/>
        <v>0.48916171874999997</v>
      </c>
      <c r="X125" s="209">
        <f t="shared" si="36"/>
        <v>0.818300347222222</v>
      </c>
      <c r="Y125" s="189"/>
      <c r="Z125" s="214"/>
      <c r="AA125" s="218">
        <v>6500</v>
      </c>
      <c r="AB125" s="198">
        <f t="shared" si="37"/>
        <v>13000</v>
      </c>
      <c r="AC125" s="199">
        <v>1262.7951906338801</v>
      </c>
      <c r="AD125" s="111">
        <f t="shared" si="38"/>
        <v>2525.5903812677602</v>
      </c>
      <c r="AE125" s="200">
        <v>0.19427618317444301</v>
      </c>
      <c r="AF125" s="199">
        <v>7475</v>
      </c>
      <c r="AG125" s="111">
        <f t="shared" si="39"/>
        <v>14950</v>
      </c>
      <c r="AH125" s="199">
        <v>1350.55945638293</v>
      </c>
      <c r="AI125" s="111">
        <f t="shared" si="40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41"/>
        <v>1.1663061538461501</v>
      </c>
      <c r="AN125" s="225">
        <f t="shared" si="42"/>
        <v>1.4229623404710701</v>
      </c>
      <c r="AO125" s="225">
        <f t="shared" si="43"/>
        <v>1.0141792642140499</v>
      </c>
      <c r="AP125" s="225">
        <f t="shared" si="44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51"/>
        <v>-4</v>
      </c>
      <c r="AV125" s="230">
        <f t="shared" si="54"/>
        <v>-8</v>
      </c>
      <c r="AW125" s="229">
        <v>12</v>
      </c>
      <c r="AX125" s="229">
        <v>16</v>
      </c>
      <c r="AY125" s="229">
        <v>2</v>
      </c>
      <c r="AZ125" s="229">
        <f t="shared" si="52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53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27"/>
        <v>28500</v>
      </c>
      <c r="K126" s="199">
        <f t="shared" si="28"/>
        <v>1900</v>
      </c>
      <c r="L126" s="111">
        <f t="shared" si="29"/>
        <v>5700</v>
      </c>
      <c r="M126" s="200">
        <v>0.2</v>
      </c>
      <c r="N126" s="201">
        <v>12000</v>
      </c>
      <c r="O126" s="198">
        <f t="shared" si="30"/>
        <v>36000</v>
      </c>
      <c r="P126" s="199">
        <f t="shared" si="31"/>
        <v>2220</v>
      </c>
      <c r="Q126" s="111">
        <f t="shared" si="32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33"/>
        <v>0.622309122807018</v>
      </c>
      <c r="V126" s="209">
        <f t="shared" si="34"/>
        <v>0.61458771929824596</v>
      </c>
      <c r="W126" s="209">
        <f t="shared" si="35"/>
        <v>0.492661388888889</v>
      </c>
      <c r="X126" s="209">
        <f t="shared" si="36"/>
        <v>0.525998498498499</v>
      </c>
      <c r="Y126" s="189"/>
      <c r="Z126" s="214"/>
      <c r="AA126" s="218">
        <v>6175</v>
      </c>
      <c r="AB126" s="198">
        <f t="shared" si="37"/>
        <v>12350</v>
      </c>
      <c r="AC126" s="199">
        <v>1447.1874329054799</v>
      </c>
      <c r="AD126" s="111">
        <f t="shared" si="38"/>
        <v>2894.3748658109598</v>
      </c>
      <c r="AE126" s="200">
        <v>0.23436233731262901</v>
      </c>
      <c r="AF126" s="199">
        <v>7101.25</v>
      </c>
      <c r="AG126" s="111">
        <f t="shared" si="39"/>
        <v>14202.5</v>
      </c>
      <c r="AH126" s="199">
        <v>1547.76695949241</v>
      </c>
      <c r="AI126" s="111">
        <f t="shared" si="40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41"/>
        <v>1.135195951417</v>
      </c>
      <c r="AN126" s="225">
        <f t="shared" si="42"/>
        <v>1.01497219130145</v>
      </c>
      <c r="AO126" s="79">
        <f t="shared" si="43"/>
        <v>0.98712691427565602</v>
      </c>
      <c r="AP126" s="79">
        <f t="shared" si="44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51"/>
        <v>-24</v>
      </c>
      <c r="AV126" s="230">
        <f t="shared" si="54"/>
        <v>-48</v>
      </c>
      <c r="AW126" s="229">
        <v>8</v>
      </c>
      <c r="AX126" s="229">
        <v>6</v>
      </c>
      <c r="AY126" s="229">
        <v>2</v>
      </c>
      <c r="AZ126" s="229">
        <f t="shared" si="52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53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27"/>
        <v>28500</v>
      </c>
      <c r="K127" s="199">
        <f t="shared" si="28"/>
        <v>1900</v>
      </c>
      <c r="L127" s="111">
        <f t="shared" si="29"/>
        <v>5700</v>
      </c>
      <c r="M127" s="200">
        <v>0.2</v>
      </c>
      <c r="N127" s="201">
        <v>12000</v>
      </c>
      <c r="O127" s="198">
        <f t="shared" si="30"/>
        <v>36000</v>
      </c>
      <c r="P127" s="199">
        <f t="shared" si="31"/>
        <v>2220</v>
      </c>
      <c r="Q127" s="111">
        <f t="shared" si="32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33"/>
        <v>0.58465052631578995</v>
      </c>
      <c r="V127" s="209">
        <f t="shared" si="34"/>
        <v>0.81063157894736804</v>
      </c>
      <c r="W127" s="209">
        <f t="shared" si="35"/>
        <v>0.46284833333333297</v>
      </c>
      <c r="X127" s="209">
        <f t="shared" si="36"/>
        <v>0.69378378378378402</v>
      </c>
      <c r="Y127" s="189"/>
      <c r="Z127" s="214"/>
      <c r="AA127" s="218">
        <v>6175</v>
      </c>
      <c r="AB127" s="198">
        <f t="shared" si="37"/>
        <v>12350</v>
      </c>
      <c r="AC127" s="199">
        <v>1579.1188522032201</v>
      </c>
      <c r="AD127" s="111">
        <f t="shared" si="38"/>
        <v>3158.2377044064401</v>
      </c>
      <c r="AE127" s="200">
        <v>0.25572774934465098</v>
      </c>
      <c r="AF127" s="199">
        <v>7101.25</v>
      </c>
      <c r="AG127" s="111">
        <f t="shared" si="39"/>
        <v>14202.5</v>
      </c>
      <c r="AH127" s="199">
        <v>1688.8676124313399</v>
      </c>
      <c r="AI127" s="111">
        <f t="shared" si="40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41"/>
        <v>1.0084526315789499</v>
      </c>
      <c r="AN127" s="79">
        <f t="shared" si="42"/>
        <v>0.773026044427786</v>
      </c>
      <c r="AO127" s="79">
        <f t="shared" si="43"/>
        <v>0.87691533180778003</v>
      </c>
      <c r="AP127" s="79">
        <f t="shared" si="44"/>
        <v>0.72279200039998803</v>
      </c>
      <c r="AQ127" s="228"/>
      <c r="AR127" s="228"/>
      <c r="AS127" s="229">
        <v>24</v>
      </c>
      <c r="AT127" s="229">
        <v>2</v>
      </c>
      <c r="AU127" s="229">
        <f t="shared" si="51"/>
        <v>-22</v>
      </c>
      <c r="AV127" s="230">
        <f t="shared" si="54"/>
        <v>-44</v>
      </c>
      <c r="AW127" s="229">
        <v>8</v>
      </c>
      <c r="AX127" s="229">
        <v>1</v>
      </c>
      <c r="AY127" s="229">
        <v>4</v>
      </c>
      <c r="AZ127" s="229">
        <f t="shared" si="52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53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27"/>
        <v>28500</v>
      </c>
      <c r="K128" s="199">
        <f t="shared" si="28"/>
        <v>1900</v>
      </c>
      <c r="L128" s="111">
        <f t="shared" si="29"/>
        <v>5700</v>
      </c>
      <c r="M128" s="200">
        <v>0.2</v>
      </c>
      <c r="N128" s="201">
        <v>12000</v>
      </c>
      <c r="O128" s="198">
        <f t="shared" si="30"/>
        <v>36000</v>
      </c>
      <c r="P128" s="199">
        <f t="shared" si="31"/>
        <v>2220</v>
      </c>
      <c r="Q128" s="111">
        <f t="shared" si="32"/>
        <v>6660</v>
      </c>
      <c r="R128" s="200">
        <v>0.185</v>
      </c>
      <c r="S128" s="208">
        <v>14599.27</v>
      </c>
      <c r="T128" s="208">
        <v>2817.95</v>
      </c>
      <c r="U128" s="209">
        <f t="shared" si="33"/>
        <v>0.51225508771929795</v>
      </c>
      <c r="V128" s="209">
        <f t="shared" si="34"/>
        <v>0.49437719298245603</v>
      </c>
      <c r="W128" s="209">
        <f t="shared" si="35"/>
        <v>0.40553527777777798</v>
      </c>
      <c r="X128" s="209">
        <f t="shared" si="36"/>
        <v>0.423115615615616</v>
      </c>
      <c r="Y128" s="189"/>
      <c r="Z128" s="214"/>
      <c r="AA128" s="218">
        <v>6175</v>
      </c>
      <c r="AB128" s="198">
        <f t="shared" si="37"/>
        <v>12350</v>
      </c>
      <c r="AC128" s="199">
        <v>1511.7183633722</v>
      </c>
      <c r="AD128" s="111">
        <f t="shared" si="38"/>
        <v>3023.4367267443999</v>
      </c>
      <c r="AE128" s="200">
        <v>0.24481269042464901</v>
      </c>
      <c r="AF128" s="199">
        <v>7101.25</v>
      </c>
      <c r="AG128" s="111">
        <f t="shared" si="39"/>
        <v>14202.5</v>
      </c>
      <c r="AH128" s="199">
        <v>1616.7827896265701</v>
      </c>
      <c r="AI128" s="111">
        <f t="shared" si="40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41"/>
        <v>0.91299838056680205</v>
      </c>
      <c r="AN128" s="79">
        <f t="shared" si="42"/>
        <v>0.613040776942541</v>
      </c>
      <c r="AO128" s="79">
        <f t="shared" si="43"/>
        <v>0.79391163527548003</v>
      </c>
      <c r="AP128" s="79">
        <f t="shared" si="44"/>
        <v>0.57320315749653095</v>
      </c>
      <c r="AQ128" s="228"/>
      <c r="AR128" s="228"/>
      <c r="AS128" s="229">
        <v>24</v>
      </c>
      <c r="AT128" s="229">
        <v>0</v>
      </c>
      <c r="AU128" s="229">
        <f t="shared" si="51"/>
        <v>-24</v>
      </c>
      <c r="AV128" s="230">
        <f t="shared" si="54"/>
        <v>-48</v>
      </c>
      <c r="AW128" s="229">
        <v>8</v>
      </c>
      <c r="AX128" s="229">
        <v>4</v>
      </c>
      <c r="AY128" s="229">
        <v>0</v>
      </c>
      <c r="AZ128" s="229">
        <f t="shared" si="52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53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27"/>
        <v>18000</v>
      </c>
      <c r="K129" s="199">
        <f t="shared" si="28"/>
        <v>1353.5134559225901</v>
      </c>
      <c r="L129" s="111">
        <f t="shared" si="29"/>
        <v>4060.54036776778</v>
      </c>
      <c r="M129" s="200">
        <v>0.225585575987099</v>
      </c>
      <c r="N129" s="201">
        <v>8500</v>
      </c>
      <c r="O129" s="198">
        <f t="shared" si="30"/>
        <v>25500</v>
      </c>
      <c r="P129" s="199">
        <f t="shared" si="31"/>
        <v>1773.6665911985699</v>
      </c>
      <c r="Q129" s="111">
        <f t="shared" si="32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33"/>
        <v>0.49589555555555598</v>
      </c>
      <c r="V129" s="209">
        <f t="shared" si="34"/>
        <v>0.51098371450020297</v>
      </c>
      <c r="W129" s="209">
        <f t="shared" si="35"/>
        <v>0.35004392156862701</v>
      </c>
      <c r="X129" s="209">
        <f t="shared" si="36"/>
        <v>0.38993987752002701</v>
      </c>
      <c r="Y129" s="189"/>
      <c r="Z129" s="214"/>
      <c r="AA129" s="218">
        <v>3900</v>
      </c>
      <c r="AB129" s="198">
        <f t="shared" si="37"/>
        <v>7800</v>
      </c>
      <c r="AC129" s="199">
        <v>1136.38733903501</v>
      </c>
      <c r="AD129" s="111">
        <f t="shared" si="38"/>
        <v>2272.7746780700199</v>
      </c>
      <c r="AE129" s="200">
        <v>0.291381368983336</v>
      </c>
      <c r="AF129" s="199">
        <v>4485</v>
      </c>
      <c r="AG129" s="111">
        <f t="shared" si="39"/>
        <v>8970</v>
      </c>
      <c r="AH129" s="199">
        <v>1215.36625909795</v>
      </c>
      <c r="AI129" s="111">
        <f t="shared" si="40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41"/>
        <v>0.56648717948717997</v>
      </c>
      <c r="AN129" s="79">
        <f t="shared" si="42"/>
        <v>0.50349029802273504</v>
      </c>
      <c r="AO129" s="79">
        <f t="shared" si="43"/>
        <v>0.49259754738015599</v>
      </c>
      <c r="AP129" s="79">
        <f t="shared" si="44"/>
        <v>0.47077166715543001</v>
      </c>
      <c r="AQ129" s="228"/>
      <c r="AR129" s="228"/>
      <c r="AS129" s="229">
        <v>24</v>
      </c>
      <c r="AT129" s="229">
        <v>22</v>
      </c>
      <c r="AU129" s="229">
        <f t="shared" si="51"/>
        <v>-2</v>
      </c>
      <c r="AV129" s="230">
        <f t="shared" si="54"/>
        <v>-4</v>
      </c>
      <c r="AW129" s="229">
        <v>8</v>
      </c>
      <c r="AX129" s="229">
        <v>2</v>
      </c>
      <c r="AY129" s="229">
        <v>2</v>
      </c>
      <c r="AZ129" s="229">
        <f t="shared" si="52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53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27"/>
        <v>24000</v>
      </c>
      <c r="K130" s="199">
        <f t="shared" si="28"/>
        <v>2116.1076097997802</v>
      </c>
      <c r="L130" s="111">
        <f t="shared" si="29"/>
        <v>6348.3228293993498</v>
      </c>
      <c r="M130" s="200">
        <v>0.264513451224973</v>
      </c>
      <c r="N130" s="201">
        <v>11500</v>
      </c>
      <c r="O130" s="198">
        <f t="shared" si="30"/>
        <v>34500</v>
      </c>
      <c r="P130" s="199">
        <f t="shared" si="31"/>
        <v>2813.7618374056601</v>
      </c>
      <c r="Q130" s="111">
        <f t="shared" si="32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33"/>
        <v>0.486493333333333</v>
      </c>
      <c r="V130" s="209">
        <f t="shared" si="34"/>
        <v>0.51648287084830302</v>
      </c>
      <c r="W130" s="209">
        <f t="shared" si="35"/>
        <v>0.33843014492753598</v>
      </c>
      <c r="X130" s="209">
        <f t="shared" si="36"/>
        <v>0.38842425069672498</v>
      </c>
      <c r="Y130" s="189"/>
      <c r="Z130" s="214"/>
      <c r="AA130" s="218">
        <v>4875</v>
      </c>
      <c r="AB130" s="198">
        <f t="shared" si="37"/>
        <v>9750</v>
      </c>
      <c r="AC130" s="199">
        <v>1665.6081381822601</v>
      </c>
      <c r="AD130" s="111">
        <f t="shared" si="38"/>
        <v>3331.2162763645201</v>
      </c>
      <c r="AE130" s="200">
        <v>0.34166320783225701</v>
      </c>
      <c r="AF130" s="199">
        <v>5606.25</v>
      </c>
      <c r="AG130" s="111">
        <f t="shared" si="39"/>
        <v>11212.5</v>
      </c>
      <c r="AH130" s="199">
        <v>1781.3679037859199</v>
      </c>
      <c r="AI130" s="111">
        <f t="shared" si="40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41"/>
        <v>0.39270769230769198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0.14363119457593401</v>
      </c>
      <c r="AQ130" s="228"/>
      <c r="AR130" s="228"/>
      <c r="AS130" s="229">
        <v>24</v>
      </c>
      <c r="AT130" s="229">
        <v>10</v>
      </c>
      <c r="AU130" s="229">
        <f t="shared" si="51"/>
        <v>-14</v>
      </c>
      <c r="AV130" s="230">
        <f t="shared" si="54"/>
        <v>-28</v>
      </c>
      <c r="AW130" s="229">
        <v>8</v>
      </c>
      <c r="AX130" s="229">
        <v>2</v>
      </c>
      <c r="AY130" s="229">
        <v>0</v>
      </c>
      <c r="AZ130" s="229">
        <f t="shared" si="52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53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27"/>
        <v>30000</v>
      </c>
      <c r="K131" s="199">
        <f t="shared" si="28"/>
        <v>2275.6967760723601</v>
      </c>
      <c r="L131" s="111">
        <f t="shared" si="29"/>
        <v>6827.0903282170802</v>
      </c>
      <c r="M131" s="200">
        <v>0.22756967760723601</v>
      </c>
      <c r="N131" s="201">
        <v>12800</v>
      </c>
      <c r="O131" s="198">
        <f t="shared" si="30"/>
        <v>38400</v>
      </c>
      <c r="P131" s="199">
        <f t="shared" si="31"/>
        <v>2694.4249828696702</v>
      </c>
      <c r="Q131" s="111">
        <f t="shared" si="32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33"/>
        <v>0.38972633333333301</v>
      </c>
      <c r="V131" s="209">
        <f t="shared" si="34"/>
        <v>0.44779691684530398</v>
      </c>
      <c r="W131" s="209">
        <f t="shared" si="35"/>
        <v>0.30447369791666701</v>
      </c>
      <c r="X131" s="209">
        <f t="shared" si="36"/>
        <v>0.378206855443669</v>
      </c>
      <c r="Y131" s="189"/>
      <c r="Z131" s="214"/>
      <c r="AA131" s="218">
        <v>6500</v>
      </c>
      <c r="AB131" s="198">
        <f t="shared" si="37"/>
        <v>13000</v>
      </c>
      <c r="AC131" s="199">
        <v>1910.63708491075</v>
      </c>
      <c r="AD131" s="111">
        <f t="shared" si="38"/>
        <v>3821.2741698215</v>
      </c>
      <c r="AE131" s="200">
        <v>0.29394416690934699</v>
      </c>
      <c r="AF131" s="199">
        <v>7475</v>
      </c>
      <c r="AG131" s="111">
        <f t="shared" si="39"/>
        <v>14950</v>
      </c>
      <c r="AH131" s="199">
        <v>2043.4263623120501</v>
      </c>
      <c r="AI131" s="111">
        <f t="shared" si="40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41"/>
        <v>0.79808538461538503</v>
      </c>
      <c r="AN131" s="79">
        <f t="shared" si="42"/>
        <v>0.58377648419406802</v>
      </c>
      <c r="AO131" s="79">
        <f t="shared" si="43"/>
        <v>0.69398729096989997</v>
      </c>
      <c r="AP131" s="79">
        <f t="shared" si="44"/>
        <v>0.54584056493133903</v>
      </c>
      <c r="AQ131" s="228"/>
      <c r="AR131" s="228"/>
      <c r="AS131" s="229">
        <v>27</v>
      </c>
      <c r="AT131" s="229">
        <v>0</v>
      </c>
      <c r="AU131" s="229">
        <f t="shared" si="51"/>
        <v>-27</v>
      </c>
      <c r="AV131" s="230">
        <f t="shared" si="54"/>
        <v>-54</v>
      </c>
      <c r="AW131" s="229">
        <v>16</v>
      </c>
      <c r="AX131" s="229">
        <v>8</v>
      </c>
      <c r="AY131" s="229">
        <v>2</v>
      </c>
      <c r="AZ131" s="229">
        <f t="shared" si="52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53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55">SUM(F4:F131)</f>
        <v>19550</v>
      </c>
      <c r="G132" s="186">
        <f t="shared" si="55"/>
        <v>349</v>
      </c>
      <c r="H132" s="186">
        <f t="shared" si="55"/>
        <v>184</v>
      </c>
      <c r="I132" s="199">
        <f t="shared" si="55"/>
        <v>2018500</v>
      </c>
      <c r="J132" s="111">
        <f t="shared" si="55"/>
        <v>6055500</v>
      </c>
      <c r="K132" s="199">
        <f t="shared" si="55"/>
        <v>441042.63641602302</v>
      </c>
      <c r="L132" s="111">
        <f t="shared" si="55"/>
        <v>1323127.9092480701</v>
      </c>
      <c r="M132" s="200">
        <v>0.21770271785481199</v>
      </c>
      <c r="N132" s="201">
        <f>SUM(N4:N131)</f>
        <v>2514625</v>
      </c>
      <c r="O132" s="198">
        <f>SUM(O4:O131)</f>
        <v>7543875</v>
      </c>
      <c r="P132" s="199">
        <f>SUM(P4:P131)</f>
        <v>508599.111329459</v>
      </c>
      <c r="Q132" s="111">
        <f>SUM(Q4:Q131)</f>
        <v>1525797.3339883799</v>
      </c>
      <c r="R132" s="200">
        <v>0.193812956746964</v>
      </c>
      <c r="S132" s="208">
        <f>SUM(S4:S131)</f>
        <v>6061874.1100000003</v>
      </c>
      <c r="T132" s="208">
        <f>SUM(T4:T131)</f>
        <v>1231290.68</v>
      </c>
      <c r="U132" s="209">
        <f>S132/J132</f>
        <v>1.00105261497812</v>
      </c>
      <c r="V132" s="209">
        <f>T132/L132</f>
        <v>0.93059081544107203</v>
      </c>
      <c r="W132" s="209">
        <f>S132/O132</f>
        <v>0.803549118987258</v>
      </c>
      <c r="X132" s="209">
        <f>T132/Q132</f>
        <v>0.80698180064415903</v>
      </c>
      <c r="Y132" s="189"/>
      <c r="Z132" s="214"/>
      <c r="AA132" s="218">
        <f>SUM(AA1:AA57)</f>
        <v>717595</v>
      </c>
      <c r="AB132" s="198">
        <f>SUM(AB4:AB131)</f>
        <v>2629430</v>
      </c>
      <c r="AC132" s="199">
        <f>SUM(AC1:AC57)</f>
        <v>188807.040535248</v>
      </c>
      <c r="AD132" s="111">
        <f>SUM(AD4:AD131)</f>
        <v>718581.00441937998</v>
      </c>
      <c r="AE132" s="200">
        <f>AC132/AA132</f>
        <v>0.26311086411589801</v>
      </c>
      <c r="AF132" s="199">
        <f>SUM(AF1:AF57)</f>
        <v>825234.25</v>
      </c>
      <c r="AG132" s="111">
        <f>SUM(AG4:AG131)</f>
        <v>3023844.5</v>
      </c>
      <c r="AH132" s="199">
        <f>SUM(AH1:AH57)</f>
        <v>201929.12985244699</v>
      </c>
      <c r="AI132" s="111">
        <f>SUM(AI4:AI131)</f>
        <v>768522.38422652695</v>
      </c>
      <c r="AJ132" s="223">
        <f>AH132/AF132</f>
        <v>0.24469310362778501</v>
      </c>
      <c r="AK132" s="224">
        <f>SUM(AK4:AK131)</f>
        <v>2840144.55</v>
      </c>
      <c r="AL132" s="224">
        <f>SUM(AL4:AL131)</f>
        <v>602187.54</v>
      </c>
      <c r="AM132" s="225">
        <f>AK132/AB132</f>
        <v>1.0801369688487601</v>
      </c>
      <c r="AN132" s="79">
        <f>AL132/AD132</f>
        <v>0.83802318221113103</v>
      </c>
      <c r="AO132" s="79">
        <f>AK132/AG132</f>
        <v>0.93924953812935796</v>
      </c>
      <c r="AP132" s="79">
        <f>AL132/AI132</f>
        <v>0.78356538776169404</v>
      </c>
      <c r="AQ132" s="228"/>
      <c r="AR132" s="228"/>
      <c r="AS132" s="229">
        <f>SUM(AS4:AS131)</f>
        <v>5216</v>
      </c>
      <c r="AT132" s="229">
        <v>0</v>
      </c>
      <c r="AU132" s="229">
        <f t="shared" si="51"/>
        <v>-5216</v>
      </c>
      <c r="AV132" s="230"/>
      <c r="AW132" s="229">
        <f>SUM(AW4:AW131)</f>
        <v>2055</v>
      </c>
      <c r="AX132" s="229">
        <f>SUM(AX4:AX131)</f>
        <v>1211</v>
      </c>
      <c r="AY132" s="229">
        <f>SUM(AY4:AY131)</f>
        <v>326</v>
      </c>
      <c r="AZ132" s="229"/>
      <c r="BA132" s="229"/>
      <c r="BB132" s="233">
        <f>SUM(BB4:BB131)</f>
        <v>17800</v>
      </c>
      <c r="BC132" s="229">
        <f>SUM(BC4:BC131)</f>
        <v>2608</v>
      </c>
      <c r="BD132" s="229">
        <f>SUM(BD4:BD131)</f>
        <v>7864</v>
      </c>
      <c r="BE132" s="235">
        <f>SUM(BE4:BE131)</f>
        <v>-7328</v>
      </c>
      <c r="BF132" s="236">
        <f>SUM(BF4:BF131)</f>
        <v>987</v>
      </c>
      <c r="BG132" s="229">
        <v>0</v>
      </c>
      <c r="BH132" s="229">
        <f t="shared" si="53"/>
        <v>-987</v>
      </c>
    </row>
  </sheetData>
  <sortState ref="A4:BF132">
    <sortCondition descending="1" ref="U4"/>
  </sortState>
  <mergeCells count="20"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  <mergeCell ref="J2:L2"/>
    <mergeCell ref="O2:Q2"/>
    <mergeCell ref="S2:T2"/>
    <mergeCell ref="U2:V2"/>
    <mergeCell ref="W2:X2"/>
    <mergeCell ref="J1:Q1"/>
    <mergeCell ref="S1:X1"/>
    <mergeCell ref="AB1:AI1"/>
    <mergeCell ref="AK1:AP1"/>
    <mergeCell ref="AS1:BH1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workbookViewId="0">
      <selection activeCell="K65" sqref="K65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8" t="s">
        <v>179</v>
      </c>
      <c r="B1" s="269"/>
      <c r="C1" s="269"/>
      <c r="D1" s="269"/>
      <c r="E1" s="269"/>
      <c r="F1" s="269"/>
      <c r="G1" s="269"/>
      <c r="H1" s="270"/>
      <c r="I1" s="269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1" t="s">
        <v>888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73" t="s">
        <v>0</v>
      </c>
      <c r="B1" s="274"/>
      <c r="C1" s="274"/>
      <c r="D1" s="274"/>
      <c r="E1" s="274"/>
      <c r="F1" s="275"/>
      <c r="G1" s="50"/>
      <c r="H1" s="51" t="s">
        <v>1</v>
      </c>
      <c r="I1" s="51"/>
      <c r="J1" s="51"/>
      <c r="K1" s="276">
        <v>44142</v>
      </c>
      <c r="L1" s="277"/>
      <c r="M1" s="278" t="s">
        <v>1827</v>
      </c>
      <c r="N1" s="277"/>
      <c r="O1" s="279"/>
      <c r="Q1" s="276">
        <v>44143</v>
      </c>
      <c r="R1" s="280"/>
      <c r="S1" s="278" t="s">
        <v>1828</v>
      </c>
      <c r="T1" s="277"/>
      <c r="U1" s="279"/>
      <c r="W1" s="276">
        <v>44144</v>
      </c>
      <c r="X1" s="280"/>
      <c r="Y1" s="278" t="s">
        <v>1829</v>
      </c>
      <c r="Z1" s="277"/>
      <c r="AA1" s="279"/>
      <c r="AB1" s="103"/>
      <c r="AD1" s="276">
        <v>44145</v>
      </c>
      <c r="AE1" s="280"/>
      <c r="AF1" s="278" t="s">
        <v>1830</v>
      </c>
      <c r="AG1" s="277"/>
      <c r="AH1" s="279"/>
      <c r="AJ1" s="276">
        <v>44146</v>
      </c>
      <c r="AK1" s="280"/>
      <c r="AL1" s="278" t="s">
        <v>1831</v>
      </c>
      <c r="AM1" s="277"/>
      <c r="AN1" s="279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81" t="s">
        <v>178</v>
      </c>
      <c r="B131" s="281"/>
      <c r="C131" s="281"/>
      <c r="D131" s="281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workbookViewId="0">
      <selection activeCell="B3" sqref="B3:D7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7" t="s">
        <v>2118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2824</v>
      </c>
      <c r="C3" s="14">
        <v>102479</v>
      </c>
      <c r="D3" s="17" t="s">
        <v>2818</v>
      </c>
      <c r="E3" s="14">
        <v>4311</v>
      </c>
      <c r="F3" s="17" t="s">
        <v>2819</v>
      </c>
      <c r="G3" s="14"/>
      <c r="H3" s="15"/>
      <c r="I3" s="17">
        <v>200</v>
      </c>
      <c r="J3" s="17">
        <v>200</v>
      </c>
    </row>
    <row r="4" spans="1:10" ht="23.1" customHeight="1">
      <c r="A4" s="13">
        <v>2</v>
      </c>
      <c r="B4" s="17" t="s">
        <v>2824</v>
      </c>
      <c r="C4" s="17">
        <v>102479</v>
      </c>
      <c r="D4" s="17" t="s">
        <v>2818</v>
      </c>
      <c r="E4" s="14">
        <v>12845</v>
      </c>
      <c r="F4" s="17" t="s">
        <v>2820</v>
      </c>
      <c r="G4" s="14"/>
      <c r="H4" s="15"/>
      <c r="I4" s="17">
        <v>200</v>
      </c>
      <c r="J4" s="17">
        <v>200</v>
      </c>
    </row>
    <row r="5" spans="1:10" ht="23.1" customHeight="1">
      <c r="A5" s="13">
        <v>3</v>
      </c>
      <c r="B5" s="17" t="s">
        <v>2824</v>
      </c>
      <c r="C5" s="17">
        <v>102479</v>
      </c>
      <c r="D5" s="17" t="s">
        <v>2818</v>
      </c>
      <c r="E5" s="14">
        <v>12898</v>
      </c>
      <c r="F5" s="17" t="s">
        <v>2821</v>
      </c>
      <c r="G5" s="14"/>
      <c r="H5" s="15"/>
      <c r="I5" s="17">
        <v>200</v>
      </c>
      <c r="J5" s="17">
        <v>200</v>
      </c>
    </row>
    <row r="6" spans="1:10" ht="23.1" customHeight="1">
      <c r="A6" s="13">
        <v>4</v>
      </c>
      <c r="B6" s="17" t="s">
        <v>2824</v>
      </c>
      <c r="C6" s="17">
        <v>102479</v>
      </c>
      <c r="D6" s="17" t="s">
        <v>2818</v>
      </c>
      <c r="E6" s="14">
        <v>13317</v>
      </c>
      <c r="F6" s="17" t="s">
        <v>2822</v>
      </c>
      <c r="G6" s="14"/>
      <c r="H6" s="15"/>
      <c r="I6" s="17">
        <v>100</v>
      </c>
      <c r="J6" s="17">
        <v>100</v>
      </c>
    </row>
    <row r="7" spans="1:10" ht="23.1" customHeight="1">
      <c r="A7" s="13">
        <v>5</v>
      </c>
      <c r="B7" s="17" t="s">
        <v>2824</v>
      </c>
      <c r="C7" s="17">
        <v>102479</v>
      </c>
      <c r="D7" s="17" t="s">
        <v>2818</v>
      </c>
      <c r="E7" s="14">
        <v>13147</v>
      </c>
      <c r="F7" s="17" t="s">
        <v>2823</v>
      </c>
      <c r="G7" s="14"/>
      <c r="H7" s="15"/>
      <c r="I7" s="17">
        <v>100</v>
      </c>
      <c r="J7" s="17">
        <v>100</v>
      </c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D12" sqref="D12"/>
    </sheetView>
  </sheetViews>
  <sheetFormatPr defaultColWidth="9" defaultRowHeight="13.5"/>
  <cols>
    <col min="7" max="7" width="16.5" customWidth="1"/>
  </cols>
  <sheetData>
    <row r="1" spans="1:7">
      <c r="A1" s="277" t="s">
        <v>2118</v>
      </c>
      <c r="B1" s="277"/>
      <c r="C1" s="277"/>
      <c r="D1" s="277"/>
      <c r="E1" s="277"/>
      <c r="F1" s="277"/>
      <c r="G1" s="277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B3" s="17" t="s">
        <v>2824</v>
      </c>
      <c r="C3" s="17">
        <v>102479</v>
      </c>
      <c r="D3" s="17" t="s">
        <v>2818</v>
      </c>
      <c r="E3" s="17">
        <v>4311</v>
      </c>
      <c r="F3" s="17" t="s">
        <v>2819</v>
      </c>
      <c r="G3">
        <v>0</v>
      </c>
    </row>
    <row r="4" spans="1:7">
      <c r="B4" s="17" t="s">
        <v>2824</v>
      </c>
      <c r="C4" s="17">
        <v>102479</v>
      </c>
      <c r="D4" s="17" t="s">
        <v>2818</v>
      </c>
      <c r="E4" s="17">
        <v>12845</v>
      </c>
      <c r="F4" s="17" t="s">
        <v>2820</v>
      </c>
      <c r="G4">
        <v>0</v>
      </c>
    </row>
    <row r="5" spans="1:7">
      <c r="B5" s="17" t="s">
        <v>2824</v>
      </c>
      <c r="C5" s="17">
        <v>102479</v>
      </c>
      <c r="D5" s="17" t="s">
        <v>2818</v>
      </c>
      <c r="E5" s="17">
        <v>12898</v>
      </c>
      <c r="F5" s="17" t="s">
        <v>2821</v>
      </c>
      <c r="G5">
        <v>0</v>
      </c>
    </row>
    <row r="6" spans="1:7">
      <c r="B6" s="17" t="s">
        <v>2824</v>
      </c>
      <c r="C6" s="17">
        <v>102479</v>
      </c>
      <c r="D6" s="17" t="s">
        <v>2818</v>
      </c>
      <c r="E6" s="17">
        <v>13317</v>
      </c>
      <c r="F6" s="17" t="s">
        <v>2822</v>
      </c>
      <c r="G6">
        <v>0</v>
      </c>
    </row>
    <row r="7" spans="1:7">
      <c r="B7" s="17" t="s">
        <v>2824</v>
      </c>
      <c r="C7" s="17">
        <v>102479</v>
      </c>
      <c r="D7" s="17" t="s">
        <v>2818</v>
      </c>
      <c r="E7" s="17">
        <v>13147</v>
      </c>
      <c r="F7" s="17" t="s">
        <v>2823</v>
      </c>
      <c r="G7">
        <v>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